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data/fantasyfootball/analysis/"/>
    </mc:Choice>
  </mc:AlternateContent>
  <bookViews>
    <workbookView xWindow="700" yWindow="840" windowWidth="24960" windowHeight="16860" tabRatio="500" activeTab="5"/>
  </bookViews>
  <sheets>
    <sheet name="Off Game Stats" sheetId="1" r:id="rId1"/>
    <sheet name="Def Game Stats" sheetId="4" r:id="rId2"/>
    <sheet name="GameData" sheetId="10" r:id="rId3"/>
    <sheet name="Off Analysis" sheetId="2" r:id="rId4"/>
    <sheet name="Def Analysis" sheetId="5" r:id="rId5"/>
    <sheet name="QBRBWRTE" sheetId="12" r:id="rId6"/>
    <sheet name="Week8" sheetId="8" state="hidden" r:id="rId7"/>
    <sheet name="Week11" sheetId="18" state="hidden" r:id="rId8"/>
    <sheet name="Scoring" sheetId="11" state="hidden" r:id="rId9"/>
    <sheet name="Week12" sheetId="20" state="hidden" r:id="rId10"/>
    <sheet name="Week18" sheetId="21" r:id="rId11"/>
    <sheet name="PlayerScoring" sheetId="16" r:id="rId12"/>
    <sheet name="OnlineRankings" sheetId="19" r:id="rId13"/>
  </sheets>
  <definedNames>
    <definedName name="_xlnm._FilterDatabase" localSheetId="4" hidden="1">'Def Analysis'!$A$1:$AF$33</definedName>
    <definedName name="_xlnm._FilterDatabase" localSheetId="3" hidden="1">'Off Analysis'!$A$1:$R$33</definedName>
    <definedName name="ExternalData_1" localSheetId="1" hidden="1">'Def Game Stats'!$A$1:$AE$33</definedName>
    <definedName name="ExternalData_1" localSheetId="2" hidden="1">GameData!$A$1:$H$521</definedName>
    <definedName name="ExternalData_1" localSheetId="0" hidden="1">'Off Game Stats'!$A$1:$AE$33</definedName>
    <definedName name="ExternalData_1" localSheetId="11" hidden="1">PlayerScoring!$A$1:$Q$463</definedName>
    <definedName name="ExternalData_1" localSheetId="5" hidden="1">QBRBWRTE!$A$1:$AF$4911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9" i="21" l="1"/>
  <c r="AN39" i="21"/>
  <c r="AN40" i="21"/>
  <c r="AN41" i="21"/>
  <c r="AN42" i="21"/>
  <c r="AN43" i="21"/>
  <c r="AN44" i="21"/>
  <c r="AN45" i="21"/>
  <c r="AN46" i="21"/>
  <c r="AN47" i="21"/>
  <c r="AN48" i="21"/>
  <c r="AN49" i="21"/>
  <c r="AN50" i="21"/>
  <c r="AN51" i="21"/>
  <c r="AN52" i="21"/>
  <c r="AN53" i="21"/>
  <c r="AN54" i="21"/>
  <c r="AN55" i="21"/>
  <c r="AN56" i="21"/>
  <c r="AN57" i="21"/>
  <c r="AN58" i="21"/>
  <c r="AN59" i="21"/>
  <c r="AN60" i="21"/>
  <c r="AN61" i="21"/>
  <c r="AN62" i="21"/>
  <c r="AN63" i="21"/>
  <c r="AN38" i="21"/>
  <c r="AN37" i="21"/>
  <c r="AN15" i="21"/>
  <c r="AN21" i="21"/>
  <c r="AN28" i="21"/>
  <c r="AN27" i="21"/>
  <c r="AN5" i="21"/>
  <c r="AN19" i="21"/>
  <c r="AN20" i="21"/>
  <c r="AN22" i="21"/>
  <c r="AN23" i="21"/>
  <c r="AN24" i="21"/>
  <c r="AN25" i="21"/>
  <c r="AN26" i="21"/>
  <c r="AN3" i="21"/>
  <c r="AN4" i="21"/>
  <c r="AN6" i="21"/>
  <c r="AN7" i="21"/>
  <c r="AN8" i="21"/>
  <c r="AN9" i="21"/>
  <c r="AN10" i="21"/>
  <c r="AN11" i="21"/>
  <c r="AN12" i="21"/>
  <c r="AN13" i="21"/>
  <c r="AN14" i="21"/>
  <c r="AN16" i="21"/>
  <c r="AN17" i="21"/>
  <c r="AN18" i="21"/>
  <c r="A2" i="5"/>
  <c r="A3" i="5"/>
  <c r="A5" i="5"/>
  <c r="A6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O3" i="5"/>
  <c r="N3" i="5"/>
  <c r="P3" i="5"/>
  <c r="O5" i="5"/>
  <c r="N5" i="5"/>
  <c r="P5" i="5"/>
  <c r="O6" i="5"/>
  <c r="N6" i="5"/>
  <c r="P6" i="5"/>
  <c r="A4" i="5"/>
  <c r="O4" i="5"/>
  <c r="N4" i="5"/>
  <c r="P4" i="5"/>
  <c r="A7" i="5"/>
  <c r="O7" i="5"/>
  <c r="N7" i="5"/>
  <c r="P7" i="5"/>
  <c r="A10" i="5"/>
  <c r="O10" i="5"/>
  <c r="N10" i="5"/>
  <c r="P10" i="5"/>
  <c r="A15" i="5"/>
  <c r="O15" i="5"/>
  <c r="N15" i="5"/>
  <c r="P15" i="5"/>
  <c r="A16" i="5"/>
  <c r="O16" i="5"/>
  <c r="N16" i="5"/>
  <c r="P16" i="5"/>
  <c r="A11" i="5"/>
  <c r="O11" i="5"/>
  <c r="N11" i="5"/>
  <c r="P11" i="5"/>
  <c r="A9" i="5"/>
  <c r="O9" i="5"/>
  <c r="N9" i="5"/>
  <c r="P9" i="5"/>
  <c r="A12" i="5"/>
  <c r="O12" i="5"/>
  <c r="N12" i="5"/>
  <c r="P12" i="5"/>
  <c r="A8" i="5"/>
  <c r="O8" i="5"/>
  <c r="N8" i="5"/>
  <c r="P8" i="5"/>
  <c r="A19" i="5"/>
  <c r="O19" i="5"/>
  <c r="N19" i="5"/>
  <c r="P19" i="5"/>
  <c r="A13" i="5"/>
  <c r="O13" i="5"/>
  <c r="N13" i="5"/>
  <c r="P13" i="5"/>
  <c r="A14" i="5"/>
  <c r="O14" i="5"/>
  <c r="N14" i="5"/>
  <c r="P14" i="5"/>
  <c r="A17" i="5"/>
  <c r="O17" i="5"/>
  <c r="N17" i="5"/>
  <c r="P17" i="5"/>
  <c r="A27" i="5"/>
  <c r="O27" i="5"/>
  <c r="N27" i="5"/>
  <c r="P27" i="5"/>
  <c r="A18" i="5"/>
  <c r="O18" i="5"/>
  <c r="N18" i="5"/>
  <c r="P18" i="5"/>
  <c r="A22" i="5"/>
  <c r="O22" i="5"/>
  <c r="N22" i="5"/>
  <c r="P22" i="5"/>
  <c r="A23" i="5"/>
  <c r="O23" i="5"/>
  <c r="N23" i="5"/>
  <c r="P23" i="5"/>
  <c r="A21" i="5"/>
  <c r="O21" i="5"/>
  <c r="N21" i="5"/>
  <c r="P21" i="5"/>
  <c r="A28" i="5"/>
  <c r="O28" i="5"/>
  <c r="N28" i="5"/>
  <c r="P28" i="5"/>
  <c r="A26" i="5"/>
  <c r="O26" i="5"/>
  <c r="N26" i="5"/>
  <c r="P26" i="5"/>
  <c r="A20" i="5"/>
  <c r="O20" i="5"/>
  <c r="N20" i="5"/>
  <c r="P20" i="5"/>
  <c r="A25" i="5"/>
  <c r="O25" i="5"/>
  <c r="N25" i="5"/>
  <c r="P25" i="5"/>
  <c r="A24" i="5"/>
  <c r="O24" i="5"/>
  <c r="N24" i="5"/>
  <c r="P24" i="5"/>
  <c r="A29" i="5"/>
  <c r="O29" i="5"/>
  <c r="N29" i="5"/>
  <c r="P29" i="5"/>
  <c r="A30" i="5"/>
  <c r="O30" i="5"/>
  <c r="N30" i="5"/>
  <c r="P30" i="5"/>
  <c r="A32" i="5"/>
  <c r="O32" i="5"/>
  <c r="N32" i="5"/>
  <c r="P32" i="5"/>
  <c r="A31" i="5"/>
  <c r="O31" i="5"/>
  <c r="N31" i="5"/>
  <c r="P31" i="5"/>
  <c r="A33" i="5"/>
  <c r="O33" i="5"/>
  <c r="N33" i="5"/>
  <c r="P33" i="5"/>
  <c r="R2" i="5"/>
  <c r="S2" i="5"/>
  <c r="T2" i="5"/>
  <c r="U2" i="5"/>
  <c r="S3" i="5"/>
  <c r="T3" i="5"/>
  <c r="S5" i="5"/>
  <c r="T5" i="5"/>
  <c r="S6" i="5"/>
  <c r="T6" i="5"/>
  <c r="S4" i="5"/>
  <c r="T4" i="5"/>
  <c r="S7" i="5"/>
  <c r="T7" i="5"/>
  <c r="S10" i="5"/>
  <c r="T10" i="5"/>
  <c r="S15" i="5"/>
  <c r="T15" i="5"/>
  <c r="S16" i="5"/>
  <c r="T16" i="5"/>
  <c r="S11" i="5"/>
  <c r="T11" i="5"/>
  <c r="S9" i="5"/>
  <c r="T9" i="5"/>
  <c r="S12" i="5"/>
  <c r="T12" i="5"/>
  <c r="S8" i="5"/>
  <c r="T8" i="5"/>
  <c r="S19" i="5"/>
  <c r="T19" i="5"/>
  <c r="S13" i="5"/>
  <c r="T13" i="5"/>
  <c r="S14" i="5"/>
  <c r="T14" i="5"/>
  <c r="S17" i="5"/>
  <c r="T17" i="5"/>
  <c r="S27" i="5"/>
  <c r="T27" i="5"/>
  <c r="S18" i="5"/>
  <c r="T18" i="5"/>
  <c r="S22" i="5"/>
  <c r="T22" i="5"/>
  <c r="S23" i="5"/>
  <c r="T23" i="5"/>
  <c r="S21" i="5"/>
  <c r="T21" i="5"/>
  <c r="S28" i="5"/>
  <c r="T28" i="5"/>
  <c r="S26" i="5"/>
  <c r="T26" i="5"/>
  <c r="S20" i="5"/>
  <c r="T20" i="5"/>
  <c r="S25" i="5"/>
  <c r="T25" i="5"/>
  <c r="S24" i="5"/>
  <c r="T24" i="5"/>
  <c r="S29" i="5"/>
  <c r="T29" i="5"/>
  <c r="S30" i="5"/>
  <c r="T30" i="5"/>
  <c r="S32" i="5"/>
  <c r="T32" i="5"/>
  <c r="S31" i="5"/>
  <c r="T31" i="5"/>
  <c r="S33" i="5"/>
  <c r="T33" i="5"/>
  <c r="V2" i="5"/>
  <c r="W2" i="5"/>
  <c r="X2" i="5"/>
  <c r="Y2" i="5"/>
  <c r="W3" i="5"/>
  <c r="X3" i="5"/>
  <c r="W5" i="5"/>
  <c r="X5" i="5"/>
  <c r="W6" i="5"/>
  <c r="X6" i="5"/>
  <c r="W4" i="5"/>
  <c r="X4" i="5"/>
  <c r="W7" i="5"/>
  <c r="X7" i="5"/>
  <c r="W10" i="5"/>
  <c r="X10" i="5"/>
  <c r="W15" i="5"/>
  <c r="X15" i="5"/>
  <c r="W16" i="5"/>
  <c r="X16" i="5"/>
  <c r="W11" i="5"/>
  <c r="X11" i="5"/>
  <c r="W9" i="5"/>
  <c r="X9" i="5"/>
  <c r="W12" i="5"/>
  <c r="X12" i="5"/>
  <c r="W8" i="5"/>
  <c r="X8" i="5"/>
  <c r="W19" i="5"/>
  <c r="X19" i="5"/>
  <c r="W13" i="5"/>
  <c r="X13" i="5"/>
  <c r="W14" i="5"/>
  <c r="X14" i="5"/>
  <c r="W17" i="5"/>
  <c r="X17" i="5"/>
  <c r="W27" i="5"/>
  <c r="X27" i="5"/>
  <c r="W18" i="5"/>
  <c r="X18" i="5"/>
  <c r="W22" i="5"/>
  <c r="X22" i="5"/>
  <c r="W23" i="5"/>
  <c r="X23" i="5"/>
  <c r="W21" i="5"/>
  <c r="X21" i="5"/>
  <c r="W28" i="5"/>
  <c r="X28" i="5"/>
  <c r="W26" i="5"/>
  <c r="X26" i="5"/>
  <c r="W20" i="5"/>
  <c r="X20" i="5"/>
  <c r="W25" i="5"/>
  <c r="X25" i="5"/>
  <c r="W24" i="5"/>
  <c r="X24" i="5"/>
  <c r="W29" i="5"/>
  <c r="X29" i="5"/>
  <c r="W30" i="5"/>
  <c r="X30" i="5"/>
  <c r="W32" i="5"/>
  <c r="X32" i="5"/>
  <c r="W31" i="5"/>
  <c r="X31" i="5"/>
  <c r="W33" i="5"/>
  <c r="X33" i="5"/>
  <c r="Z2" i="5"/>
  <c r="AA2" i="5"/>
  <c r="AB2" i="5"/>
  <c r="AC2" i="5"/>
  <c r="AA3" i="5"/>
  <c r="AB3" i="5"/>
  <c r="AA5" i="5"/>
  <c r="AB5" i="5"/>
  <c r="AA6" i="5"/>
  <c r="AB6" i="5"/>
  <c r="AA4" i="5"/>
  <c r="AB4" i="5"/>
  <c r="AA7" i="5"/>
  <c r="AB7" i="5"/>
  <c r="AA10" i="5"/>
  <c r="AB10" i="5"/>
  <c r="AA15" i="5"/>
  <c r="AB15" i="5"/>
  <c r="AA16" i="5"/>
  <c r="AB16" i="5"/>
  <c r="AA11" i="5"/>
  <c r="AB11" i="5"/>
  <c r="AA9" i="5"/>
  <c r="AB9" i="5"/>
  <c r="AA12" i="5"/>
  <c r="AB12" i="5"/>
  <c r="AA8" i="5"/>
  <c r="AB8" i="5"/>
  <c r="AA19" i="5"/>
  <c r="AB19" i="5"/>
  <c r="AA13" i="5"/>
  <c r="AB13" i="5"/>
  <c r="AA14" i="5"/>
  <c r="AB14" i="5"/>
  <c r="AA17" i="5"/>
  <c r="AB17" i="5"/>
  <c r="AA27" i="5"/>
  <c r="AB27" i="5"/>
  <c r="AA18" i="5"/>
  <c r="AB18" i="5"/>
  <c r="AA22" i="5"/>
  <c r="AB22" i="5"/>
  <c r="AA23" i="5"/>
  <c r="AB23" i="5"/>
  <c r="AA21" i="5"/>
  <c r="AB21" i="5"/>
  <c r="AA28" i="5"/>
  <c r="AB28" i="5"/>
  <c r="AA26" i="5"/>
  <c r="AB26" i="5"/>
  <c r="AA20" i="5"/>
  <c r="AB20" i="5"/>
  <c r="AA25" i="5"/>
  <c r="AB25" i="5"/>
  <c r="AA24" i="5"/>
  <c r="AB24" i="5"/>
  <c r="AA29" i="5"/>
  <c r="AB29" i="5"/>
  <c r="AA30" i="5"/>
  <c r="AB30" i="5"/>
  <c r="AA32" i="5"/>
  <c r="AB32" i="5"/>
  <c r="AA31" i="5"/>
  <c r="AB31" i="5"/>
  <c r="AA33" i="5"/>
  <c r="AB33" i="5"/>
  <c r="AD2" i="5"/>
  <c r="H3" i="5"/>
  <c r="I3" i="5"/>
  <c r="J3" i="5"/>
  <c r="K3" i="5"/>
  <c r="H5" i="5"/>
  <c r="I5" i="5"/>
  <c r="J5" i="5"/>
  <c r="K5" i="5"/>
  <c r="H6" i="5"/>
  <c r="I6" i="5"/>
  <c r="J6" i="5"/>
  <c r="K6" i="5"/>
  <c r="H4" i="5"/>
  <c r="I4" i="5"/>
  <c r="J4" i="5"/>
  <c r="K4" i="5"/>
  <c r="H7" i="5"/>
  <c r="I7" i="5"/>
  <c r="J7" i="5"/>
  <c r="K7" i="5"/>
  <c r="H10" i="5"/>
  <c r="I10" i="5"/>
  <c r="J10" i="5"/>
  <c r="K10" i="5"/>
  <c r="H15" i="5"/>
  <c r="I15" i="5"/>
  <c r="J15" i="5"/>
  <c r="K15" i="5"/>
  <c r="H16" i="5"/>
  <c r="I16" i="5"/>
  <c r="J16" i="5"/>
  <c r="K16" i="5"/>
  <c r="H11" i="5"/>
  <c r="I11" i="5"/>
  <c r="J11" i="5"/>
  <c r="K11" i="5"/>
  <c r="H9" i="5"/>
  <c r="I9" i="5"/>
  <c r="J9" i="5"/>
  <c r="K9" i="5"/>
  <c r="H12" i="5"/>
  <c r="I12" i="5"/>
  <c r="J12" i="5"/>
  <c r="K12" i="5"/>
  <c r="H8" i="5"/>
  <c r="I8" i="5"/>
  <c r="J8" i="5"/>
  <c r="K8" i="5"/>
  <c r="H19" i="5"/>
  <c r="I19" i="5"/>
  <c r="J19" i="5"/>
  <c r="K19" i="5"/>
  <c r="H13" i="5"/>
  <c r="I13" i="5"/>
  <c r="J13" i="5"/>
  <c r="K13" i="5"/>
  <c r="H14" i="5"/>
  <c r="I14" i="5"/>
  <c r="J14" i="5"/>
  <c r="K14" i="5"/>
  <c r="H17" i="5"/>
  <c r="I17" i="5"/>
  <c r="J17" i="5"/>
  <c r="K17" i="5"/>
  <c r="H27" i="5"/>
  <c r="I27" i="5"/>
  <c r="J27" i="5"/>
  <c r="K27" i="5"/>
  <c r="H18" i="5"/>
  <c r="I18" i="5"/>
  <c r="J18" i="5"/>
  <c r="K18" i="5"/>
  <c r="H22" i="5"/>
  <c r="I22" i="5"/>
  <c r="J22" i="5"/>
  <c r="K22" i="5"/>
  <c r="H23" i="5"/>
  <c r="I23" i="5"/>
  <c r="J23" i="5"/>
  <c r="K23" i="5"/>
  <c r="H21" i="5"/>
  <c r="I21" i="5"/>
  <c r="J21" i="5"/>
  <c r="K21" i="5"/>
  <c r="H28" i="5"/>
  <c r="I28" i="5"/>
  <c r="J28" i="5"/>
  <c r="K28" i="5"/>
  <c r="H26" i="5"/>
  <c r="I26" i="5"/>
  <c r="J26" i="5"/>
  <c r="K26" i="5"/>
  <c r="H20" i="5"/>
  <c r="I20" i="5"/>
  <c r="J20" i="5"/>
  <c r="K20" i="5"/>
  <c r="H25" i="5"/>
  <c r="I25" i="5"/>
  <c r="J25" i="5"/>
  <c r="K25" i="5"/>
  <c r="H24" i="5"/>
  <c r="I24" i="5"/>
  <c r="J24" i="5"/>
  <c r="K24" i="5"/>
  <c r="H29" i="5"/>
  <c r="I29" i="5"/>
  <c r="J29" i="5"/>
  <c r="K29" i="5"/>
  <c r="H30" i="5"/>
  <c r="I30" i="5"/>
  <c r="J30" i="5"/>
  <c r="K30" i="5"/>
  <c r="H32" i="5"/>
  <c r="I32" i="5"/>
  <c r="J32" i="5"/>
  <c r="K32" i="5"/>
  <c r="H31" i="5"/>
  <c r="I31" i="5"/>
  <c r="J31" i="5"/>
  <c r="K31" i="5"/>
  <c r="H33" i="5"/>
  <c r="I33" i="5"/>
  <c r="J33" i="5"/>
  <c r="K33" i="5"/>
  <c r="K35" i="5"/>
  <c r="B3" i="5"/>
  <c r="C3" i="5"/>
  <c r="D3" i="5"/>
  <c r="G3" i="5"/>
  <c r="B5" i="5"/>
  <c r="C5" i="5"/>
  <c r="D5" i="5"/>
  <c r="G5" i="5"/>
  <c r="B6" i="5"/>
  <c r="C6" i="5"/>
  <c r="D6" i="5"/>
  <c r="G6" i="5"/>
  <c r="B4" i="5"/>
  <c r="C4" i="5"/>
  <c r="D4" i="5"/>
  <c r="G4" i="5"/>
  <c r="B7" i="5"/>
  <c r="C7" i="5"/>
  <c r="D7" i="5"/>
  <c r="G7" i="5"/>
  <c r="B10" i="5"/>
  <c r="C10" i="5"/>
  <c r="D10" i="5"/>
  <c r="G10" i="5"/>
  <c r="B15" i="5"/>
  <c r="C15" i="5"/>
  <c r="D15" i="5"/>
  <c r="G15" i="5"/>
  <c r="B16" i="5"/>
  <c r="C16" i="5"/>
  <c r="D16" i="5"/>
  <c r="G16" i="5"/>
  <c r="B11" i="5"/>
  <c r="C11" i="5"/>
  <c r="D11" i="5"/>
  <c r="G11" i="5"/>
  <c r="B9" i="5"/>
  <c r="C9" i="5"/>
  <c r="D9" i="5"/>
  <c r="G9" i="5"/>
  <c r="B12" i="5"/>
  <c r="C12" i="5"/>
  <c r="D12" i="5"/>
  <c r="G12" i="5"/>
  <c r="B8" i="5"/>
  <c r="C8" i="5"/>
  <c r="D8" i="5"/>
  <c r="G8" i="5"/>
  <c r="B19" i="5"/>
  <c r="C19" i="5"/>
  <c r="D19" i="5"/>
  <c r="G19" i="5"/>
  <c r="B13" i="5"/>
  <c r="C13" i="5"/>
  <c r="D13" i="5"/>
  <c r="G13" i="5"/>
  <c r="B14" i="5"/>
  <c r="C14" i="5"/>
  <c r="D14" i="5"/>
  <c r="G14" i="5"/>
  <c r="B17" i="5"/>
  <c r="C17" i="5"/>
  <c r="D17" i="5"/>
  <c r="G17" i="5"/>
  <c r="B27" i="5"/>
  <c r="C27" i="5"/>
  <c r="D27" i="5"/>
  <c r="G27" i="5"/>
  <c r="B18" i="5"/>
  <c r="C18" i="5"/>
  <c r="D18" i="5"/>
  <c r="G18" i="5"/>
  <c r="B22" i="5"/>
  <c r="C22" i="5"/>
  <c r="D22" i="5"/>
  <c r="G22" i="5"/>
  <c r="B23" i="5"/>
  <c r="C23" i="5"/>
  <c r="D23" i="5"/>
  <c r="G23" i="5"/>
  <c r="B21" i="5"/>
  <c r="C21" i="5"/>
  <c r="D21" i="5"/>
  <c r="G21" i="5"/>
  <c r="B28" i="5"/>
  <c r="C28" i="5"/>
  <c r="D28" i="5"/>
  <c r="G28" i="5"/>
  <c r="B26" i="5"/>
  <c r="C26" i="5"/>
  <c r="D26" i="5"/>
  <c r="G26" i="5"/>
  <c r="B20" i="5"/>
  <c r="C20" i="5"/>
  <c r="D20" i="5"/>
  <c r="G20" i="5"/>
  <c r="B25" i="5"/>
  <c r="C25" i="5"/>
  <c r="D25" i="5"/>
  <c r="G25" i="5"/>
  <c r="B24" i="5"/>
  <c r="C24" i="5"/>
  <c r="D24" i="5"/>
  <c r="G24" i="5"/>
  <c r="B29" i="5"/>
  <c r="C29" i="5"/>
  <c r="D29" i="5"/>
  <c r="G29" i="5"/>
  <c r="B30" i="5"/>
  <c r="C30" i="5"/>
  <c r="D30" i="5"/>
  <c r="G30" i="5"/>
  <c r="B32" i="5"/>
  <c r="C32" i="5"/>
  <c r="D32" i="5"/>
  <c r="G32" i="5"/>
  <c r="B31" i="5"/>
  <c r="C31" i="5"/>
  <c r="D31" i="5"/>
  <c r="G31" i="5"/>
  <c r="B33" i="5"/>
  <c r="C33" i="5"/>
  <c r="D33" i="5"/>
  <c r="G33" i="5"/>
  <c r="G35" i="5"/>
  <c r="L35" i="5"/>
  <c r="M35" i="5"/>
  <c r="L3" i="5"/>
  <c r="M3" i="5"/>
  <c r="L5" i="5"/>
  <c r="M5" i="5"/>
  <c r="L6" i="5"/>
  <c r="M6" i="5"/>
  <c r="L4" i="5"/>
  <c r="M4" i="5"/>
  <c r="L7" i="5"/>
  <c r="M7" i="5"/>
  <c r="L10" i="5"/>
  <c r="M10" i="5"/>
  <c r="L15" i="5"/>
  <c r="M15" i="5"/>
  <c r="L16" i="5"/>
  <c r="M16" i="5"/>
  <c r="L11" i="5"/>
  <c r="M11" i="5"/>
  <c r="L9" i="5"/>
  <c r="M9" i="5"/>
  <c r="L12" i="5"/>
  <c r="M12" i="5"/>
  <c r="L8" i="5"/>
  <c r="M8" i="5"/>
  <c r="L19" i="5"/>
  <c r="M19" i="5"/>
  <c r="L13" i="5"/>
  <c r="M13" i="5"/>
  <c r="L14" i="5"/>
  <c r="M14" i="5"/>
  <c r="L17" i="5"/>
  <c r="M17" i="5"/>
  <c r="L27" i="5"/>
  <c r="M27" i="5"/>
  <c r="L18" i="5"/>
  <c r="M18" i="5"/>
  <c r="L22" i="5"/>
  <c r="M22" i="5"/>
  <c r="L23" i="5"/>
  <c r="M23" i="5"/>
  <c r="L21" i="5"/>
  <c r="M21" i="5"/>
  <c r="L28" i="5"/>
  <c r="M28" i="5"/>
  <c r="L26" i="5"/>
  <c r="M26" i="5"/>
  <c r="L20" i="5"/>
  <c r="M20" i="5"/>
  <c r="L25" i="5"/>
  <c r="M25" i="5"/>
  <c r="L24" i="5"/>
  <c r="M24" i="5"/>
  <c r="L29" i="5"/>
  <c r="M29" i="5"/>
  <c r="L30" i="5"/>
  <c r="M30" i="5"/>
  <c r="L32" i="5"/>
  <c r="M32" i="5"/>
  <c r="L31" i="5"/>
  <c r="M31" i="5"/>
  <c r="L33" i="5"/>
  <c r="M33" i="5"/>
  <c r="M36" i="5"/>
  <c r="AE2" i="5"/>
  <c r="E3" i="5"/>
  <c r="E5" i="5"/>
  <c r="E6" i="5"/>
  <c r="E4" i="5"/>
  <c r="E7" i="5"/>
  <c r="E10" i="5"/>
  <c r="E15" i="5"/>
  <c r="E16" i="5"/>
  <c r="E11" i="5"/>
  <c r="E9" i="5"/>
  <c r="E12" i="5"/>
  <c r="E8" i="5"/>
  <c r="E19" i="5"/>
  <c r="E13" i="5"/>
  <c r="E14" i="5"/>
  <c r="E17" i="5"/>
  <c r="E27" i="5"/>
  <c r="E18" i="5"/>
  <c r="E22" i="5"/>
  <c r="E23" i="5"/>
  <c r="E21" i="5"/>
  <c r="E28" i="5"/>
  <c r="E26" i="5"/>
  <c r="E20" i="5"/>
  <c r="E25" i="5"/>
  <c r="E24" i="5"/>
  <c r="E29" i="5"/>
  <c r="E30" i="5"/>
  <c r="E32" i="5"/>
  <c r="E31" i="5"/>
  <c r="E33" i="5"/>
  <c r="E35" i="5"/>
  <c r="E36" i="5"/>
  <c r="AF2" i="5"/>
  <c r="F3" i="5"/>
  <c r="Q3" i="5"/>
  <c r="R3" i="5"/>
  <c r="U3" i="5"/>
  <c r="V3" i="5"/>
  <c r="Y3" i="5"/>
  <c r="Z3" i="5"/>
  <c r="AC3" i="5"/>
  <c r="AD3" i="5"/>
  <c r="AE3" i="5"/>
  <c r="AF3" i="5"/>
  <c r="F5" i="5"/>
  <c r="Q5" i="5"/>
  <c r="R5" i="5"/>
  <c r="U5" i="5"/>
  <c r="V5" i="5"/>
  <c r="Y5" i="5"/>
  <c r="Z5" i="5"/>
  <c r="AC5" i="5"/>
  <c r="AD5" i="5"/>
  <c r="AE5" i="5"/>
  <c r="F6" i="5"/>
  <c r="F4" i="5"/>
  <c r="F7" i="5"/>
  <c r="F10" i="5"/>
  <c r="F15" i="5"/>
  <c r="F16" i="5"/>
  <c r="F11" i="5"/>
  <c r="F9" i="5"/>
  <c r="F12" i="5"/>
  <c r="F8" i="5"/>
  <c r="F19" i="5"/>
  <c r="F13" i="5"/>
  <c r="F14" i="5"/>
  <c r="F17" i="5"/>
  <c r="F27" i="5"/>
  <c r="F18" i="5"/>
  <c r="F22" i="5"/>
  <c r="F23" i="5"/>
  <c r="F21" i="5"/>
  <c r="F28" i="5"/>
  <c r="F26" i="5"/>
  <c r="F20" i="5"/>
  <c r="F25" i="5"/>
  <c r="F24" i="5"/>
  <c r="F29" i="5"/>
  <c r="F30" i="5"/>
  <c r="F32" i="5"/>
  <c r="F31" i="5"/>
  <c r="F33" i="5"/>
  <c r="F35" i="5"/>
  <c r="F36" i="5"/>
  <c r="AF5" i="5"/>
  <c r="Q6" i="5"/>
  <c r="R6" i="5"/>
  <c r="U6" i="5"/>
  <c r="V6" i="5"/>
  <c r="Y6" i="5"/>
  <c r="Z6" i="5"/>
  <c r="AC6" i="5"/>
  <c r="AD6" i="5"/>
  <c r="AE6" i="5"/>
  <c r="AF6" i="5"/>
  <c r="Q4" i="5"/>
  <c r="R4" i="5"/>
  <c r="U4" i="5"/>
  <c r="V4" i="5"/>
  <c r="Y4" i="5"/>
  <c r="Z4" i="5"/>
  <c r="AC4" i="5"/>
  <c r="AD4" i="5"/>
  <c r="AE4" i="5"/>
  <c r="AF4" i="5"/>
  <c r="Q7" i="5"/>
  <c r="R7" i="5"/>
  <c r="U7" i="5"/>
  <c r="V7" i="5"/>
  <c r="Y7" i="5"/>
  <c r="Z7" i="5"/>
  <c r="AC7" i="5"/>
  <c r="AD7" i="5"/>
  <c r="AE7" i="5"/>
  <c r="AF7" i="5"/>
  <c r="Q10" i="5"/>
  <c r="R10" i="5"/>
  <c r="U10" i="5"/>
  <c r="V10" i="5"/>
  <c r="Y10" i="5"/>
  <c r="Z10" i="5"/>
  <c r="AC10" i="5"/>
  <c r="AD10" i="5"/>
  <c r="AE10" i="5"/>
  <c r="AF10" i="5"/>
  <c r="Q15" i="5"/>
  <c r="R15" i="5"/>
  <c r="U15" i="5"/>
  <c r="V15" i="5"/>
  <c r="Y15" i="5"/>
  <c r="Z15" i="5"/>
  <c r="AC15" i="5"/>
  <c r="AD15" i="5"/>
  <c r="AE15" i="5"/>
  <c r="AF15" i="5"/>
  <c r="Q16" i="5"/>
  <c r="R16" i="5"/>
  <c r="U16" i="5"/>
  <c r="V16" i="5"/>
  <c r="Y16" i="5"/>
  <c r="Z16" i="5"/>
  <c r="AC16" i="5"/>
  <c r="AD16" i="5"/>
  <c r="AE16" i="5"/>
  <c r="AF16" i="5"/>
  <c r="Q11" i="5"/>
  <c r="R11" i="5"/>
  <c r="U11" i="5"/>
  <c r="V11" i="5"/>
  <c r="Y11" i="5"/>
  <c r="Z11" i="5"/>
  <c r="AC11" i="5"/>
  <c r="AD11" i="5"/>
  <c r="AE11" i="5"/>
  <c r="AF11" i="5"/>
  <c r="Q9" i="5"/>
  <c r="R9" i="5"/>
  <c r="U9" i="5"/>
  <c r="V9" i="5"/>
  <c r="Y9" i="5"/>
  <c r="Z9" i="5"/>
  <c r="AC9" i="5"/>
  <c r="AD9" i="5"/>
  <c r="AE9" i="5"/>
  <c r="AF9" i="5"/>
  <c r="Q12" i="5"/>
  <c r="R12" i="5"/>
  <c r="U12" i="5"/>
  <c r="V12" i="5"/>
  <c r="Y12" i="5"/>
  <c r="Z12" i="5"/>
  <c r="AC12" i="5"/>
  <c r="AD12" i="5"/>
  <c r="AE12" i="5"/>
  <c r="AF12" i="5"/>
  <c r="Q8" i="5"/>
  <c r="R8" i="5"/>
  <c r="U8" i="5"/>
  <c r="V8" i="5"/>
  <c r="Y8" i="5"/>
  <c r="Z8" i="5"/>
  <c r="AC8" i="5"/>
  <c r="AD8" i="5"/>
  <c r="AE8" i="5"/>
  <c r="AF8" i="5"/>
  <c r="Q19" i="5"/>
  <c r="R19" i="5"/>
  <c r="U19" i="5"/>
  <c r="V19" i="5"/>
  <c r="Y19" i="5"/>
  <c r="Z19" i="5"/>
  <c r="AC19" i="5"/>
  <c r="AD19" i="5"/>
  <c r="AE19" i="5"/>
  <c r="AF19" i="5"/>
  <c r="Q13" i="5"/>
  <c r="R13" i="5"/>
  <c r="U13" i="5"/>
  <c r="V13" i="5"/>
  <c r="Y13" i="5"/>
  <c r="Z13" i="5"/>
  <c r="AC13" i="5"/>
  <c r="AD13" i="5"/>
  <c r="AE13" i="5"/>
  <c r="AF13" i="5"/>
  <c r="Q14" i="5"/>
  <c r="R14" i="5"/>
  <c r="U14" i="5"/>
  <c r="V14" i="5"/>
  <c r="Y14" i="5"/>
  <c r="Z14" i="5"/>
  <c r="AC14" i="5"/>
  <c r="AD14" i="5"/>
  <c r="AE14" i="5"/>
  <c r="AF14" i="5"/>
  <c r="Q17" i="5"/>
  <c r="R17" i="5"/>
  <c r="U17" i="5"/>
  <c r="V17" i="5"/>
  <c r="Y17" i="5"/>
  <c r="Z17" i="5"/>
  <c r="AC17" i="5"/>
  <c r="AD17" i="5"/>
  <c r="AE17" i="5"/>
  <c r="AF17" i="5"/>
  <c r="Q27" i="5"/>
  <c r="R27" i="5"/>
  <c r="U27" i="5"/>
  <c r="V27" i="5"/>
  <c r="Y27" i="5"/>
  <c r="Z27" i="5"/>
  <c r="AC27" i="5"/>
  <c r="AD27" i="5"/>
  <c r="AE27" i="5"/>
  <c r="AF27" i="5"/>
  <c r="Q18" i="5"/>
  <c r="R18" i="5"/>
  <c r="U18" i="5"/>
  <c r="V18" i="5"/>
  <c r="Y18" i="5"/>
  <c r="Z18" i="5"/>
  <c r="AC18" i="5"/>
  <c r="AD18" i="5"/>
  <c r="AE18" i="5"/>
  <c r="AF18" i="5"/>
  <c r="Q22" i="5"/>
  <c r="R22" i="5"/>
  <c r="U22" i="5"/>
  <c r="V22" i="5"/>
  <c r="Y22" i="5"/>
  <c r="Z22" i="5"/>
  <c r="AC22" i="5"/>
  <c r="AD22" i="5"/>
  <c r="AE22" i="5"/>
  <c r="AF22" i="5"/>
  <c r="Q23" i="5"/>
  <c r="R23" i="5"/>
  <c r="U23" i="5"/>
  <c r="V23" i="5"/>
  <c r="Y23" i="5"/>
  <c r="Z23" i="5"/>
  <c r="AC23" i="5"/>
  <c r="AD23" i="5"/>
  <c r="AE23" i="5"/>
  <c r="AF23" i="5"/>
  <c r="Q21" i="5"/>
  <c r="R21" i="5"/>
  <c r="U21" i="5"/>
  <c r="V21" i="5"/>
  <c r="Y21" i="5"/>
  <c r="Z21" i="5"/>
  <c r="AC21" i="5"/>
  <c r="AD21" i="5"/>
  <c r="AE21" i="5"/>
  <c r="AF21" i="5"/>
  <c r="Q28" i="5"/>
  <c r="R28" i="5"/>
  <c r="U28" i="5"/>
  <c r="V28" i="5"/>
  <c r="Y28" i="5"/>
  <c r="Z28" i="5"/>
  <c r="AC28" i="5"/>
  <c r="AD28" i="5"/>
  <c r="AE28" i="5"/>
  <c r="AF28" i="5"/>
  <c r="Q26" i="5"/>
  <c r="R26" i="5"/>
  <c r="U26" i="5"/>
  <c r="V26" i="5"/>
  <c r="Y26" i="5"/>
  <c r="Z26" i="5"/>
  <c r="AC26" i="5"/>
  <c r="AD26" i="5"/>
  <c r="AE26" i="5"/>
  <c r="AF26" i="5"/>
  <c r="Q20" i="5"/>
  <c r="R20" i="5"/>
  <c r="U20" i="5"/>
  <c r="V20" i="5"/>
  <c r="Y20" i="5"/>
  <c r="Z20" i="5"/>
  <c r="AC20" i="5"/>
  <c r="AD20" i="5"/>
  <c r="AE20" i="5"/>
  <c r="AF20" i="5"/>
  <c r="Q25" i="5"/>
  <c r="R25" i="5"/>
  <c r="U25" i="5"/>
  <c r="V25" i="5"/>
  <c r="Y25" i="5"/>
  <c r="Z25" i="5"/>
  <c r="AC25" i="5"/>
  <c r="AD25" i="5"/>
  <c r="AE25" i="5"/>
  <c r="AF25" i="5"/>
  <c r="Q24" i="5"/>
  <c r="R24" i="5"/>
  <c r="U24" i="5"/>
  <c r="V24" i="5"/>
  <c r="Y24" i="5"/>
  <c r="Z24" i="5"/>
  <c r="AC24" i="5"/>
  <c r="AD24" i="5"/>
  <c r="AE24" i="5"/>
  <c r="AF24" i="5"/>
  <c r="Q29" i="5"/>
  <c r="R29" i="5"/>
  <c r="U29" i="5"/>
  <c r="V29" i="5"/>
  <c r="Y29" i="5"/>
  <c r="Z29" i="5"/>
  <c r="AC29" i="5"/>
  <c r="AD29" i="5"/>
  <c r="AE29" i="5"/>
  <c r="AF29" i="5"/>
  <c r="Q30" i="5"/>
  <c r="R30" i="5"/>
  <c r="U30" i="5"/>
  <c r="V30" i="5"/>
  <c r="Y30" i="5"/>
  <c r="Z30" i="5"/>
  <c r="AC30" i="5"/>
  <c r="AD30" i="5"/>
  <c r="AE30" i="5"/>
  <c r="AF30" i="5"/>
  <c r="Q32" i="5"/>
  <c r="R32" i="5"/>
  <c r="U32" i="5"/>
  <c r="V32" i="5"/>
  <c r="Y32" i="5"/>
  <c r="Z32" i="5"/>
  <c r="AC32" i="5"/>
  <c r="AD32" i="5"/>
  <c r="AE32" i="5"/>
  <c r="AF32" i="5"/>
  <c r="Q31" i="5"/>
  <c r="R31" i="5"/>
  <c r="U31" i="5"/>
  <c r="V31" i="5"/>
  <c r="Y31" i="5"/>
  <c r="Z31" i="5"/>
  <c r="AC31" i="5"/>
  <c r="AD31" i="5"/>
  <c r="AE31" i="5"/>
  <c r="AF31" i="5"/>
  <c r="Q33" i="5"/>
  <c r="R33" i="5"/>
  <c r="U33" i="5"/>
  <c r="V33" i="5"/>
  <c r="Y33" i="5"/>
  <c r="Z33" i="5"/>
  <c r="AC33" i="5"/>
  <c r="AD33" i="5"/>
  <c r="AE33" i="5"/>
  <c r="AF33" i="5"/>
  <c r="A4" i="2"/>
  <c r="A3" i="2"/>
  <c r="A13" i="2"/>
  <c r="A7" i="2"/>
  <c r="B4" i="2"/>
  <c r="C4" i="2"/>
  <c r="D4" i="2"/>
  <c r="E4" i="2"/>
  <c r="F4" i="2"/>
  <c r="G4" i="2"/>
  <c r="H4" i="2"/>
  <c r="I4" i="2"/>
  <c r="J4" i="2"/>
  <c r="K4" i="2"/>
  <c r="L4" i="2"/>
  <c r="M4" i="2"/>
  <c r="H3" i="2"/>
  <c r="I3" i="2"/>
  <c r="J3" i="2"/>
  <c r="K3" i="2"/>
  <c r="H13" i="2"/>
  <c r="I13" i="2"/>
  <c r="J13" i="2"/>
  <c r="K13" i="2"/>
  <c r="H7" i="2"/>
  <c r="I7" i="2"/>
  <c r="J7" i="2"/>
  <c r="K7" i="2"/>
  <c r="H19" i="2"/>
  <c r="I19" i="2"/>
  <c r="J19" i="2"/>
  <c r="K19" i="2"/>
  <c r="H2" i="2"/>
  <c r="I2" i="2"/>
  <c r="J2" i="2"/>
  <c r="K2" i="2"/>
  <c r="H15" i="2"/>
  <c r="I15" i="2"/>
  <c r="J15" i="2"/>
  <c r="K15" i="2"/>
  <c r="H8" i="2"/>
  <c r="I8" i="2"/>
  <c r="J8" i="2"/>
  <c r="K8" i="2"/>
  <c r="H18" i="2"/>
  <c r="I18" i="2"/>
  <c r="J18" i="2"/>
  <c r="K18" i="2"/>
  <c r="H9" i="2"/>
  <c r="I9" i="2"/>
  <c r="J9" i="2"/>
  <c r="K9" i="2"/>
  <c r="H5" i="2"/>
  <c r="I5" i="2"/>
  <c r="J5" i="2"/>
  <c r="K5" i="2"/>
  <c r="H21" i="2"/>
  <c r="I21" i="2"/>
  <c r="J21" i="2"/>
  <c r="K21" i="2"/>
  <c r="H11" i="2"/>
  <c r="I11" i="2"/>
  <c r="J11" i="2"/>
  <c r="K11" i="2"/>
  <c r="H14" i="2"/>
  <c r="I14" i="2"/>
  <c r="J14" i="2"/>
  <c r="K14" i="2"/>
  <c r="H10" i="2"/>
  <c r="I10" i="2"/>
  <c r="J10" i="2"/>
  <c r="K10" i="2"/>
  <c r="H17" i="2"/>
  <c r="I17" i="2"/>
  <c r="J17" i="2"/>
  <c r="K17" i="2"/>
  <c r="H6" i="2"/>
  <c r="I6" i="2"/>
  <c r="J6" i="2"/>
  <c r="K6" i="2"/>
  <c r="H16" i="2"/>
  <c r="I16" i="2"/>
  <c r="J16" i="2"/>
  <c r="K16" i="2"/>
  <c r="H12" i="2"/>
  <c r="I12" i="2"/>
  <c r="J12" i="2"/>
  <c r="K12" i="2"/>
  <c r="H25" i="2"/>
  <c r="I25" i="2"/>
  <c r="J25" i="2"/>
  <c r="K25" i="2"/>
  <c r="H22" i="2"/>
  <c r="I22" i="2"/>
  <c r="J22" i="2"/>
  <c r="K22" i="2"/>
  <c r="H23" i="2"/>
  <c r="I23" i="2"/>
  <c r="J23" i="2"/>
  <c r="K23" i="2"/>
  <c r="H26" i="2"/>
  <c r="I26" i="2"/>
  <c r="J26" i="2"/>
  <c r="K26" i="2"/>
  <c r="H24" i="2"/>
  <c r="I24" i="2"/>
  <c r="J24" i="2"/>
  <c r="K24" i="2"/>
  <c r="H27" i="2"/>
  <c r="I27" i="2"/>
  <c r="J27" i="2"/>
  <c r="K27" i="2"/>
  <c r="H29" i="2"/>
  <c r="I29" i="2"/>
  <c r="J29" i="2"/>
  <c r="K29" i="2"/>
  <c r="H20" i="2"/>
  <c r="I20" i="2"/>
  <c r="J20" i="2"/>
  <c r="K20" i="2"/>
  <c r="H31" i="2"/>
  <c r="I31" i="2"/>
  <c r="J31" i="2"/>
  <c r="K31" i="2"/>
  <c r="H32" i="2"/>
  <c r="I32" i="2"/>
  <c r="J32" i="2"/>
  <c r="K32" i="2"/>
  <c r="H30" i="2"/>
  <c r="I30" i="2"/>
  <c r="J30" i="2"/>
  <c r="K30" i="2"/>
  <c r="H33" i="2"/>
  <c r="I33" i="2"/>
  <c r="J33" i="2"/>
  <c r="K33" i="2"/>
  <c r="H28" i="2"/>
  <c r="I28" i="2"/>
  <c r="J28" i="2"/>
  <c r="K28" i="2"/>
  <c r="K35" i="2"/>
  <c r="B3" i="2"/>
  <c r="C3" i="2"/>
  <c r="D3" i="2"/>
  <c r="G3" i="2"/>
  <c r="B13" i="2"/>
  <c r="C13" i="2"/>
  <c r="D13" i="2"/>
  <c r="G13" i="2"/>
  <c r="B7" i="2"/>
  <c r="C7" i="2"/>
  <c r="D7" i="2"/>
  <c r="G7" i="2"/>
  <c r="B19" i="2"/>
  <c r="C19" i="2"/>
  <c r="D19" i="2"/>
  <c r="G19" i="2"/>
  <c r="B2" i="2"/>
  <c r="C2" i="2"/>
  <c r="D2" i="2"/>
  <c r="G2" i="2"/>
  <c r="B15" i="2"/>
  <c r="C15" i="2"/>
  <c r="D15" i="2"/>
  <c r="G15" i="2"/>
  <c r="B8" i="2"/>
  <c r="C8" i="2"/>
  <c r="D8" i="2"/>
  <c r="G8" i="2"/>
  <c r="B18" i="2"/>
  <c r="C18" i="2"/>
  <c r="D18" i="2"/>
  <c r="G18" i="2"/>
  <c r="B9" i="2"/>
  <c r="C9" i="2"/>
  <c r="D9" i="2"/>
  <c r="G9" i="2"/>
  <c r="B5" i="2"/>
  <c r="C5" i="2"/>
  <c r="D5" i="2"/>
  <c r="G5" i="2"/>
  <c r="B21" i="2"/>
  <c r="C21" i="2"/>
  <c r="D21" i="2"/>
  <c r="G21" i="2"/>
  <c r="B11" i="2"/>
  <c r="C11" i="2"/>
  <c r="D11" i="2"/>
  <c r="G11" i="2"/>
  <c r="B14" i="2"/>
  <c r="C14" i="2"/>
  <c r="D14" i="2"/>
  <c r="G14" i="2"/>
  <c r="B10" i="2"/>
  <c r="C10" i="2"/>
  <c r="D10" i="2"/>
  <c r="G10" i="2"/>
  <c r="B17" i="2"/>
  <c r="C17" i="2"/>
  <c r="D17" i="2"/>
  <c r="G17" i="2"/>
  <c r="B6" i="2"/>
  <c r="C6" i="2"/>
  <c r="D6" i="2"/>
  <c r="G6" i="2"/>
  <c r="B16" i="2"/>
  <c r="C16" i="2"/>
  <c r="D16" i="2"/>
  <c r="G16" i="2"/>
  <c r="B12" i="2"/>
  <c r="C12" i="2"/>
  <c r="D12" i="2"/>
  <c r="G12" i="2"/>
  <c r="B25" i="2"/>
  <c r="C25" i="2"/>
  <c r="D25" i="2"/>
  <c r="G25" i="2"/>
  <c r="B22" i="2"/>
  <c r="C22" i="2"/>
  <c r="D22" i="2"/>
  <c r="G22" i="2"/>
  <c r="B23" i="2"/>
  <c r="C23" i="2"/>
  <c r="D23" i="2"/>
  <c r="G23" i="2"/>
  <c r="B26" i="2"/>
  <c r="C26" i="2"/>
  <c r="D26" i="2"/>
  <c r="G26" i="2"/>
  <c r="B24" i="2"/>
  <c r="C24" i="2"/>
  <c r="D24" i="2"/>
  <c r="G24" i="2"/>
  <c r="B27" i="2"/>
  <c r="C27" i="2"/>
  <c r="D27" i="2"/>
  <c r="G27" i="2"/>
  <c r="B29" i="2"/>
  <c r="C29" i="2"/>
  <c r="D29" i="2"/>
  <c r="G29" i="2"/>
  <c r="B20" i="2"/>
  <c r="C20" i="2"/>
  <c r="D20" i="2"/>
  <c r="G20" i="2"/>
  <c r="B31" i="2"/>
  <c r="C31" i="2"/>
  <c r="D31" i="2"/>
  <c r="G31" i="2"/>
  <c r="B32" i="2"/>
  <c r="C32" i="2"/>
  <c r="D32" i="2"/>
  <c r="G32" i="2"/>
  <c r="B30" i="2"/>
  <c r="C30" i="2"/>
  <c r="D30" i="2"/>
  <c r="G30" i="2"/>
  <c r="B33" i="2"/>
  <c r="C33" i="2"/>
  <c r="D33" i="2"/>
  <c r="G33" i="2"/>
  <c r="B28" i="2"/>
  <c r="C28" i="2"/>
  <c r="D28" i="2"/>
  <c r="G28" i="2"/>
  <c r="G35" i="2"/>
  <c r="L35" i="2"/>
  <c r="M35" i="2"/>
  <c r="L3" i="2"/>
  <c r="M3" i="2"/>
  <c r="L13" i="2"/>
  <c r="M13" i="2"/>
  <c r="L7" i="2"/>
  <c r="M7" i="2"/>
  <c r="L19" i="2"/>
  <c r="M19" i="2"/>
  <c r="L2" i="2"/>
  <c r="M2" i="2"/>
  <c r="L15" i="2"/>
  <c r="M15" i="2"/>
  <c r="L8" i="2"/>
  <c r="M8" i="2"/>
  <c r="L18" i="2"/>
  <c r="M18" i="2"/>
  <c r="L9" i="2"/>
  <c r="M9" i="2"/>
  <c r="L5" i="2"/>
  <c r="M5" i="2"/>
  <c r="L21" i="2"/>
  <c r="M21" i="2"/>
  <c r="L11" i="2"/>
  <c r="M11" i="2"/>
  <c r="L14" i="2"/>
  <c r="M14" i="2"/>
  <c r="L10" i="2"/>
  <c r="M10" i="2"/>
  <c r="L17" i="2"/>
  <c r="M17" i="2"/>
  <c r="L6" i="2"/>
  <c r="M6" i="2"/>
  <c r="L16" i="2"/>
  <c r="M16" i="2"/>
  <c r="L12" i="2"/>
  <c r="M12" i="2"/>
  <c r="L25" i="2"/>
  <c r="M25" i="2"/>
  <c r="L22" i="2"/>
  <c r="M22" i="2"/>
  <c r="L23" i="2"/>
  <c r="M23" i="2"/>
  <c r="L26" i="2"/>
  <c r="M26" i="2"/>
  <c r="L24" i="2"/>
  <c r="M24" i="2"/>
  <c r="L27" i="2"/>
  <c r="M27" i="2"/>
  <c r="L29" i="2"/>
  <c r="M29" i="2"/>
  <c r="L20" i="2"/>
  <c r="M20" i="2"/>
  <c r="L31" i="2"/>
  <c r="M31" i="2"/>
  <c r="L32" i="2"/>
  <c r="M32" i="2"/>
  <c r="L30" i="2"/>
  <c r="M30" i="2"/>
  <c r="L33" i="2"/>
  <c r="M33" i="2"/>
  <c r="L28" i="2"/>
  <c r="M28" i="2"/>
  <c r="M36" i="2"/>
  <c r="N4" i="2"/>
  <c r="E3" i="2"/>
  <c r="E13" i="2"/>
  <c r="E7" i="2"/>
  <c r="E19" i="2"/>
  <c r="E2" i="2"/>
  <c r="E15" i="2"/>
  <c r="E8" i="2"/>
  <c r="E18" i="2"/>
  <c r="E9" i="2"/>
  <c r="E5" i="2"/>
  <c r="E21" i="2"/>
  <c r="E11" i="2"/>
  <c r="E14" i="2"/>
  <c r="E10" i="2"/>
  <c r="E17" i="2"/>
  <c r="E6" i="2"/>
  <c r="E16" i="2"/>
  <c r="E12" i="2"/>
  <c r="E25" i="2"/>
  <c r="E22" i="2"/>
  <c r="E23" i="2"/>
  <c r="E26" i="2"/>
  <c r="E24" i="2"/>
  <c r="E27" i="2"/>
  <c r="E29" i="2"/>
  <c r="E20" i="2"/>
  <c r="E31" i="2"/>
  <c r="E32" i="2"/>
  <c r="E30" i="2"/>
  <c r="E33" i="2"/>
  <c r="E28" i="2"/>
  <c r="E35" i="2"/>
  <c r="E36" i="2"/>
  <c r="F3" i="2"/>
  <c r="F13" i="2"/>
  <c r="F7" i="2"/>
  <c r="F19" i="2"/>
  <c r="F2" i="2"/>
  <c r="F15" i="2"/>
  <c r="F8" i="2"/>
  <c r="F18" i="2"/>
  <c r="F9" i="2"/>
  <c r="F5" i="2"/>
  <c r="F21" i="2"/>
  <c r="F11" i="2"/>
  <c r="F14" i="2"/>
  <c r="F10" i="2"/>
  <c r="F17" i="2"/>
  <c r="F6" i="2"/>
  <c r="F16" i="2"/>
  <c r="F12" i="2"/>
  <c r="F25" i="2"/>
  <c r="F22" i="2"/>
  <c r="F23" i="2"/>
  <c r="F26" i="2"/>
  <c r="F24" i="2"/>
  <c r="F27" i="2"/>
  <c r="F29" i="2"/>
  <c r="F20" i="2"/>
  <c r="F31" i="2"/>
  <c r="F32" i="2"/>
  <c r="F30" i="2"/>
  <c r="F33" i="2"/>
  <c r="F28" i="2"/>
  <c r="F35" i="2"/>
  <c r="F36" i="2"/>
  <c r="O4" i="2"/>
  <c r="P4" i="2"/>
  <c r="Q4" i="2"/>
  <c r="R4" i="2"/>
  <c r="N3" i="2"/>
  <c r="O3" i="2"/>
  <c r="P3" i="2"/>
  <c r="Q3" i="2"/>
  <c r="R3" i="2"/>
  <c r="N13" i="2"/>
  <c r="O13" i="2"/>
  <c r="P13" i="2"/>
  <c r="Q13" i="2"/>
  <c r="R13" i="2"/>
  <c r="N7" i="2"/>
  <c r="O7" i="2"/>
  <c r="P7" i="2"/>
  <c r="Q7" i="2"/>
  <c r="R7" i="2"/>
  <c r="A19" i="2"/>
  <c r="N19" i="2"/>
  <c r="O19" i="2"/>
  <c r="P19" i="2"/>
  <c r="Q19" i="2"/>
  <c r="R19" i="2"/>
  <c r="A2" i="2"/>
  <c r="N2" i="2"/>
  <c r="O2" i="2"/>
  <c r="P2" i="2"/>
  <c r="Q2" i="2"/>
  <c r="R2" i="2"/>
  <c r="A15" i="2"/>
  <c r="N15" i="2"/>
  <c r="O15" i="2"/>
  <c r="P15" i="2"/>
  <c r="Q15" i="2"/>
  <c r="R15" i="2"/>
  <c r="A8" i="2"/>
  <c r="N8" i="2"/>
  <c r="O8" i="2"/>
  <c r="P8" i="2"/>
  <c r="Q8" i="2"/>
  <c r="R8" i="2"/>
  <c r="A18" i="2"/>
  <c r="N18" i="2"/>
  <c r="O18" i="2"/>
  <c r="P18" i="2"/>
  <c r="Q18" i="2"/>
  <c r="R18" i="2"/>
  <c r="A9" i="2"/>
  <c r="N9" i="2"/>
  <c r="O9" i="2"/>
  <c r="P9" i="2"/>
  <c r="Q9" i="2"/>
  <c r="R9" i="2"/>
  <c r="A5" i="2"/>
  <c r="N5" i="2"/>
  <c r="O5" i="2"/>
  <c r="P5" i="2"/>
  <c r="Q5" i="2"/>
  <c r="R5" i="2"/>
  <c r="A21" i="2"/>
  <c r="N21" i="2"/>
  <c r="O21" i="2"/>
  <c r="P21" i="2"/>
  <c r="Q21" i="2"/>
  <c r="R21" i="2"/>
  <c r="A11" i="2"/>
  <c r="N11" i="2"/>
  <c r="O11" i="2"/>
  <c r="P11" i="2"/>
  <c r="Q11" i="2"/>
  <c r="R11" i="2"/>
  <c r="A14" i="2"/>
  <c r="N14" i="2"/>
  <c r="O14" i="2"/>
  <c r="P14" i="2"/>
  <c r="Q14" i="2"/>
  <c r="R14" i="2"/>
  <c r="A10" i="2"/>
  <c r="N10" i="2"/>
  <c r="O10" i="2"/>
  <c r="P10" i="2"/>
  <c r="Q10" i="2"/>
  <c r="R10" i="2"/>
  <c r="A17" i="2"/>
  <c r="N17" i="2"/>
  <c r="O17" i="2"/>
  <c r="P17" i="2"/>
  <c r="Q17" i="2"/>
  <c r="R17" i="2"/>
  <c r="A6" i="2"/>
  <c r="N6" i="2"/>
  <c r="O6" i="2"/>
  <c r="P6" i="2"/>
  <c r="Q6" i="2"/>
  <c r="R6" i="2"/>
  <c r="A16" i="2"/>
  <c r="N16" i="2"/>
  <c r="O16" i="2"/>
  <c r="P16" i="2"/>
  <c r="Q16" i="2"/>
  <c r="R16" i="2"/>
  <c r="A12" i="2"/>
  <c r="N12" i="2"/>
  <c r="O12" i="2"/>
  <c r="P12" i="2"/>
  <c r="Q12" i="2"/>
  <c r="R12" i="2"/>
  <c r="A25" i="2"/>
  <c r="N25" i="2"/>
  <c r="O25" i="2"/>
  <c r="P25" i="2"/>
  <c r="Q25" i="2"/>
  <c r="R25" i="2"/>
  <c r="A22" i="2"/>
  <c r="N22" i="2"/>
  <c r="O22" i="2"/>
  <c r="P22" i="2"/>
  <c r="Q22" i="2"/>
  <c r="R22" i="2"/>
  <c r="A23" i="2"/>
  <c r="N23" i="2"/>
  <c r="O23" i="2"/>
  <c r="P23" i="2"/>
  <c r="Q23" i="2"/>
  <c r="R23" i="2"/>
  <c r="A26" i="2"/>
  <c r="N26" i="2"/>
  <c r="O26" i="2"/>
  <c r="P26" i="2"/>
  <c r="Q26" i="2"/>
  <c r="R26" i="2"/>
  <c r="A24" i="2"/>
  <c r="N24" i="2"/>
  <c r="O24" i="2"/>
  <c r="P24" i="2"/>
  <c r="Q24" i="2"/>
  <c r="R24" i="2"/>
  <c r="A27" i="2"/>
  <c r="N27" i="2"/>
  <c r="O27" i="2"/>
  <c r="P27" i="2"/>
  <c r="Q27" i="2"/>
  <c r="R27" i="2"/>
  <c r="A29" i="2"/>
  <c r="N29" i="2"/>
  <c r="O29" i="2"/>
  <c r="P29" i="2"/>
  <c r="Q29" i="2"/>
  <c r="R29" i="2"/>
  <c r="A20" i="2"/>
  <c r="N20" i="2"/>
  <c r="O20" i="2"/>
  <c r="P20" i="2"/>
  <c r="Q20" i="2"/>
  <c r="R20" i="2"/>
  <c r="A31" i="2"/>
  <c r="N31" i="2"/>
  <c r="O31" i="2"/>
  <c r="P31" i="2"/>
  <c r="Q31" i="2"/>
  <c r="R31" i="2"/>
  <c r="A32" i="2"/>
  <c r="N32" i="2"/>
  <c r="O32" i="2"/>
  <c r="P32" i="2"/>
  <c r="Q32" i="2"/>
  <c r="R32" i="2"/>
  <c r="A30" i="2"/>
  <c r="N30" i="2"/>
  <c r="O30" i="2"/>
  <c r="P30" i="2"/>
  <c r="Q30" i="2"/>
  <c r="R30" i="2"/>
  <c r="A33" i="2"/>
  <c r="N33" i="2"/>
  <c r="O33" i="2"/>
  <c r="P33" i="2"/>
  <c r="Q33" i="2"/>
  <c r="R33" i="2"/>
  <c r="A28" i="2"/>
  <c r="N28" i="2"/>
  <c r="O28" i="2"/>
  <c r="P28" i="2"/>
  <c r="Q28" i="2"/>
  <c r="R28" i="2"/>
  <c r="E525" i="10"/>
  <c r="E526" i="10"/>
  <c r="Y9" i="21"/>
  <c r="X9" i="21"/>
  <c r="W9" i="21"/>
  <c r="V9" i="21"/>
  <c r="U9" i="21"/>
  <c r="T9" i="21"/>
  <c r="S9" i="21"/>
  <c r="R9" i="21"/>
  <c r="P9" i="21"/>
  <c r="Q9" i="21"/>
  <c r="E9" i="21"/>
  <c r="I9" i="21"/>
  <c r="F9" i="21"/>
  <c r="J9" i="21"/>
  <c r="K9" i="21"/>
  <c r="L9" i="21"/>
  <c r="M9" i="21"/>
  <c r="H9" i="21"/>
  <c r="G9" i="21"/>
  <c r="Y8" i="21"/>
  <c r="X8" i="21"/>
  <c r="W8" i="21"/>
  <c r="V8" i="21"/>
  <c r="U8" i="21"/>
  <c r="T8" i="21"/>
  <c r="S8" i="21"/>
  <c r="R8" i="21"/>
  <c r="P8" i="21"/>
  <c r="Q8" i="21"/>
  <c r="E8" i="21"/>
  <c r="I8" i="21"/>
  <c r="F8" i="21"/>
  <c r="J8" i="21"/>
  <c r="K8" i="21"/>
  <c r="L8" i="21"/>
  <c r="M8" i="21"/>
  <c r="H8" i="21"/>
  <c r="G8" i="21"/>
  <c r="Y7" i="21"/>
  <c r="X7" i="21"/>
  <c r="W7" i="21"/>
  <c r="V7" i="21"/>
  <c r="U7" i="21"/>
  <c r="T7" i="21"/>
  <c r="S7" i="21"/>
  <c r="R7" i="21"/>
  <c r="P7" i="21"/>
  <c r="Q7" i="21"/>
  <c r="E7" i="21"/>
  <c r="I7" i="21"/>
  <c r="F7" i="21"/>
  <c r="J7" i="21"/>
  <c r="K7" i="21"/>
  <c r="L7" i="21"/>
  <c r="M7" i="21"/>
  <c r="H7" i="21"/>
  <c r="G7" i="21"/>
  <c r="Y6" i="21"/>
  <c r="X6" i="21"/>
  <c r="W6" i="21"/>
  <c r="V6" i="21"/>
  <c r="U6" i="21"/>
  <c r="T6" i="21"/>
  <c r="S6" i="21"/>
  <c r="R6" i="21"/>
  <c r="P6" i="21"/>
  <c r="Q6" i="21"/>
  <c r="E6" i="21"/>
  <c r="I6" i="21"/>
  <c r="F6" i="21"/>
  <c r="J6" i="21"/>
  <c r="K6" i="21"/>
  <c r="L6" i="21"/>
  <c r="M6" i="21"/>
  <c r="H6" i="21"/>
  <c r="G6" i="21"/>
  <c r="Y5" i="21"/>
  <c r="X5" i="21"/>
  <c r="W5" i="21"/>
  <c r="V5" i="21"/>
  <c r="U5" i="21"/>
  <c r="T5" i="21"/>
  <c r="S5" i="21"/>
  <c r="R5" i="21"/>
  <c r="P5" i="21"/>
  <c r="Q5" i="21"/>
  <c r="E5" i="21"/>
  <c r="I5" i="21"/>
  <c r="F5" i="21"/>
  <c r="J5" i="21"/>
  <c r="K5" i="21"/>
  <c r="L5" i="21"/>
  <c r="M5" i="21"/>
  <c r="H5" i="21"/>
  <c r="G5" i="21"/>
  <c r="Y4" i="21"/>
  <c r="X4" i="21"/>
  <c r="W4" i="21"/>
  <c r="V4" i="21"/>
  <c r="U4" i="21"/>
  <c r="T4" i="21"/>
  <c r="S4" i="21"/>
  <c r="R4" i="21"/>
  <c r="P4" i="21"/>
  <c r="Q4" i="21"/>
  <c r="E4" i="21"/>
  <c r="I4" i="21"/>
  <c r="F4" i="21"/>
  <c r="J4" i="21"/>
  <c r="K4" i="21"/>
  <c r="L4" i="21"/>
  <c r="M4" i="21"/>
  <c r="H4" i="21"/>
  <c r="G4" i="21"/>
  <c r="Y3" i="21"/>
  <c r="X3" i="21"/>
  <c r="W3" i="21"/>
  <c r="V3" i="21"/>
  <c r="U3" i="21"/>
  <c r="T3" i="21"/>
  <c r="S3" i="21"/>
  <c r="R3" i="21"/>
  <c r="P3" i="21"/>
  <c r="Q3" i="21"/>
  <c r="E3" i="21"/>
  <c r="I3" i="21"/>
  <c r="F3" i="21"/>
  <c r="J3" i="21"/>
  <c r="K3" i="21"/>
  <c r="L3" i="21"/>
  <c r="M3" i="21"/>
  <c r="H3" i="21"/>
  <c r="G3" i="21"/>
  <c r="Y2" i="21"/>
  <c r="X2" i="21"/>
  <c r="W2" i="21"/>
  <c r="V2" i="21"/>
  <c r="U2" i="21"/>
  <c r="T2" i="21"/>
  <c r="S2" i="21"/>
  <c r="R2" i="21"/>
  <c r="P2" i="21"/>
  <c r="Q2" i="21"/>
  <c r="E2" i="21"/>
  <c r="I2" i="21"/>
  <c r="F2" i="21"/>
  <c r="J2" i="21"/>
  <c r="K2" i="21"/>
  <c r="L2" i="21"/>
  <c r="M2" i="21"/>
  <c r="H2" i="21"/>
  <c r="G2" i="21"/>
  <c r="AN4" i="20"/>
  <c r="AN5" i="20"/>
  <c r="AN6" i="20"/>
  <c r="AN7" i="20"/>
  <c r="AN8" i="20"/>
  <c r="AN9" i="20"/>
  <c r="AN10" i="20"/>
  <c r="AN11" i="20"/>
  <c r="AN12" i="20"/>
  <c r="AN13" i="20"/>
  <c r="AN14" i="20"/>
  <c r="AN15" i="20"/>
  <c r="AN16" i="20"/>
  <c r="AN17" i="20"/>
  <c r="AN18" i="20"/>
  <c r="AN19" i="20"/>
  <c r="AN20" i="20"/>
  <c r="AN21" i="20"/>
  <c r="AN22" i="20"/>
  <c r="AN23" i="20"/>
  <c r="AN24" i="20"/>
  <c r="AN25" i="20"/>
  <c r="AN3" i="20"/>
  <c r="AN29" i="20"/>
  <c r="AN30" i="20"/>
  <c r="AN31" i="20"/>
  <c r="AN32" i="20"/>
  <c r="AN33" i="20"/>
  <c r="AN34" i="20"/>
  <c r="AN35" i="20"/>
  <c r="AN37" i="20"/>
  <c r="AN38" i="20"/>
  <c r="AN39" i="20"/>
  <c r="AN40" i="20"/>
  <c r="AN42" i="20"/>
  <c r="AN43" i="20"/>
  <c r="AN44" i="20"/>
  <c r="AN45" i="20"/>
  <c r="AN46" i="20"/>
  <c r="AN47" i="20"/>
  <c r="AN48" i="20"/>
  <c r="AN49" i="20"/>
  <c r="AN50" i="20"/>
  <c r="AN51" i="20"/>
  <c r="R2" i="18"/>
  <c r="R4" i="18"/>
  <c r="E30" i="20"/>
  <c r="F30" i="20"/>
  <c r="G30" i="20"/>
  <c r="H30" i="20"/>
  <c r="I30" i="20"/>
  <c r="J30" i="20"/>
  <c r="K30" i="20"/>
  <c r="L30" i="20"/>
  <c r="M30" i="20"/>
  <c r="P30" i="20"/>
  <c r="Q30" i="20"/>
  <c r="R30" i="20"/>
  <c r="S30" i="20"/>
  <c r="T30" i="20"/>
  <c r="U30" i="20"/>
  <c r="V30" i="20"/>
  <c r="W30" i="20"/>
  <c r="X30" i="20"/>
  <c r="Y30" i="20"/>
  <c r="E31" i="20"/>
  <c r="F31" i="20"/>
  <c r="G31" i="20"/>
  <c r="H31" i="20"/>
  <c r="I31" i="20"/>
  <c r="J31" i="20"/>
  <c r="K31" i="20"/>
  <c r="L31" i="20"/>
  <c r="M31" i="20"/>
  <c r="P31" i="20"/>
  <c r="Q31" i="20"/>
  <c r="R31" i="20"/>
  <c r="S31" i="20"/>
  <c r="T31" i="20"/>
  <c r="U31" i="20"/>
  <c r="V31" i="20"/>
  <c r="W31" i="20"/>
  <c r="X31" i="20"/>
  <c r="Y31" i="20"/>
  <c r="E32" i="20"/>
  <c r="F32" i="20"/>
  <c r="G32" i="20"/>
  <c r="H32" i="20"/>
  <c r="I32" i="20"/>
  <c r="J32" i="20"/>
  <c r="K32" i="20"/>
  <c r="L32" i="20"/>
  <c r="M32" i="20"/>
  <c r="P32" i="20"/>
  <c r="Q32" i="20"/>
  <c r="R32" i="20"/>
  <c r="S32" i="20"/>
  <c r="T32" i="20"/>
  <c r="U32" i="20"/>
  <c r="V32" i="20"/>
  <c r="W32" i="20"/>
  <c r="X32" i="20"/>
  <c r="Y32" i="20"/>
  <c r="E33" i="20"/>
  <c r="F33" i="20"/>
  <c r="G33" i="20"/>
  <c r="H33" i="20"/>
  <c r="I33" i="20"/>
  <c r="J33" i="20"/>
  <c r="K33" i="20"/>
  <c r="L33" i="20"/>
  <c r="M33" i="20"/>
  <c r="P33" i="20"/>
  <c r="Q33" i="20"/>
  <c r="R33" i="20"/>
  <c r="S33" i="20"/>
  <c r="T33" i="20"/>
  <c r="U33" i="20"/>
  <c r="V33" i="20"/>
  <c r="W33" i="20"/>
  <c r="X33" i="20"/>
  <c r="Y33" i="20"/>
  <c r="Y29" i="20"/>
  <c r="X29" i="20"/>
  <c r="W29" i="20"/>
  <c r="V29" i="20"/>
  <c r="U29" i="20"/>
  <c r="T29" i="20"/>
  <c r="S29" i="20"/>
  <c r="R29" i="20"/>
  <c r="P29" i="20"/>
  <c r="Q29" i="20"/>
  <c r="E29" i="20"/>
  <c r="I29" i="20"/>
  <c r="F29" i="20"/>
  <c r="J29" i="20"/>
  <c r="K29" i="20"/>
  <c r="L29" i="20"/>
  <c r="M29" i="20"/>
  <c r="H29" i="20"/>
  <c r="G29" i="20"/>
  <c r="Y28" i="20"/>
  <c r="X28" i="20"/>
  <c r="W28" i="20"/>
  <c r="V28" i="20"/>
  <c r="U28" i="20"/>
  <c r="T28" i="20"/>
  <c r="S28" i="20"/>
  <c r="R28" i="20"/>
  <c r="P28" i="20"/>
  <c r="Q28" i="20"/>
  <c r="E28" i="20"/>
  <c r="I28" i="20"/>
  <c r="F28" i="20"/>
  <c r="J28" i="20"/>
  <c r="K28" i="20"/>
  <c r="L28" i="20"/>
  <c r="M28" i="20"/>
  <c r="H28" i="20"/>
  <c r="G28" i="20"/>
  <c r="Y27" i="20"/>
  <c r="X27" i="20"/>
  <c r="W27" i="20"/>
  <c r="V27" i="20"/>
  <c r="U27" i="20"/>
  <c r="T27" i="20"/>
  <c r="S27" i="20"/>
  <c r="R27" i="20"/>
  <c r="P27" i="20"/>
  <c r="Q27" i="20"/>
  <c r="E27" i="20"/>
  <c r="I27" i="20"/>
  <c r="F27" i="20"/>
  <c r="J27" i="20"/>
  <c r="K27" i="20"/>
  <c r="L27" i="20"/>
  <c r="M27" i="20"/>
  <c r="H27" i="20"/>
  <c r="G27" i="20"/>
  <c r="Y26" i="20"/>
  <c r="X26" i="20"/>
  <c r="W26" i="20"/>
  <c r="V26" i="20"/>
  <c r="U26" i="20"/>
  <c r="T26" i="20"/>
  <c r="S26" i="20"/>
  <c r="R26" i="20"/>
  <c r="P26" i="20"/>
  <c r="Q26" i="20"/>
  <c r="E26" i="20"/>
  <c r="I26" i="20"/>
  <c r="F26" i="20"/>
  <c r="J26" i="20"/>
  <c r="K26" i="20"/>
  <c r="L26" i="20"/>
  <c r="M26" i="20"/>
  <c r="H26" i="20"/>
  <c r="G26" i="20"/>
  <c r="Y25" i="20"/>
  <c r="X25" i="20"/>
  <c r="W25" i="20"/>
  <c r="V25" i="20"/>
  <c r="U25" i="20"/>
  <c r="T25" i="20"/>
  <c r="S25" i="20"/>
  <c r="R25" i="20"/>
  <c r="P25" i="20"/>
  <c r="Q25" i="20"/>
  <c r="E25" i="20"/>
  <c r="I25" i="20"/>
  <c r="F25" i="20"/>
  <c r="J25" i="20"/>
  <c r="K25" i="20"/>
  <c r="L25" i="20"/>
  <c r="M25" i="20"/>
  <c r="H25" i="20"/>
  <c r="G25" i="20"/>
  <c r="Y24" i="20"/>
  <c r="X24" i="20"/>
  <c r="W24" i="20"/>
  <c r="V24" i="20"/>
  <c r="U24" i="20"/>
  <c r="T24" i="20"/>
  <c r="S24" i="20"/>
  <c r="R24" i="20"/>
  <c r="P24" i="20"/>
  <c r="Q24" i="20"/>
  <c r="E24" i="20"/>
  <c r="I24" i="20"/>
  <c r="F24" i="20"/>
  <c r="J24" i="20"/>
  <c r="K24" i="20"/>
  <c r="L24" i="20"/>
  <c r="M24" i="20"/>
  <c r="H24" i="20"/>
  <c r="G24" i="20"/>
  <c r="Y23" i="20"/>
  <c r="X23" i="20"/>
  <c r="W23" i="20"/>
  <c r="V23" i="20"/>
  <c r="U23" i="20"/>
  <c r="T23" i="20"/>
  <c r="S23" i="20"/>
  <c r="R23" i="20"/>
  <c r="P23" i="20"/>
  <c r="Q23" i="20"/>
  <c r="E23" i="20"/>
  <c r="I23" i="20"/>
  <c r="F23" i="20"/>
  <c r="J23" i="20"/>
  <c r="K23" i="20"/>
  <c r="L23" i="20"/>
  <c r="M23" i="20"/>
  <c r="H23" i="20"/>
  <c r="G23" i="20"/>
  <c r="Y22" i="20"/>
  <c r="X22" i="20"/>
  <c r="W22" i="20"/>
  <c r="V22" i="20"/>
  <c r="U22" i="20"/>
  <c r="T22" i="20"/>
  <c r="S22" i="20"/>
  <c r="R22" i="20"/>
  <c r="P22" i="20"/>
  <c r="Q22" i="20"/>
  <c r="E22" i="20"/>
  <c r="I22" i="20"/>
  <c r="F22" i="20"/>
  <c r="J22" i="20"/>
  <c r="K22" i="20"/>
  <c r="L22" i="20"/>
  <c r="M22" i="20"/>
  <c r="H22" i="20"/>
  <c r="G22" i="20"/>
  <c r="Y21" i="20"/>
  <c r="X21" i="20"/>
  <c r="W21" i="20"/>
  <c r="V21" i="20"/>
  <c r="U21" i="20"/>
  <c r="T21" i="20"/>
  <c r="S21" i="20"/>
  <c r="R21" i="20"/>
  <c r="P21" i="20"/>
  <c r="Q21" i="20"/>
  <c r="E21" i="20"/>
  <c r="I21" i="20"/>
  <c r="F21" i="20"/>
  <c r="J21" i="20"/>
  <c r="K21" i="20"/>
  <c r="L21" i="20"/>
  <c r="M21" i="20"/>
  <c r="H21" i="20"/>
  <c r="G21" i="20"/>
  <c r="Y20" i="20"/>
  <c r="X20" i="20"/>
  <c r="W20" i="20"/>
  <c r="V20" i="20"/>
  <c r="U20" i="20"/>
  <c r="T20" i="20"/>
  <c r="S20" i="20"/>
  <c r="R20" i="20"/>
  <c r="P20" i="20"/>
  <c r="Q20" i="20"/>
  <c r="E20" i="20"/>
  <c r="I20" i="20"/>
  <c r="F20" i="20"/>
  <c r="J20" i="20"/>
  <c r="K20" i="20"/>
  <c r="L20" i="20"/>
  <c r="M20" i="20"/>
  <c r="H20" i="20"/>
  <c r="G20" i="20"/>
  <c r="Y19" i="20"/>
  <c r="X19" i="20"/>
  <c r="W19" i="20"/>
  <c r="V19" i="20"/>
  <c r="U19" i="20"/>
  <c r="T19" i="20"/>
  <c r="S19" i="20"/>
  <c r="R19" i="20"/>
  <c r="P19" i="20"/>
  <c r="Q19" i="20"/>
  <c r="E19" i="20"/>
  <c r="I19" i="20"/>
  <c r="F19" i="20"/>
  <c r="J19" i="20"/>
  <c r="K19" i="20"/>
  <c r="L19" i="20"/>
  <c r="M19" i="20"/>
  <c r="H19" i="20"/>
  <c r="G19" i="20"/>
  <c r="Y18" i="20"/>
  <c r="X18" i="20"/>
  <c r="W18" i="20"/>
  <c r="V18" i="20"/>
  <c r="U18" i="20"/>
  <c r="T18" i="20"/>
  <c r="S18" i="20"/>
  <c r="R18" i="20"/>
  <c r="P18" i="20"/>
  <c r="Q18" i="20"/>
  <c r="E18" i="20"/>
  <c r="I18" i="20"/>
  <c r="F18" i="20"/>
  <c r="J18" i="20"/>
  <c r="K18" i="20"/>
  <c r="L18" i="20"/>
  <c r="M18" i="20"/>
  <c r="H18" i="20"/>
  <c r="G18" i="20"/>
  <c r="Y17" i="20"/>
  <c r="X17" i="20"/>
  <c r="W17" i="20"/>
  <c r="V17" i="20"/>
  <c r="U17" i="20"/>
  <c r="T17" i="20"/>
  <c r="S17" i="20"/>
  <c r="R17" i="20"/>
  <c r="P17" i="20"/>
  <c r="Q17" i="20"/>
  <c r="E17" i="20"/>
  <c r="I17" i="20"/>
  <c r="F17" i="20"/>
  <c r="J17" i="20"/>
  <c r="K17" i="20"/>
  <c r="L17" i="20"/>
  <c r="M17" i="20"/>
  <c r="H17" i="20"/>
  <c r="G17" i="20"/>
  <c r="Y16" i="20"/>
  <c r="X16" i="20"/>
  <c r="W16" i="20"/>
  <c r="V16" i="20"/>
  <c r="U16" i="20"/>
  <c r="T16" i="20"/>
  <c r="S16" i="20"/>
  <c r="R16" i="20"/>
  <c r="P16" i="20"/>
  <c r="Q16" i="20"/>
  <c r="E16" i="20"/>
  <c r="I16" i="20"/>
  <c r="F16" i="20"/>
  <c r="J16" i="20"/>
  <c r="K16" i="20"/>
  <c r="L16" i="20"/>
  <c r="M16" i="20"/>
  <c r="H16" i="20"/>
  <c r="G16" i="20"/>
  <c r="Y15" i="20"/>
  <c r="X15" i="20"/>
  <c r="W15" i="20"/>
  <c r="V15" i="20"/>
  <c r="U15" i="20"/>
  <c r="T15" i="20"/>
  <c r="S15" i="20"/>
  <c r="R15" i="20"/>
  <c r="P15" i="20"/>
  <c r="Q15" i="20"/>
  <c r="E15" i="20"/>
  <c r="I15" i="20"/>
  <c r="F15" i="20"/>
  <c r="J15" i="20"/>
  <c r="K15" i="20"/>
  <c r="L15" i="20"/>
  <c r="M15" i="20"/>
  <c r="H15" i="20"/>
  <c r="G15" i="20"/>
  <c r="Y14" i="20"/>
  <c r="X14" i="20"/>
  <c r="W14" i="20"/>
  <c r="V14" i="20"/>
  <c r="U14" i="20"/>
  <c r="T14" i="20"/>
  <c r="S14" i="20"/>
  <c r="R14" i="20"/>
  <c r="P14" i="20"/>
  <c r="Q14" i="20"/>
  <c r="E14" i="20"/>
  <c r="I14" i="20"/>
  <c r="F14" i="20"/>
  <c r="J14" i="20"/>
  <c r="K14" i="20"/>
  <c r="L14" i="20"/>
  <c r="M14" i="20"/>
  <c r="H14" i="20"/>
  <c r="G14" i="20"/>
  <c r="Y13" i="20"/>
  <c r="X13" i="20"/>
  <c r="W13" i="20"/>
  <c r="V13" i="20"/>
  <c r="U13" i="20"/>
  <c r="T13" i="20"/>
  <c r="S13" i="20"/>
  <c r="R13" i="20"/>
  <c r="P13" i="20"/>
  <c r="Q13" i="20"/>
  <c r="E13" i="20"/>
  <c r="I13" i="20"/>
  <c r="F13" i="20"/>
  <c r="J13" i="20"/>
  <c r="K13" i="20"/>
  <c r="L13" i="20"/>
  <c r="M13" i="20"/>
  <c r="H13" i="20"/>
  <c r="G13" i="20"/>
  <c r="Y12" i="20"/>
  <c r="X12" i="20"/>
  <c r="W12" i="20"/>
  <c r="V12" i="20"/>
  <c r="U12" i="20"/>
  <c r="T12" i="20"/>
  <c r="S12" i="20"/>
  <c r="R12" i="20"/>
  <c r="P12" i="20"/>
  <c r="Q12" i="20"/>
  <c r="E12" i="20"/>
  <c r="I12" i="20"/>
  <c r="F12" i="20"/>
  <c r="J12" i="20"/>
  <c r="K12" i="20"/>
  <c r="L12" i="20"/>
  <c r="M12" i="20"/>
  <c r="H12" i="20"/>
  <c r="G12" i="20"/>
  <c r="Y11" i="20"/>
  <c r="X11" i="20"/>
  <c r="W11" i="20"/>
  <c r="V11" i="20"/>
  <c r="U11" i="20"/>
  <c r="T11" i="20"/>
  <c r="S11" i="20"/>
  <c r="R11" i="20"/>
  <c r="P11" i="20"/>
  <c r="Q11" i="20"/>
  <c r="E11" i="20"/>
  <c r="I11" i="20"/>
  <c r="F11" i="20"/>
  <c r="J11" i="20"/>
  <c r="K11" i="20"/>
  <c r="L11" i="20"/>
  <c r="M11" i="20"/>
  <c r="H11" i="20"/>
  <c r="G11" i="20"/>
  <c r="Y10" i="20"/>
  <c r="X10" i="20"/>
  <c r="W10" i="20"/>
  <c r="V10" i="20"/>
  <c r="U10" i="20"/>
  <c r="T10" i="20"/>
  <c r="S10" i="20"/>
  <c r="R10" i="20"/>
  <c r="P10" i="20"/>
  <c r="Q10" i="20"/>
  <c r="E10" i="20"/>
  <c r="I10" i="20"/>
  <c r="F10" i="20"/>
  <c r="J10" i="20"/>
  <c r="K10" i="20"/>
  <c r="L10" i="20"/>
  <c r="M10" i="20"/>
  <c r="H10" i="20"/>
  <c r="G10" i="20"/>
  <c r="Y9" i="20"/>
  <c r="X9" i="20"/>
  <c r="W9" i="20"/>
  <c r="V9" i="20"/>
  <c r="U9" i="20"/>
  <c r="T9" i="20"/>
  <c r="S9" i="20"/>
  <c r="R9" i="20"/>
  <c r="P9" i="20"/>
  <c r="Q9" i="20"/>
  <c r="E9" i="20"/>
  <c r="I9" i="20"/>
  <c r="F9" i="20"/>
  <c r="J9" i="20"/>
  <c r="K9" i="20"/>
  <c r="L9" i="20"/>
  <c r="M9" i="20"/>
  <c r="H9" i="20"/>
  <c r="G9" i="20"/>
  <c r="Y8" i="20"/>
  <c r="X8" i="20"/>
  <c r="W8" i="20"/>
  <c r="V8" i="20"/>
  <c r="U8" i="20"/>
  <c r="T8" i="20"/>
  <c r="S8" i="20"/>
  <c r="R8" i="20"/>
  <c r="P8" i="20"/>
  <c r="Q8" i="20"/>
  <c r="E8" i="20"/>
  <c r="I8" i="20"/>
  <c r="F8" i="20"/>
  <c r="J8" i="20"/>
  <c r="K8" i="20"/>
  <c r="L8" i="20"/>
  <c r="M8" i="20"/>
  <c r="H8" i="20"/>
  <c r="G8" i="20"/>
  <c r="Y7" i="20"/>
  <c r="X7" i="20"/>
  <c r="W7" i="20"/>
  <c r="V7" i="20"/>
  <c r="U7" i="20"/>
  <c r="T7" i="20"/>
  <c r="S7" i="20"/>
  <c r="R7" i="20"/>
  <c r="P7" i="20"/>
  <c r="Q7" i="20"/>
  <c r="E7" i="20"/>
  <c r="I7" i="20"/>
  <c r="F7" i="20"/>
  <c r="J7" i="20"/>
  <c r="K7" i="20"/>
  <c r="L7" i="20"/>
  <c r="M7" i="20"/>
  <c r="H7" i="20"/>
  <c r="G7" i="20"/>
  <c r="Y6" i="20"/>
  <c r="X6" i="20"/>
  <c r="W6" i="20"/>
  <c r="V6" i="20"/>
  <c r="U6" i="20"/>
  <c r="T6" i="20"/>
  <c r="S6" i="20"/>
  <c r="R6" i="20"/>
  <c r="P6" i="20"/>
  <c r="Q6" i="20"/>
  <c r="E6" i="20"/>
  <c r="I6" i="20"/>
  <c r="F6" i="20"/>
  <c r="J6" i="20"/>
  <c r="K6" i="20"/>
  <c r="L6" i="20"/>
  <c r="M6" i="20"/>
  <c r="H6" i="20"/>
  <c r="G6" i="20"/>
  <c r="Y5" i="20"/>
  <c r="X5" i="20"/>
  <c r="W5" i="20"/>
  <c r="V5" i="20"/>
  <c r="U5" i="20"/>
  <c r="T5" i="20"/>
  <c r="S5" i="20"/>
  <c r="R5" i="20"/>
  <c r="P5" i="20"/>
  <c r="Q5" i="20"/>
  <c r="E5" i="20"/>
  <c r="I5" i="20"/>
  <c r="F5" i="20"/>
  <c r="J5" i="20"/>
  <c r="K5" i="20"/>
  <c r="L5" i="20"/>
  <c r="M5" i="20"/>
  <c r="H5" i="20"/>
  <c r="G5" i="20"/>
  <c r="Y4" i="20"/>
  <c r="X4" i="20"/>
  <c r="W4" i="20"/>
  <c r="V4" i="20"/>
  <c r="U4" i="20"/>
  <c r="T4" i="20"/>
  <c r="S4" i="20"/>
  <c r="R4" i="20"/>
  <c r="P4" i="20"/>
  <c r="Q4" i="20"/>
  <c r="E4" i="20"/>
  <c r="I4" i="20"/>
  <c r="F4" i="20"/>
  <c r="J4" i="20"/>
  <c r="K4" i="20"/>
  <c r="L4" i="20"/>
  <c r="M4" i="20"/>
  <c r="H4" i="20"/>
  <c r="G4" i="20"/>
  <c r="Y3" i="20"/>
  <c r="X3" i="20"/>
  <c r="W3" i="20"/>
  <c r="V3" i="20"/>
  <c r="U3" i="20"/>
  <c r="T3" i="20"/>
  <c r="S3" i="20"/>
  <c r="R3" i="20"/>
  <c r="P3" i="20"/>
  <c r="Q3" i="20"/>
  <c r="E3" i="20"/>
  <c r="I3" i="20"/>
  <c r="F3" i="20"/>
  <c r="J3" i="20"/>
  <c r="K3" i="20"/>
  <c r="L3" i="20"/>
  <c r="M3" i="20"/>
  <c r="H3" i="20"/>
  <c r="G3" i="20"/>
  <c r="Y2" i="20"/>
  <c r="X2" i="20"/>
  <c r="W2" i="20"/>
  <c r="V2" i="20"/>
  <c r="U2" i="20"/>
  <c r="T2" i="20"/>
  <c r="S2" i="20"/>
  <c r="R2" i="20"/>
  <c r="P2" i="20"/>
  <c r="Q2" i="20"/>
  <c r="E2" i="20"/>
  <c r="I2" i="20"/>
  <c r="F2" i="20"/>
  <c r="J2" i="20"/>
  <c r="K2" i="20"/>
  <c r="L2" i="20"/>
  <c r="M2" i="20"/>
  <c r="H2" i="20"/>
  <c r="G2" i="20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2" i="18"/>
  <c r="X2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2" i="18"/>
  <c r="V2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2" i="18"/>
  <c r="T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2" i="18"/>
  <c r="X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E2" i="18"/>
  <c r="I2" i="18"/>
  <c r="J2" i="18"/>
  <c r="K2" i="18"/>
  <c r="L2" i="18"/>
  <c r="M2" i="18"/>
  <c r="R24" i="18"/>
  <c r="R3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5" i="18"/>
  <c r="R26" i="18"/>
  <c r="R27" i="18"/>
  <c r="R28" i="18"/>
  <c r="R29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P24" i="18"/>
  <c r="Q24" i="18"/>
  <c r="P29" i="18"/>
  <c r="Q29" i="18"/>
  <c r="I29" i="18"/>
  <c r="J29" i="18"/>
  <c r="K29" i="18"/>
  <c r="L29" i="18"/>
  <c r="M29" i="18"/>
  <c r="G29" i="18"/>
  <c r="P28" i="18"/>
  <c r="Q28" i="18"/>
  <c r="I28" i="18"/>
  <c r="J28" i="18"/>
  <c r="K28" i="18"/>
  <c r="L28" i="18"/>
  <c r="M28" i="18"/>
  <c r="G28" i="18"/>
  <c r="P27" i="18"/>
  <c r="Q27" i="18"/>
  <c r="I27" i="18"/>
  <c r="J27" i="18"/>
  <c r="K27" i="18"/>
  <c r="L27" i="18"/>
  <c r="M27" i="18"/>
  <c r="G27" i="18"/>
  <c r="P26" i="18"/>
  <c r="Q26" i="18"/>
  <c r="I26" i="18"/>
  <c r="J26" i="18"/>
  <c r="K26" i="18"/>
  <c r="L26" i="18"/>
  <c r="M26" i="18"/>
  <c r="G26" i="18"/>
  <c r="P25" i="18"/>
  <c r="Q25" i="18"/>
  <c r="I25" i="18"/>
  <c r="J25" i="18"/>
  <c r="K25" i="18"/>
  <c r="L25" i="18"/>
  <c r="M25" i="18"/>
  <c r="G25" i="18"/>
  <c r="I24" i="18"/>
  <c r="J24" i="18"/>
  <c r="K24" i="18"/>
  <c r="L24" i="18"/>
  <c r="M24" i="18"/>
  <c r="G24" i="18"/>
  <c r="P23" i="18"/>
  <c r="Q23" i="18"/>
  <c r="I23" i="18"/>
  <c r="J23" i="18"/>
  <c r="K23" i="18"/>
  <c r="L23" i="18"/>
  <c r="M23" i="18"/>
  <c r="G23" i="18"/>
  <c r="P22" i="18"/>
  <c r="Q22" i="18"/>
  <c r="I22" i="18"/>
  <c r="J22" i="18"/>
  <c r="K22" i="18"/>
  <c r="L22" i="18"/>
  <c r="M22" i="18"/>
  <c r="G22" i="18"/>
  <c r="P21" i="18"/>
  <c r="Q21" i="18"/>
  <c r="I21" i="18"/>
  <c r="J21" i="18"/>
  <c r="K21" i="18"/>
  <c r="L21" i="18"/>
  <c r="M21" i="18"/>
  <c r="G21" i="18"/>
  <c r="P20" i="18"/>
  <c r="Q20" i="18"/>
  <c r="I20" i="18"/>
  <c r="J20" i="18"/>
  <c r="K20" i="18"/>
  <c r="L20" i="18"/>
  <c r="M20" i="18"/>
  <c r="G20" i="18"/>
  <c r="P19" i="18"/>
  <c r="Q19" i="18"/>
  <c r="I19" i="18"/>
  <c r="J19" i="18"/>
  <c r="K19" i="18"/>
  <c r="L19" i="18"/>
  <c r="M19" i="18"/>
  <c r="G19" i="18"/>
  <c r="P18" i="18"/>
  <c r="Q18" i="18"/>
  <c r="I18" i="18"/>
  <c r="J18" i="18"/>
  <c r="K18" i="18"/>
  <c r="L18" i="18"/>
  <c r="M18" i="18"/>
  <c r="G18" i="18"/>
  <c r="P17" i="18"/>
  <c r="Q17" i="18"/>
  <c r="I17" i="18"/>
  <c r="J17" i="18"/>
  <c r="K17" i="18"/>
  <c r="L17" i="18"/>
  <c r="M17" i="18"/>
  <c r="G17" i="18"/>
  <c r="P16" i="18"/>
  <c r="Q16" i="18"/>
  <c r="I16" i="18"/>
  <c r="J16" i="18"/>
  <c r="K16" i="18"/>
  <c r="L16" i="18"/>
  <c r="M16" i="18"/>
  <c r="G16" i="18"/>
  <c r="P15" i="18"/>
  <c r="Q15" i="18"/>
  <c r="I15" i="18"/>
  <c r="J15" i="18"/>
  <c r="K15" i="18"/>
  <c r="L15" i="18"/>
  <c r="M15" i="18"/>
  <c r="G15" i="18"/>
  <c r="P14" i="18"/>
  <c r="Q14" i="18"/>
  <c r="I14" i="18"/>
  <c r="J14" i="18"/>
  <c r="K14" i="18"/>
  <c r="L14" i="18"/>
  <c r="M14" i="18"/>
  <c r="G14" i="18"/>
  <c r="P13" i="18"/>
  <c r="Q13" i="18"/>
  <c r="I13" i="18"/>
  <c r="J13" i="18"/>
  <c r="K13" i="18"/>
  <c r="L13" i="18"/>
  <c r="M13" i="18"/>
  <c r="G13" i="18"/>
  <c r="P12" i="18"/>
  <c r="Q12" i="18"/>
  <c r="I12" i="18"/>
  <c r="J12" i="18"/>
  <c r="K12" i="18"/>
  <c r="L12" i="18"/>
  <c r="M12" i="18"/>
  <c r="G12" i="18"/>
  <c r="P11" i="18"/>
  <c r="Q11" i="18"/>
  <c r="I11" i="18"/>
  <c r="J11" i="18"/>
  <c r="K11" i="18"/>
  <c r="L11" i="18"/>
  <c r="M11" i="18"/>
  <c r="G11" i="18"/>
  <c r="P10" i="18"/>
  <c r="Q10" i="18"/>
  <c r="I10" i="18"/>
  <c r="J10" i="18"/>
  <c r="K10" i="18"/>
  <c r="L10" i="18"/>
  <c r="M10" i="18"/>
  <c r="G10" i="18"/>
  <c r="P9" i="18"/>
  <c r="Q9" i="18"/>
  <c r="I9" i="18"/>
  <c r="J9" i="18"/>
  <c r="K9" i="18"/>
  <c r="L9" i="18"/>
  <c r="M9" i="18"/>
  <c r="G9" i="18"/>
  <c r="P8" i="18"/>
  <c r="Q8" i="18"/>
  <c r="I8" i="18"/>
  <c r="J8" i="18"/>
  <c r="K8" i="18"/>
  <c r="L8" i="18"/>
  <c r="M8" i="18"/>
  <c r="G8" i="18"/>
  <c r="P7" i="18"/>
  <c r="Q7" i="18"/>
  <c r="I7" i="18"/>
  <c r="J7" i="18"/>
  <c r="K7" i="18"/>
  <c r="L7" i="18"/>
  <c r="M7" i="18"/>
  <c r="G7" i="18"/>
  <c r="P6" i="18"/>
  <c r="Q6" i="18"/>
  <c r="I6" i="18"/>
  <c r="J6" i="18"/>
  <c r="K6" i="18"/>
  <c r="L6" i="18"/>
  <c r="M6" i="18"/>
  <c r="G6" i="18"/>
  <c r="P5" i="18"/>
  <c r="Q5" i="18"/>
  <c r="I5" i="18"/>
  <c r="J5" i="18"/>
  <c r="K5" i="18"/>
  <c r="L5" i="18"/>
  <c r="M5" i="18"/>
  <c r="G5" i="18"/>
  <c r="P4" i="18"/>
  <c r="Q4" i="18"/>
  <c r="I4" i="18"/>
  <c r="J4" i="18"/>
  <c r="K4" i="18"/>
  <c r="L4" i="18"/>
  <c r="M4" i="18"/>
  <c r="G4" i="18"/>
  <c r="P3" i="18"/>
  <c r="Q3" i="18"/>
  <c r="I3" i="18"/>
  <c r="J3" i="18"/>
  <c r="K3" i="18"/>
  <c r="L3" i="18"/>
  <c r="M3" i="18"/>
  <c r="G3" i="18"/>
  <c r="P2" i="18"/>
  <c r="Q2" i="18"/>
  <c r="G2" i="1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T2" i="8"/>
  <c r="S2" i="8"/>
  <c r="R2" i="8"/>
  <c r="Q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2" i="8"/>
  <c r="K2" i="8"/>
  <c r="K4" i="8"/>
  <c r="E4" i="8"/>
  <c r="J4" i="8"/>
  <c r="L4" i="8"/>
  <c r="M4" i="8"/>
  <c r="N4" i="8"/>
  <c r="O4" i="8"/>
  <c r="P4" i="8"/>
  <c r="K5" i="8"/>
  <c r="E5" i="8"/>
  <c r="J5" i="8"/>
  <c r="L5" i="8"/>
  <c r="M5" i="8"/>
  <c r="N5" i="8"/>
  <c r="O5" i="8"/>
  <c r="P5" i="8"/>
  <c r="K6" i="8"/>
  <c r="E6" i="8"/>
  <c r="J6" i="8"/>
  <c r="L6" i="8"/>
  <c r="M6" i="8"/>
  <c r="N6" i="8"/>
  <c r="O6" i="8"/>
  <c r="P6" i="8"/>
  <c r="K7" i="8"/>
  <c r="E7" i="8"/>
  <c r="J7" i="8"/>
  <c r="L7" i="8"/>
  <c r="M7" i="8"/>
  <c r="N7" i="8"/>
  <c r="O7" i="8"/>
  <c r="P7" i="8"/>
  <c r="K8" i="8"/>
  <c r="E8" i="8"/>
  <c r="J8" i="8"/>
  <c r="L8" i="8"/>
  <c r="M8" i="8"/>
  <c r="N8" i="8"/>
  <c r="O8" i="8"/>
  <c r="P8" i="8"/>
  <c r="K9" i="8"/>
  <c r="E9" i="8"/>
  <c r="J9" i="8"/>
  <c r="L9" i="8"/>
  <c r="M9" i="8"/>
  <c r="N9" i="8"/>
  <c r="O9" i="8"/>
  <c r="P9" i="8"/>
  <c r="K10" i="8"/>
  <c r="E10" i="8"/>
  <c r="J10" i="8"/>
  <c r="L10" i="8"/>
  <c r="M10" i="8"/>
  <c r="N10" i="8"/>
  <c r="O10" i="8"/>
  <c r="P10" i="8"/>
  <c r="K11" i="8"/>
  <c r="E11" i="8"/>
  <c r="J11" i="8"/>
  <c r="L11" i="8"/>
  <c r="M11" i="8"/>
  <c r="N11" i="8"/>
  <c r="O11" i="8"/>
  <c r="P11" i="8"/>
  <c r="K12" i="8"/>
  <c r="E12" i="8"/>
  <c r="J12" i="8"/>
  <c r="L12" i="8"/>
  <c r="M12" i="8"/>
  <c r="N12" i="8"/>
  <c r="O12" i="8"/>
  <c r="P12" i="8"/>
  <c r="K13" i="8"/>
  <c r="E13" i="8"/>
  <c r="J13" i="8"/>
  <c r="L13" i="8"/>
  <c r="M13" i="8"/>
  <c r="N13" i="8"/>
  <c r="O13" i="8"/>
  <c r="P13" i="8"/>
  <c r="K14" i="8"/>
  <c r="E14" i="8"/>
  <c r="J14" i="8"/>
  <c r="L14" i="8"/>
  <c r="M14" i="8"/>
  <c r="N14" i="8"/>
  <c r="O14" i="8"/>
  <c r="P14" i="8"/>
  <c r="K15" i="8"/>
  <c r="E15" i="8"/>
  <c r="J15" i="8"/>
  <c r="L15" i="8"/>
  <c r="M15" i="8"/>
  <c r="N15" i="8"/>
  <c r="O15" i="8"/>
  <c r="P15" i="8"/>
  <c r="K16" i="8"/>
  <c r="E16" i="8"/>
  <c r="J16" i="8"/>
  <c r="L16" i="8"/>
  <c r="M16" i="8"/>
  <c r="N16" i="8"/>
  <c r="O16" i="8"/>
  <c r="P16" i="8"/>
  <c r="K17" i="8"/>
  <c r="E17" i="8"/>
  <c r="J17" i="8"/>
  <c r="L17" i="8"/>
  <c r="M17" i="8"/>
  <c r="N17" i="8"/>
  <c r="O17" i="8"/>
  <c r="P17" i="8"/>
  <c r="K18" i="8"/>
  <c r="E18" i="8"/>
  <c r="J18" i="8"/>
  <c r="L18" i="8"/>
  <c r="M18" i="8"/>
  <c r="N18" i="8"/>
  <c r="O18" i="8"/>
  <c r="P18" i="8"/>
  <c r="K19" i="8"/>
  <c r="E19" i="8"/>
  <c r="J19" i="8"/>
  <c r="L19" i="8"/>
  <c r="M19" i="8"/>
  <c r="N19" i="8"/>
  <c r="O19" i="8"/>
  <c r="P19" i="8"/>
  <c r="K20" i="8"/>
  <c r="E20" i="8"/>
  <c r="J20" i="8"/>
  <c r="L20" i="8"/>
  <c r="M20" i="8"/>
  <c r="N20" i="8"/>
  <c r="O20" i="8"/>
  <c r="P20" i="8"/>
  <c r="K21" i="8"/>
  <c r="E21" i="8"/>
  <c r="J21" i="8"/>
  <c r="L21" i="8"/>
  <c r="M21" i="8"/>
  <c r="N21" i="8"/>
  <c r="O21" i="8"/>
  <c r="P21" i="8"/>
  <c r="K22" i="8"/>
  <c r="E22" i="8"/>
  <c r="J22" i="8"/>
  <c r="L22" i="8"/>
  <c r="M22" i="8"/>
  <c r="N22" i="8"/>
  <c r="O22" i="8"/>
  <c r="P22" i="8"/>
  <c r="K23" i="8"/>
  <c r="E23" i="8"/>
  <c r="J23" i="8"/>
  <c r="L23" i="8"/>
  <c r="M23" i="8"/>
  <c r="N23" i="8"/>
  <c r="O23" i="8"/>
  <c r="P23" i="8"/>
  <c r="K24" i="8"/>
  <c r="E24" i="8"/>
  <c r="J24" i="8"/>
  <c r="L24" i="8"/>
  <c r="M24" i="8"/>
  <c r="N24" i="8"/>
  <c r="O24" i="8"/>
  <c r="P24" i="8"/>
  <c r="K25" i="8"/>
  <c r="E25" i="8"/>
  <c r="J25" i="8"/>
  <c r="L25" i="8"/>
  <c r="M25" i="8"/>
  <c r="N25" i="8"/>
  <c r="O25" i="8"/>
  <c r="P25" i="8"/>
  <c r="K26" i="8"/>
  <c r="E26" i="8"/>
  <c r="J26" i="8"/>
  <c r="L26" i="8"/>
  <c r="M26" i="8"/>
  <c r="N26" i="8"/>
  <c r="O26" i="8"/>
  <c r="P26" i="8"/>
  <c r="K27" i="8"/>
  <c r="E27" i="8"/>
  <c r="J27" i="8"/>
  <c r="L27" i="8"/>
  <c r="M27" i="8"/>
  <c r="N27" i="8"/>
  <c r="O27" i="8"/>
  <c r="P27" i="8"/>
  <c r="K28" i="8"/>
  <c r="E28" i="8"/>
  <c r="J28" i="8"/>
  <c r="L28" i="8"/>
  <c r="M28" i="8"/>
  <c r="N28" i="8"/>
  <c r="O28" i="8"/>
  <c r="P28" i="8"/>
  <c r="K29" i="8"/>
  <c r="E29" i="8"/>
  <c r="J29" i="8"/>
  <c r="L29" i="8"/>
  <c r="M29" i="8"/>
  <c r="N29" i="8"/>
  <c r="O29" i="8"/>
  <c r="P29" i="8"/>
  <c r="E2" i="8"/>
  <c r="J2" i="8"/>
  <c r="L2" i="8"/>
  <c r="M2" i="8"/>
  <c r="N2" i="8"/>
  <c r="O2" i="8"/>
  <c r="P2" i="8"/>
  <c r="K3" i="8"/>
  <c r="E3" i="8"/>
  <c r="J3" i="8"/>
  <c r="L3" i="8"/>
  <c r="M3" i="8"/>
  <c r="N3" i="8"/>
  <c r="O3" i="8"/>
  <c r="P3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2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B35" i="5"/>
  <c r="L36" i="5"/>
  <c r="K36" i="5"/>
  <c r="J36" i="5"/>
  <c r="I36" i="5"/>
  <c r="H36" i="5"/>
  <c r="G36" i="5"/>
  <c r="D36" i="5"/>
  <c r="C36" i="5"/>
  <c r="B36" i="5"/>
  <c r="J35" i="5"/>
  <c r="I35" i="5"/>
  <c r="H35" i="5"/>
  <c r="D35" i="5"/>
  <c r="C35" i="5"/>
  <c r="L36" i="2"/>
  <c r="C36" i="2"/>
  <c r="D36" i="2"/>
  <c r="G36" i="2"/>
  <c r="H36" i="2"/>
  <c r="I36" i="2"/>
  <c r="J36" i="2"/>
  <c r="K36" i="2"/>
  <c r="B36" i="2"/>
  <c r="H35" i="2"/>
  <c r="I35" i="2"/>
  <c r="J35" i="2"/>
  <c r="C35" i="2"/>
  <c r="D35" i="2"/>
  <c r="B35" i="2"/>
</calcChain>
</file>

<file path=xl/comments1.xml><?xml version="1.0" encoding="utf-8"?>
<comments xmlns="http://schemas.openxmlformats.org/spreadsheetml/2006/main">
  <authors>
    <author>Microsoft Office User</author>
  </authors>
  <commentList>
    <comment ref="AI4" authorId="0">
      <text>
        <r>
          <rPr>
            <b/>
            <sz val="10"/>
            <color indexed="81"/>
            <rFont val="Calibri"/>
          </rPr>
          <t>May still have a good day as Drew Brees likes to target the TE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background="1" saveData="1">
    <dbPr connection="DSN=ff;UID=root;" command="select _x000a__x0009_team,_x000a__x0009_sum(PaAtt) as 'PaAtt',_x000a__x0009_max(PaAtt) as 'MaxPaAtt',_x000a__x0009_min(PaAtt) as 'MinPaAtt',_x000a__x0009_sum(RuAtt) as 'RuAtt',_x000a__x0009_max(RuAtt) as 'MaxRuAtt',_x000a__x0009_min(RuAtt) as 'MinRuAtt',_x000a__x0009_sum(fgAtt) as 'FgAtt',_x000a__x0009_max(fgAtt) as 'MaxFgAtt',_x000a__x0009_min(fgAtt) as 'MinFgAtt',_x000a__x0009_sum(xpAtt) as 'xpAtt',_x000a__x0009_max(xpAtt) as 'MaxXpAtt',_x000a__x0009_min(xpAtt) as 'MinXpAtt',_x000a__x0009_sum(RuTD) as 'RuTD',_x000a__x0009_max(RuTD) as 'MaxRuTD',_x000a__x0009_min(RuTD) as 'MinRuTD',_x000a__x0009_sum(Ru2pt) as 'Ru2pt',_x000a__x0009_max(Ru2pt) as 'MaxRu2pt',_x000a__x0009_min(Ru2pt) as 'MinRu2pt',_x000a__x0009_sum(PaTD) as 'PaTD',_x000a__x0009_max(PaTD) as 'MaxPaTD',_x000a__x0009_min(PaTD) as 'MinPaTD',_x000a__x0009_sum(Pa2pt) as 'Pa2pt',_x000a__x0009_max(Pa2pt) as 'MaxPa2pt',_x000a__x0009_min(Pa2pt) as 'MinPa2pt',_x000a__x0009_sum(fg) as 'fg',_x000a__x0009_max(fg) as 'MaxFg',_x000a__x0009_min(fg) as 'MinFg',_x000a__x0009_sum(xp) as 'xp',_x000a__x0009_max(xp) as 'MaxXp',_x000a__x0009_min(xp) as 'MinXp'_x000a_from (_x000a__x000a_select_x000a__x0009_ns.mnemonic as 'g_mnemonic',_x000a__x0009_ns.week as 'week',_x000a__x0009_ns.homeTeamId as 'team',_x000a__x0009_(select sum(att) from nfl_passing_stats where teamId=ns.homeTeamId and gameId=ns.gameId) as 'PaAtt',_x000a__x0009_(select sum(td) from nfl_passing_stats where teamId=ns.homeTeamId and gameId=ns.gameId) as 'PaTD',_x000a__x0009_(select sum(`2pt`) from nfl_passing_stats where teamId=ns.homeTeamId and gameId=ns.gameId) as 'Pa2pt',_x000a__x0009_(select sum(att) from nfl_rushing_stats where teamId=ns.homeTeamId and gameId=ns.gameId) as 'RuAtt',_x000a__x0009_(select sum(td) from nfl_rushing_stats where teamId=ns.homeTeamId and gameId=ns.gameId) as 'RuTD',_x000a__x0009_(select sum(`2pt`) from nfl_rushing_stats where teamId=ns.homeTeamId and gameId=ns.gameId) as 'Ru2pt',_x000a__x0009_(select sum(xpAtt) from nfl_kicker_stats where teamId=ns.homeTeamId and gameId=ns.gameId) as 'xpAtt',_x000a__x0009_(select sum(xp) from nfl_kicker_stats where teamId=ns.homeTeamId and gameId=ns.gameId) as 'xp',_x000a__x0009_(select sum(fgAtt) from nfl_kicker_stats where teamId=ns.homeTeamId and gameId=ns.gameId) as 'fgAtt',_x000a__x0009_(select sum((fg3pt + fg4pt + fg5pt)) from nfl_kicker_stats where teamId=ns.homeTeamId and gameId=ns.gameId) as 'fg'_x000a_from_x000a__x0009_nfl_schedule ns_x000a__x0009__x000a_UNION_x000a__x000a_select_x000a__x0009_ns.mnemonic as 'g_mnemonic',_x000a__x0009_ns.week as 'week',_x000a__x0009_ns.awayTeamId as 'team',_x000a__x0009_(select sum(att) from nfl_passing_stats where teamId=ns.awayTeamId and gameId=ns.gameId) as 'PaAtt',_x000a__x0009_(select sum(td) from nfl_passing_stats where teamId=ns.awayTeamId and gameId=ns.gameId) as 'PaTD',_x000a__x0009_(select sum(`2pt`) from nfl_passing_stats where teamId=ns.awayTeamId and gameId=ns.gameId) as 'Pa2pt',_x000a__x0009_(select sum(att) from nfl_rushing_stats where teamId=ns.awayTeamId and gameId=ns.gameId) as 'RuAtt',_x000a__x0009_(select sum(td) from nfl_rushing_stats where teamId=ns.awayTeamId and gameId=ns.gameId) as 'RuTD',_x000a__x0009_(select sum(`2pt`) from nfl_rushing_stats where teamId=ns.awayTeamId and gameId=ns.gameId) as 'Ru2pt',_x000a__x0009_(select sum(xpAtt) from nfl_kicker_stats where teamId=ns.awayTeamId and gameId=ns.gameId) as 'xpAtt',_x000a__x0009_(select sum(xp) from nfl_kicker_stats where teamId=ns.awayTeamId and gameId=ns.gameId) as 'xp',_x000a__x0009_(select sum(fgAtt) from nfl_kicker_stats where teamId=ns.awayTeamId and gameId=ns.gameId) as 'fgAtt',_x000a__x0009_(select sum((fg3pt + fg4pt + fg5pt)) from nfl_kicker_stats where teamId=ns.awayTeamId and gameId=ns.gameId) as 'fg'_x000a_from_x000a__x0009_nfl_schedule ns_x000a_) as games_x000a_group by team_x000a_order by team"/>
  </connection>
  <connection id="2" name="Connection1" type="1" refreshedVersion="0" background="1" saveData="1">
    <dbPr connection="DSN=ff;UID=root;" command="select _x000a__x0009_team,_x000a__x0009_sum(PaAtt) as 'PaAtt',_x000a__x0009_max(PaAtt) as 'MaxPaAtt',_x000a__x0009_min(PaAtt) as 'MinPaAtt',_x000a__x0009_sum(RuAtt) as 'RuAtt',_x000a__x0009_max(RuAtt) as 'MaxRuAtt',_x000a__x0009_min(RuAtt) as 'MinRuAtt',_x000a__x0009_sum(fgAtt) as 'FgAtt',_x000a__x0009_max(fgAtt) as 'MaxFgAtt',_x000a__x0009_min(fgAtt) as 'MinFgAtt',_x000a__x0009_sum(xpAtt) as 'xpAtt',_x000a__x0009_max(xpAtt) as 'MaxXpAtt',_x000a__x0009_min(xpAtt) as 'MinXpAtt',_x000a__x0009_sum(RuTD) as 'RuTD',_x000a__x0009_max(RuTD) as 'MaxRuTD',_x000a__x0009_min(RuTD) as 'MinRuTD',_x000a__x0009_sum(Ru2pt) as 'Ru2pt',_x000a__x0009_max(Ru2pt) as 'MaxRu2pt',_x000a__x0009_min(Ru2pt) as 'MinRu2pt',_x000a__x0009_sum(PaTD) as 'PaTD',_x000a__x0009_max(PaTD) as 'MaxPaTD',_x000a__x0009_min(PaTD) as 'MinPaTD',_x000a__x0009_sum(Pa2pt) as 'Pa2pt',_x000a__x0009_max(Pa2pt) as 'MaxPa2pt',_x000a__x0009_min(Pa2pt) as 'MinPa2pt',_x000a__x0009_sum(fg) as 'fg',_x000a__x0009_max(fg) as 'MaxFg',_x000a__x0009_min(fg) as 'MinFg',_x000a__x0009_sum(xp) as 'xp',_x000a__x0009_max(xp) as 'MaxXp',_x000a__x0009_min(xp) as 'MinXp'_x000a_from (_x000a__x000a_select_x000a__x0009_ns.mnemonic as 'g_mnemonic',_x000a__x0009_ns.week as 'week',_x000a__x0009_ns.awayTeamId as 'team',_x000a__x0009_(select sum(att) from nfl_passing_stats where teamId=ns.homeTeamId and gameId=ns.gameId) as 'PaAtt',_x000a__x0009_(select sum(td) from nfl_passing_stats where teamId=ns.homeTeamId and gameId=ns.gameId) as 'PaTD',_x000a__x0009_(select sum(`2pt`) from nfl_passing_stats where teamId=ns.homeTeamId and gameId=ns.gameId) as 'Pa2pt',_x000a__x0009_(select sum(att) from nfl_rushing_stats where teamId=ns.homeTeamId and gameId=ns.gameId) as 'RuAtt',_x000a__x0009_(select sum(td) from nfl_rushing_stats where teamId=ns.homeTeamId and gameId=ns.gameId) as 'RuTD',_x000a__x0009_(select sum(`2pt`) from nfl_rushing_stats where teamId=ns.homeTeamId and gameId=ns.gameId) as 'Ru2pt',_x000a__x0009_(select sum(xpAtt) from nfl_kicker_stats where teamId=ns.homeTeamId and gameId=ns.gameId) as 'xpAtt',_x000a__x0009_(select sum(xp) from nfl_kicker_stats where teamId=ns.homeTeamId and gameId=ns.gameId) as 'xp',_x000a__x0009_(select sum(fgAtt) from nfl_kicker_stats where teamId=ns.homeTeamId and gameId=ns.gameId) as 'fgAtt',_x000a__x0009_(select sum((fg3pt + fg4pt + fg5pt)) from nfl_kicker_stats where teamId=ns.homeTeamId and gameId=ns.gameId) as 'fg'_x000a_from_x000a__x0009_nfl_schedule ns_x000a__x0009__x000a_UNION_x000a__x000a_select_x000a__x0009_ns.mnemonic as 'g_mnemonic',_x000a__x0009_ns.week as 'week',_x000a__x0009_ns.homeTeamId as 'team',_x000a__x0009_(select sum(att) from nfl_passing_stats where teamId=ns.awayTeamId and gameId=ns.gameId) as 'PaAtt',_x000a__x0009_(select sum(td) from nfl_passing_stats where teamId=ns.awayTeamId and gameId=ns.gameId) as 'PaTD',_x000a__x0009_(select sum(`2pt`) from nfl_passing_stats where teamId=ns.awayTeamId and gameId=ns.gameId) as 'Pa2pt',_x000a__x0009_(select sum(att) from nfl_rushing_stats where teamId=ns.awayTeamId and gameId=ns.gameId) as 'RuAtt',_x000a__x0009_(select sum(td) from nfl_rushing_stats where teamId=ns.awayTeamId and gameId=ns.gameId) as 'RuTD',_x000a__x0009_(select sum(`2pt`) from nfl_rushing_stats where teamId=ns.awayTeamId and gameId=ns.gameId) as 'Ru2pt',_x000a__x0009_(select sum(xpAtt) from nfl_kicker_stats where teamId=ns.awayTeamId and gameId=ns.gameId) as 'xpAtt',_x000a__x0009_(select sum(xp) from nfl_kicker_stats where teamId=ns.awayTeamId and gameId=ns.gameId) as 'xp',_x000a__x0009_(select sum(fgAtt) from nfl_kicker_stats where teamId=ns.awayTeamId and gameId=ns.gameId) as 'fgAtt',_x000a__x0009_(select sum((fg3pt + fg4pt + fg5pt)) from nfl_kicker_stats where teamId=ns.awayTeamId and gameId=ns.gameId) as 'fg'_x000a_from_x000a__x0009_nfl_schedule ns_x000a_) as games_x000a_group by team_x000a_order by team"/>
  </connection>
  <connection id="3" name="Connection2" type="1" refreshedVersion="0" background="1" saveData="1">
    <dbPr connection="DSN=ff;UID=root;" command="select_x000a__x0009_game,_x000a__x0009_team,_x000a__x0009_opp,_x000a__x0009_week,_x000a__x0009_pointsScored,_x000a__x0009_result,_x000a__x0009_line,_x000a__x0009_ou_x000a_from (_x000a_select_x000a__x0009_gameId as gameId,_x000a__x0009_mnemonic as 'game',_x000a__x0009_week,_x000a__x0009_homeTeamId as 'team',_x000a__x0009_awayTeamId as 'opp',_x000a__x0009_hScore as 'pointsScored',_x000a__x0009_if(hScore = 0 and aScore = 0,&quot;&quot;,if(hScore &gt; aScore,&quot;W&quot;,if(hScore = aScore,&quot;T&quot;,&quot;L&quot;))) as 'result',_x000a__x0009_gametime,_x000a__x0009_h_avg_line as 'line',_x000a__x0009_h_avg_ou as 'ou'_x000a_from_x000a__x0009_nfl_schedule_x000a__x0009_left join nfl_vegas using (gameId)_x000a_UNION_x000a_select_x000a__x0009_gameId as gameId,_x000a__x0009_mnemonic as 'game',_x000a__x0009_week,_x000a__x0009_awayTeamId as 'team',_x000a__x0009_homeTeamId as 'opp',_x000a__x0009_aScore as 'pointsScored',_x000a__x0009_if(hScore = 0 and aScore = 0,&quot;&quot;,if(aScore &gt; hScore,&quot;W&quot;,if(aScore = hScore,&quot;T&quot;,&quot;L&quot;))) as 'result',_x000a__x0009_gametime,_x000a__x0009_-h_avg_line as 'line',_x000a__x0009_h_avg_ou as 'ou'_x000a_from_x000a__x0009_nfl_schedule_x000a__x0009_left join nfl_vegas using (gameId)_x000a_) as schedule_x000a_order by week, gametime, game"/>
  </connection>
  <connection id="4" name="Connection3" type="1" refreshedVersion="0" background="1" saveData="1">
    <dbPr connection="DSN=ff;UID=root;" command="select _x000a__x0009_nfl_stats.*,_x000a__x0009_( (IFNULL(PaYd,0) * 0.04) + (IFNULL(PaTD,0) * 4) + (IFNULL(Pa2pt,0) * 2) + (IFNULL(PaInt,0) * -1) + (IFNULL(Pa300gm,0) * 3) + (IFNULL(RuYd,0) * 0.1) + (IFNULL(RuTD,0) * 6) + (IFNULL(Ru2pt,0) * 2) + (IFNULL(Ru100gm,0) * 3) + (IFNULL(ReRcpt,0) * 1) + (IFNULL(ReYd,0) * 0.1) + (IFNULL(ReTD,0) * 6) + (IFNULL(Re2pt,0) * 2) + (IFNULL(Re100gm,0) * 3) + (IFNULL(FL,0) * -1) * (IFNULL(SpTmTD,0) * 6) ) as 'DKFPTS'_x000a_from (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ps.p_mnemonic,_x000a__x0009_np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passing_stats nps_x000a__x0009_join nfl_player np on nps.playerId=np.playerId_x000a__x0009_join nfl_schedule ns on nps.gameId=ns.gameId_x000a__x0009_left join nfl_rushing_stats nrs on nps.playerId=nrs.playerId and nps.gameId=nrs.gameId_x000a__x0009_left join nfl_receiving_stats nres on nps.playerId=nres.playerId and nps.gameId=nres.gameId_x000a__x0009_left join nfl_misc_stats nms on nps.playerId=nms.playerId and nps.gameId=nms.gameId_x000a__x0009_left join nfl_player_game_info npgi on nps.playerId=npgi.playerId and nps.gameId=npgi.gameId_x000a_where_x000a__x0009_np.position='QB' _x000a__x0009_or_x000a__x0009_( np.position in ('RB','FB') and np.playerId not in (select distinct playerId from nfl_rushing_stats) )_x000a__x0009_or_x000a__x0009_( np.position in ('WR','TE') and np.playerId not in (select distinct playerId from nfl_receiving_stats) )_x000a__x0009_or_x000a__x0009_( np.position not in ('QB','RB','FB','WR','TE') )_x000a__x000a_UNION_x000a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s.p_mnemonic,_x000a__x0009_nr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rushing_stats nrs_x000a__x0009_join nfl_player np on nrs.playerId=np.playerId_x000a__x0009_join nfl_schedule ns on nrs.gameId=ns.gameId_x000a__x0009_left join nfl_passing_stats nps on nrs.playerId=nps.playerId and nrs.gameId=nps.gameId_x000a__x0009_left join nfl_receiving_stats nres on nrs.playerId=nres.playerId and nrs.gameId=nres.gameId_x000a__x0009_left join nfl_misc_stats nms on nrs.playerId=nms.playerId and nrs.gameId=nms.gameId_x000a__x0009_left join nfl_player_game_info npgi on nrs.playerId=npgi.playerId and nrs.gameId=npgi.gameId_x000a_where_x000a__x0009_(np.position in ('RB','FB')_x000a__x0009_or_x000a__x0009_( np.position in ('QB') and np.playerId not in (select distinct playerId from nfl_passing_stats) )_x000a__x0009_or_x000a__x0009_( np.position in ('WR','TE') and np.playerId not in (select distinct playerId from nfl_receiving_stats) )_x000a__x0009_or_x000a__x0009_( np.position not in ('QB','RB','FB','WR','TE') and np.playerId not in (select distinct playerId from nfl_passing_stats) ))_x000a__x000a_UNION_x000a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es.p_mnemonic,_x000a__x0009_nre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receiving_stats nres_x000a__x0009_join nfl_player np on nres.playerId=np.playerId_x000a__x0009_join nfl_schedule ns on nres.gameId=ns.gameId_x000a__x0009_left join nfl_passing_stats nps on nres.playerId=nps.playerId and nres.gameId=nps.gameId_x000a__x0009_left join nfl_rushing_stats nrs on nres.playerId=nrs.playerId and nres.gameId=nrs.gameId_x000a__x0009_left join nfl_misc_stats nms on nres.playerId=nms.playerId and nres.gameId=nms.gameId_x000a__x0009_left join nfl_player_game_info npgi on nres.playerId=npgi.playerId and nres.gameId=npgi.gameId_x000a_where_x000a__x0009_(np.position in ('WR','TE')_x000a__x0009_or_x000a__x0009_( np.position in ('QB') and np.playerId not in (select distinct playerId from nfl_passing_stats) )_x000a__x0009_or_x000a__x0009_( np.position in ('RB','FB') and np.playerId not in (select distinct playerId from nfl_rushing_stats) )_x000a__x0009_or_x000a__x0009_( np.position not in ('QB','RB','FB','WR','TE') and np.playerId not in (select distinct playerId from nfl_passing_stats) and np.playerId not in (select distinct playerId from nfl_rushing_stats) )_x0009_)_x000a__x0009__x000a_UNION_x000a__x0009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es.p_mnemonic,_x000a__x0009_nre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misc_stats nms_x000a__x0009_join nfl_player np on nms.playerId=np.playerId_x000a__x0009_join nfl_schedule ns on nms.gameId=ns.gameId_x000a__x0009_left join nfl_passing_stats nps on nms.playerId=nps.playerId and nms.gameId=nps.gameId_x000a__x0009_left join nfl_rushing_stats nrs on nms.playerId=nrs.playerId and nms.gameId=nrs.gameId_x000a__x0009_left join nfl_receiving_stats nres on nms.playerId=nres.playerId and nms.gameId=nres.gameId_x000a__x0009_left join nfl_player_game_info npgi on nms.playerId=npgi.playerId and nms.gameId=npgi.gameId_x000a_where_x000a__x0009_(( np.position in ('WR','TE')  and np.playerId not in (select distinct playerId from nfl_receiving_stats) )_x000a__x0009_or_x000a__x0009_( np.position in ('QB') and np.playerId not in (select distinct playerId from nfl_passing_stats) )_x000a__x0009_or_x000a__x0009_( np.position in ('RB','FB') and np.playerId not in (select distinct playerId from nfl_rushing_stats) )_x000a__x0009_or_x000a__x0009_( np.position not in ('QB','RB','FB','WR','TE') and np.playerId not in (select distinct playerId from nfl_passing_stats) and np.playerId not in (select distinct playerId from nfl_rushing_stats) and np.playerId not in (select distinct playerId from nfl_receiving_stats) )_x0009_)_x000a_) as nfl_stats_x000a_order by week desc, dkfpts desc"/>
  </connection>
  <connection id="5" name="Connection4" type="1" refreshedVersion="0" background="1" saveData="1">
    <dbPr connection="DSN=ff;UID=root;" command="select_x000a__x0009_rbwrte_stats.*,_x000a__x0009_( (IFNULL(RuYd,0) * 0.1) + (IFNULL(RuTd,0) * 6) + (IFNULL(Ru2pt,0) * 2) + (IFNULL(Ru100gm,0) * 3) + (IFNULL(ReRecpt,0) * 1) + (IFNULL(ReYd,0) * 0.1) + (IFNULL(ReTd,0) * 6) + (IFNULL(Re2pt,0) * 2) + (IFNULL(Re100gm,0) * 3) + (IFNULL(FL,0) * -1) * (IFNULL(SpTmTD,0) * 6) ) as 'FPTS'_x000a_from (_x000a_select_x000a__x0009_concat(firstName, ' ',lastName) as 'Player',_x000a__x0009_nfl_stats.teamId as 'Team',_x000a__x0009_nfl_player.position as 'Position',_x000a__x0009_sum(att) as 'RuAtt',_x000a__x0009_sum(yrd) as 'RuYd',_x000a__x0009_sum(td) as 'RuTd',_x000a__x0009_sum(`2pt`) as 'Ru2pt',_x000a__x0009_sum(`100gm`) as 'Ru100gm',_x000a__x0009_sum(ReTgt) as 'ReTgt',_x000a__x0009_sum(ReRecpt) as 'ReRecpt',_x000a__x0009_sum(ReYd) as 'ReYd',_x000a__x0009_sum(ReTd) as 'ReTD',_x000a__x0009_sum(Re2pt) as 'Re2pt',_x000a__x0009_sum(`Re100gm`) as 'Re100gm',_x000a__x0009_sum(fl) as 'FL',_x000a__x0009_sum(spTmTD) as 'spTmTD'_x000a_from_x000a__x0009_(select nrs.*,nres.tgt as 'ReTgt', nres.recpt as 'ReRecpt', nres.yrd as 'ReYd', nres.td as 'ReTd',nres.`2pt` as 'Re2pt',nres.`100gm` as 'Re100gm',nms.fl as 'FL',nms.spTmTD as 'SpTmTd' from nfl_rushing_stats nrs left join nfl_receiving_stats nres on nrs.playerId=nres.playerId and nrs.gameId=nres.gameId left join nfl_misc_stats nms on nrs.playerId=nms.playerId and nrs.gameId=nms.gameId) as nfl_stats_x0009__x000a__x0009_left join nfl_player using (playerId)_x000a__x0009_left join nfl_schedule using (gameId)_x000a_where _x000a__x0009_position='RB'_x000a_group by playerId_x000a_UNION_x000a_select_x000a__x0009_concat(firstName, ' ',lastName) as 'Player',_x000a__x0009_nfl_stats.teamId as 'Team',_x000a__x0009_nfl_player.position as 'Position',_x000a__x0009_sum(RuAtt) as 'RuAtt',_x000a__x0009_sum(RuYd) as 'RuYd',_x000a__x0009_sum(RuTd) as 'RuTd',_x000a__x0009_sum(`Ru2pt`) as 'Ru2pt',_x000a__x0009_sum(`Ru100gm`) as 'Ru100gm',_x000a__x0009_sum(tgt) as 'ReTgt',_x000a__x0009_sum(recpt) as 'ReRecpt',_x000a__x0009_sum(yrd) as 'ReYd',_x000a__x0009_sum(td) as 'ReTD',_x000a__x0009_sum(`2pt`) as 'Re2pt',_x000a__x0009_sum(`100gm`) as 'Re100gm',_x000a__x0009_sum(fl) as 'FL',_x000a__x0009_sum(spTmTD) as 'spTmTD'_x000a_from_x000a__x0009_(select nres.*, nrs.att as 'RuAtt', nrs.yrd as 'RuYd', nrs.td as 'RuTd',nrs.`2pt` as 'Ru2pt',nrs.`100gm` as 'Ru100gm',nms.fl as 'FL',nms.spTmTD as 'SpTmTd' from nfl_receiving_stats nres left join nfl_rushing_stats nrs on nres.playerId=nrs.playerId and nres.gameId=nrs.gameId left join nfl_misc_stats nms on nres.playerId=nms.playerId and nres.gameId=nms.gameId) as nfl_stats_x0009__x000a__x0009_join nfl_player using (playerId)_x000a__x0009_join nfl_schedule using (gameId)_x000a_where _x000a__x0009_position='WR'_x000a_group by playerId_x000a__x000a_UNION_x000a__x000a_select_x000a__x0009_concat(firstName, ' ',lastName) as 'Player',_x000a__x0009_nfl_stats.teamId as 'Team',_x000a__x0009_nfl_player.position as 'Position',_x000a__x0009_sum(RuAtt) as 'RuAtt',_x000a__x0009_sum(RuYd) as 'RuYd',_x000a__x0009_sum(RuTd) as 'RuTd',_x000a__x0009_sum(`Ru2pt`) as 'Ru2pt',_x000a__x0009_sum(`Ru100gm`) as 'Ru100gm',_x000a__x0009_sum(tgt) as 'ReTgt',_x000a__x0009_sum(recpt) as 'ReRecpt',_x000a__x0009_sum(yrd) as 'ReYd',_x000a__x0009_sum(td) as 'ReTD',_x000a__x0009_sum(`2pt`) as 'Re2pt',_x000a__x0009_sum(`100gm`) as 'Re100gm',_x000a__x0009_sum(fl) as 'FL',_x000a__x0009_sum(spTmTD) as 'spTmTD'_x000a_from_x000a__x0009_(select nres.*, nrs.att as 'RuAtt', nrs.yrd as 'RuYd', nrs.td as 'RuTd',nrs.`2pt` as 'Ru2pt',nrs.`100gm` as 'Ru100gm',nms.fl as 'FL',nms.spTmTD as 'SpTmTd' from nfl_receiving_stats nres left join nfl_rushing_stats nrs on nres.playerId=nrs.playerId and nres.gameId=nrs.gameId left join nfl_misc_stats nms on nres.playerId=nms.playerId and nres.gameId=nms.gameId) as nfl_stats_x0009__x000a__x0009_join nfl_player using (playerId)_x000a__x0009_join nfl_schedule using (gameId)_x000a_where _x000a__x0009_position='TE'_x000a_group by playerId_x000a_) as rbwrte_stats_x000a_order by FPTS desc"/>
  </connection>
</connections>
</file>

<file path=xl/sharedStrings.xml><?xml version="1.0" encoding="utf-8"?>
<sst xmlns="http://schemas.openxmlformats.org/spreadsheetml/2006/main" count="35517" uniqueCount="2119">
  <si>
    <t>team</t>
  </si>
  <si>
    <t>PaAtt</t>
  </si>
  <si>
    <t>MaxPaAtt</t>
  </si>
  <si>
    <t>MinPaAtt</t>
  </si>
  <si>
    <t>RuAtt</t>
  </si>
  <si>
    <t>MaxRuAtt</t>
  </si>
  <si>
    <t>MinRuAtt</t>
  </si>
  <si>
    <t>FgAtt</t>
  </si>
  <si>
    <t>MaxFgAtt</t>
  </si>
  <si>
    <t>MinFgAtt</t>
  </si>
  <si>
    <t>xpAtt</t>
  </si>
  <si>
    <t>MaxXpAtt</t>
  </si>
  <si>
    <t>MinXpAtt</t>
  </si>
  <si>
    <t>RuTD</t>
  </si>
  <si>
    <t>MaxRuTD</t>
  </si>
  <si>
    <t>MinRuTD</t>
  </si>
  <si>
    <t>Ru2pt</t>
  </si>
  <si>
    <t>MaxRu2pt</t>
  </si>
  <si>
    <t>MinRu2pt</t>
  </si>
  <si>
    <t>PaTD</t>
  </si>
  <si>
    <t>MaxPaTD</t>
  </si>
  <si>
    <t>MinPaTD</t>
  </si>
  <si>
    <t>Pa2pt</t>
  </si>
  <si>
    <t>MaxPa2pt</t>
  </si>
  <si>
    <t>MinPa2pt</t>
  </si>
  <si>
    <t>fg</t>
  </si>
  <si>
    <t>MaxFg</t>
  </si>
  <si>
    <t>MinFg</t>
  </si>
  <si>
    <t>xp</t>
  </si>
  <si>
    <t>MaxXp</t>
  </si>
  <si>
    <t>MinXp</t>
  </si>
  <si>
    <t>DEN</t>
  </si>
  <si>
    <t>NYJ</t>
  </si>
  <si>
    <t>HOU</t>
  </si>
  <si>
    <t>DAL</t>
  </si>
  <si>
    <t>STL</t>
  </si>
  <si>
    <t>TB</t>
  </si>
  <si>
    <t>NYG</t>
  </si>
  <si>
    <t>PHI</t>
  </si>
  <si>
    <t>MIN</t>
  </si>
  <si>
    <t>JAC</t>
  </si>
  <si>
    <t>NO</t>
  </si>
  <si>
    <t>MIA</t>
  </si>
  <si>
    <t>NE</t>
  </si>
  <si>
    <t>CAR</t>
  </si>
  <si>
    <t>CLE</t>
  </si>
  <si>
    <t>ARI</t>
  </si>
  <si>
    <t>GB</t>
  </si>
  <si>
    <t>PIT</t>
  </si>
  <si>
    <t>SD</t>
  </si>
  <si>
    <t>ATL</t>
  </si>
  <si>
    <t>CIN</t>
  </si>
  <si>
    <t>CHI</t>
  </si>
  <si>
    <t>WAS</t>
  </si>
  <si>
    <t>TEN</t>
  </si>
  <si>
    <t>BAL</t>
  </si>
  <si>
    <t>OAK</t>
  </si>
  <si>
    <t>SEA</t>
  </si>
  <si>
    <t>BUF</t>
  </si>
  <si>
    <t>IND</t>
  </si>
  <si>
    <t>SF</t>
  </si>
  <si>
    <t>DET</t>
  </si>
  <si>
    <t>KC</t>
  </si>
  <si>
    <t>Team</t>
  </si>
  <si>
    <t>Norm PaAtt</t>
  </si>
  <si>
    <t>Norm RuAtt</t>
  </si>
  <si>
    <t>NormFgAtt</t>
  </si>
  <si>
    <t>Norm OffAtt</t>
  </si>
  <si>
    <t>Norm PaTD</t>
  </si>
  <si>
    <t>Norm RuTD</t>
  </si>
  <si>
    <t>NormFg</t>
  </si>
  <si>
    <t>Norm OffPts</t>
  </si>
  <si>
    <t>Norm DefPA</t>
  </si>
  <si>
    <t>Norm DefAtt</t>
  </si>
  <si>
    <t>Pts/Att</t>
  </si>
  <si>
    <t>Att/Pt</t>
  </si>
  <si>
    <t>Avg</t>
  </si>
  <si>
    <t>Stdev</t>
  </si>
  <si>
    <t>Rank</t>
  </si>
  <si>
    <t>Type</t>
  </si>
  <si>
    <t>%Pass</t>
  </si>
  <si>
    <t>%Run</t>
  </si>
  <si>
    <t>% vs Pass</t>
  </si>
  <si>
    <t>% vs Run</t>
  </si>
  <si>
    <t>game</t>
  </si>
  <si>
    <t>week</t>
  </si>
  <si>
    <t>opp</t>
  </si>
  <si>
    <t>pointsScored</t>
  </si>
  <si>
    <t>result</t>
  </si>
  <si>
    <t>NFL_20150910_PIT@NE</t>
  </si>
  <si>
    <t>W</t>
  </si>
  <si>
    <t>L</t>
  </si>
  <si>
    <t>NFL_20150913_CAR@JAC</t>
  </si>
  <si>
    <t>NFL_20150913_CLE@NYJ</t>
  </si>
  <si>
    <t>NFL_20150913_DET@SD</t>
  </si>
  <si>
    <t>NFL_20150913_GB@CHI</t>
  </si>
  <si>
    <t>NFL_20150913_IND@BUF</t>
  </si>
  <si>
    <t>NFL_20150913_KC@HOU</t>
  </si>
  <si>
    <t>NFL_20150913_MIA@WAS</t>
  </si>
  <si>
    <t>NFL_20150913_SEA@STL</t>
  </si>
  <si>
    <t>NFL_20150913_NO@ARI</t>
  </si>
  <si>
    <t>NFL_20150913_BAL@DEN</t>
  </si>
  <si>
    <t>NFL_20150913_CIN@OAK</t>
  </si>
  <si>
    <t>NFL_20150913_TEN@TB</t>
  </si>
  <si>
    <t>NFL_20150913_NYG@DAL</t>
  </si>
  <si>
    <t>NFL_20150914_PHI@ATL</t>
  </si>
  <si>
    <t>NFL_20150914_MIN@SF</t>
  </si>
  <si>
    <t>NFL_20150917_DEN@KC</t>
  </si>
  <si>
    <t>NFL_20150920_ARI@CHI</t>
  </si>
  <si>
    <t>NFL_20150920_ATL@NYG</t>
  </si>
  <si>
    <t>NFL_20150920_DET@MIN</t>
  </si>
  <si>
    <t>NFL_20150920_HOU@CAR</t>
  </si>
  <si>
    <t>NFL_20150920_NE@BUF</t>
  </si>
  <si>
    <t>NFL_20150920_SD@CIN</t>
  </si>
  <si>
    <t>NFL_20150920_SF@PIT</t>
  </si>
  <si>
    <t>NFL_20150920_STL@WAS</t>
  </si>
  <si>
    <t>NFL_20150920_TEN@CLE</t>
  </si>
  <si>
    <t>NFL_20150920_TB@NO</t>
  </si>
  <si>
    <t>NFL_20150920_BAL@OAK</t>
  </si>
  <si>
    <t>NFL_20150920_DAL@PHI</t>
  </si>
  <si>
    <t>NFL_20150920_MIA@JAC</t>
  </si>
  <si>
    <t>NFL_20150920_SEA@GB</t>
  </si>
  <si>
    <t>NFL_20150921_NYJ@IND</t>
  </si>
  <si>
    <t>NFL_20150924_WAS@NYG</t>
  </si>
  <si>
    <t>NFL_20150927_ATL@DAL</t>
  </si>
  <si>
    <t>NFL_20150927_CIN@BAL</t>
  </si>
  <si>
    <t>NFL_20150927_IND@TEN</t>
  </si>
  <si>
    <t>NFL_20150927_JAC@NE</t>
  </si>
  <si>
    <t>NFL_20150927_NO@CAR</t>
  </si>
  <si>
    <t>NFL_20150927_OAK@CLE</t>
  </si>
  <si>
    <t>NFL_20150927_PHI@NYJ</t>
  </si>
  <si>
    <t>NFL_20150927_PIT@STL</t>
  </si>
  <si>
    <t>NFL_20150927_SD@MIN</t>
  </si>
  <si>
    <t>NFL_20150927_TB@HOU</t>
  </si>
  <si>
    <t>NFL_20150927_SF@ARI</t>
  </si>
  <si>
    <t>NFL_20150927_BUF@MIA</t>
  </si>
  <si>
    <t>NFL_20150927_CHI@SEA</t>
  </si>
  <si>
    <t>NFL_20150927_DEN@DET</t>
  </si>
  <si>
    <t>NFL_20150928_KC@GB</t>
  </si>
  <si>
    <t>NFL_20151001_BAL@PIT</t>
  </si>
  <si>
    <t>NFL_20151004_CAR@TB</t>
  </si>
  <si>
    <t>NFL_20151004_CLE@SD</t>
  </si>
  <si>
    <t>NFL_20151004_HOU@ATL</t>
  </si>
  <si>
    <t>NFL_20151004_JAC@IND</t>
  </si>
  <si>
    <t>NFL_20151004_KC@CIN</t>
  </si>
  <si>
    <t>NFL_20151004_NYG@BUF</t>
  </si>
  <si>
    <t>NFL_20151004_NYJ@MIA</t>
  </si>
  <si>
    <t>NFL_20151004_OAK@CHI</t>
  </si>
  <si>
    <t>NFL_20151004_PHI@WAS</t>
  </si>
  <si>
    <t>NFL_20151004_GB@SF</t>
  </si>
  <si>
    <t>NFL_20151004_MIN@DEN</t>
  </si>
  <si>
    <t>NFL_20151004_STL@ARI</t>
  </si>
  <si>
    <t>NFL_20151004_DAL@NO</t>
  </si>
  <si>
    <t>NFL_20151005_DET@SEA</t>
  </si>
  <si>
    <t>NFL_20151008_IND@HOU</t>
  </si>
  <si>
    <t>NFL_20151011_BUF@TEN</t>
  </si>
  <si>
    <t>NFL_20151011_CHI@KC</t>
  </si>
  <si>
    <t>NFL_20151011_CLE@BAL</t>
  </si>
  <si>
    <t>NFL_20151011_JAC@TB</t>
  </si>
  <si>
    <t>NFL_20151011_NO@PHI</t>
  </si>
  <si>
    <t>NFL_20151011_SEA@CIN</t>
  </si>
  <si>
    <t>NFL_20151011_STL@GB</t>
  </si>
  <si>
    <t>NFL_20151011_WAS@ATL</t>
  </si>
  <si>
    <t>NFL_20151011_ARI@DET</t>
  </si>
  <si>
    <t>NFL_20151011_DEN@OAK</t>
  </si>
  <si>
    <t>NFL_20151011_NE@DAL</t>
  </si>
  <si>
    <t>NFL_20151011_SF@NYG</t>
  </si>
  <si>
    <t>NFL_20151012_PIT@SD</t>
  </si>
  <si>
    <t>NFL_20151015_ATL@NO</t>
  </si>
  <si>
    <t>NFL_20151018_ARI@PIT</t>
  </si>
  <si>
    <t>NFL_20151018_CHI@DET</t>
  </si>
  <si>
    <t>NFL_20151018_CIN@BUF</t>
  </si>
  <si>
    <t>NFL_20151018_DEN@CLE</t>
  </si>
  <si>
    <t>NFL_20151018_HOU@JAC</t>
  </si>
  <si>
    <t>NFL_20151018_KC@MIN</t>
  </si>
  <si>
    <t>NFL_20151018_MIA@TEN</t>
  </si>
  <si>
    <t>NFL_20151018_WAS@NYJ</t>
  </si>
  <si>
    <t>NFL_20151018_CAR@SEA</t>
  </si>
  <si>
    <t>NFL_20151018_BAL@SF</t>
  </si>
  <si>
    <t>NFL_20151018_SD@GB</t>
  </si>
  <si>
    <t>NFL_20151018_NE@IND</t>
  </si>
  <si>
    <t>NFL_20151019_NYG@PHI</t>
  </si>
  <si>
    <t>NFL_20151022_SEA@SF</t>
  </si>
  <si>
    <t>NFL_20151025_ATL@TEN</t>
  </si>
  <si>
    <t>NFL_20151025_BUF@JAC</t>
  </si>
  <si>
    <t>NFL_20151025_CLE@STL</t>
  </si>
  <si>
    <t>NFL_20151025_HOU@MIA</t>
  </si>
  <si>
    <t>NFL_20151025_MIN@DET</t>
  </si>
  <si>
    <t>NFL_20151025_NO@IND</t>
  </si>
  <si>
    <t>NFL_20151025_NYJ@NE</t>
  </si>
  <si>
    <t>NFL_20151025_PIT@KC</t>
  </si>
  <si>
    <t>NFL_20151025_TB@WAS</t>
  </si>
  <si>
    <t>NFL_20151025_OAK@SD</t>
  </si>
  <si>
    <t>NFL_20151025_DAL@NYG</t>
  </si>
  <si>
    <t>NFL_20151025_PHI@CAR</t>
  </si>
  <si>
    <t>NFL_20151026_BAL@ARI</t>
  </si>
  <si>
    <t>NFL_20151029_MIA@NE</t>
  </si>
  <si>
    <t>NFL_20151101_DET@KC</t>
  </si>
  <si>
    <t>NFL_20151101_ARI@CLE</t>
  </si>
  <si>
    <t>NFL_20151101_CIN@PIT</t>
  </si>
  <si>
    <t>NFL_20151101_MIN@CHI</t>
  </si>
  <si>
    <t>NFL_20151101_NYG@NO</t>
  </si>
  <si>
    <t>NFL_20151101_SD@BAL</t>
  </si>
  <si>
    <t>NFL_20151101_SF@STL</t>
  </si>
  <si>
    <t>NFL_20151101_TB@ATL</t>
  </si>
  <si>
    <t>NFL_20151101_TEN@HOU</t>
  </si>
  <si>
    <t>NFL_20151101_NYJ@OAK</t>
  </si>
  <si>
    <t>NFL_20151101_SEA@DAL</t>
  </si>
  <si>
    <t>NFL_20151101_GB@DEN</t>
  </si>
  <si>
    <t>NFL_20151102_IND@CAR</t>
  </si>
  <si>
    <t>NFL_20151105_CLE@CIN</t>
  </si>
  <si>
    <t/>
  </si>
  <si>
    <t>NFL_20151108_GB@CAR</t>
  </si>
  <si>
    <t>NFL_20151108_JAC@NYJ</t>
  </si>
  <si>
    <t>NFL_20151108_MIA@BUF</t>
  </si>
  <si>
    <t>NFL_20151108_OAK@PIT</t>
  </si>
  <si>
    <t>NFL_20151108_STL@MIN</t>
  </si>
  <si>
    <t>NFL_20151108_TEN@NO</t>
  </si>
  <si>
    <t>NFL_20151108_WAS@NE</t>
  </si>
  <si>
    <t>NFL_20151108_ATL@SF</t>
  </si>
  <si>
    <t>NFL_20151108_NYG@TB</t>
  </si>
  <si>
    <t>NFL_20151108_DEN@IND</t>
  </si>
  <si>
    <t>NFL_20151108_PHI@DAL</t>
  </si>
  <si>
    <t>NFL_20151109_CHI@SD</t>
  </si>
  <si>
    <t>NFL_20151112_BUF@NYJ</t>
  </si>
  <si>
    <t>NFL_20151115_CAR@TEN</t>
  </si>
  <si>
    <t>NFL_20151115_CHI@STL</t>
  </si>
  <si>
    <t>NFL_20151115_CLE@PIT</t>
  </si>
  <si>
    <t>NFL_20151115_DAL@TB</t>
  </si>
  <si>
    <t>NFL_20151115_DET@GB</t>
  </si>
  <si>
    <t>NFL_20151115_JAC@BAL</t>
  </si>
  <si>
    <t>NFL_20151115_MIA@PHI</t>
  </si>
  <si>
    <t>NFL_20151115_NO@WAS</t>
  </si>
  <si>
    <t>NFL_20151115_MIN@OAK</t>
  </si>
  <si>
    <t>NFL_20151115_KC@DEN</t>
  </si>
  <si>
    <t>NFL_20151115_NE@NYG</t>
  </si>
  <si>
    <t>NFL_20151115_ARI@SEA</t>
  </si>
  <si>
    <t>NFL_20151116_HOU@CIN</t>
  </si>
  <si>
    <t>NFL_20151119_TEN@JAC</t>
  </si>
  <si>
    <t>NFL_20151122_DAL@MIA</t>
  </si>
  <si>
    <t>NFL_20151122_DEN@CHI</t>
  </si>
  <si>
    <t>NFL_20151122_GB@MIN</t>
  </si>
  <si>
    <t>NFL_20151122_IND@ATL</t>
  </si>
  <si>
    <t>NFL_20151122_NYJ@HOU</t>
  </si>
  <si>
    <t>NFL_20151122_OAK@DET</t>
  </si>
  <si>
    <t>NFL_20151122_STL@BAL</t>
  </si>
  <si>
    <t>NFL_20151122_TB@PHI</t>
  </si>
  <si>
    <t>NFL_20151122_WAS@CAR</t>
  </si>
  <si>
    <t>NFL_20151122_CIN@ARI</t>
  </si>
  <si>
    <t>NFL_20151122_SF@SEA</t>
  </si>
  <si>
    <t>NFL_20151122_KC@SD</t>
  </si>
  <si>
    <t>NFL_20151123_BUF@NE</t>
  </si>
  <si>
    <t>NFL_20151126_CAR@DAL</t>
  </si>
  <si>
    <t>NFL_20151126_CHI@GB</t>
  </si>
  <si>
    <t>NFL_20151126_PHI@DET</t>
  </si>
  <si>
    <t>NFL_20151129_ARI@SF</t>
  </si>
  <si>
    <t>NFL_20151129_BUF@KC</t>
  </si>
  <si>
    <t>NFL_20151129_MIA@NYJ</t>
  </si>
  <si>
    <t>NFL_20151129_MIN@ATL</t>
  </si>
  <si>
    <t>NFL_20151129_NO@HOU</t>
  </si>
  <si>
    <t>NFL_20151129_NYG@WAS</t>
  </si>
  <si>
    <t>NFL_20151129_OAK@TEN</t>
  </si>
  <si>
    <t>NFL_20151129_PIT@SEA</t>
  </si>
  <si>
    <t>NFL_20151129_SD@JAC</t>
  </si>
  <si>
    <t>NFL_20151129_STL@CIN</t>
  </si>
  <si>
    <t>NFL_20151129_TB@IND</t>
  </si>
  <si>
    <t>NFL_20151129_NE@DEN</t>
  </si>
  <si>
    <t>NFL_20151130_BAL@CLE</t>
  </si>
  <si>
    <t>NFL_20151203_GB@DET</t>
  </si>
  <si>
    <t>NFL_20151206_ARI@STL</t>
  </si>
  <si>
    <t>NFL_20151206_ATL@TB</t>
  </si>
  <si>
    <t>NFL_20151206_BAL@MIA</t>
  </si>
  <si>
    <t>NFL_20151206_CAR@NO</t>
  </si>
  <si>
    <t>NFL_20151206_CIN@CLE</t>
  </si>
  <si>
    <t>NFL_20151206_HOU@BUF</t>
  </si>
  <si>
    <t>NFL_20151206_JAC@TEN</t>
  </si>
  <si>
    <t>NFL_20151206_NYJ@NYG</t>
  </si>
  <si>
    <t>NFL_20151206_SEA@MIN</t>
  </si>
  <si>
    <t>NFL_20151206_SF@CHI</t>
  </si>
  <si>
    <t>NFL_20151206_DEN@SD</t>
  </si>
  <si>
    <t>NFL_20151206_KC@OAK</t>
  </si>
  <si>
    <t>NFL_20151206_PHI@NE</t>
  </si>
  <si>
    <t>NFL_20151206_IND@PIT</t>
  </si>
  <si>
    <t>NFL_20151207_DAL@WAS</t>
  </si>
  <si>
    <t>NFL_20151210_MIN@ARI</t>
  </si>
  <si>
    <t>NFL_20151213_ATL@CAR</t>
  </si>
  <si>
    <t>NFL_20151213_BUF@PHI</t>
  </si>
  <si>
    <t>NFL_20151213_DAL@GB</t>
  </si>
  <si>
    <t>NFL_20151213_DET@STL</t>
  </si>
  <si>
    <t>NFL_20151213_IND@JAC</t>
  </si>
  <si>
    <t>NFL_20151213_NE@HOU</t>
  </si>
  <si>
    <t>NFL_20151213_NO@TB</t>
  </si>
  <si>
    <t>NFL_20151213_OAK@DEN</t>
  </si>
  <si>
    <t>NFL_20151213_PIT@CIN</t>
  </si>
  <si>
    <t>NFL_20151213_SD@KC</t>
  </si>
  <si>
    <t>NFL_20151213_SF@CLE</t>
  </si>
  <si>
    <t>NFL_20151213_TEN@NYJ</t>
  </si>
  <si>
    <t>NFL_20151213_WAS@CHI</t>
  </si>
  <si>
    <t>NFL_20151213_SEA@BAL</t>
  </si>
  <si>
    <t>NFL_20151214_NYG@MIA</t>
  </si>
  <si>
    <t>NFL_20151217_TB@STL</t>
  </si>
  <si>
    <t>NFL_20151219_NYJ@DAL</t>
  </si>
  <si>
    <t>NFL_20151220_ARI@PHI</t>
  </si>
  <si>
    <t>NFL_20151220_ATL@JAC</t>
  </si>
  <si>
    <t>NFL_20151220_BUF@WAS</t>
  </si>
  <si>
    <t>NFL_20151220_CAR@NYG</t>
  </si>
  <si>
    <t>NFL_20151220_CHI@MIN</t>
  </si>
  <si>
    <t>NFL_20151220_HOU@IND</t>
  </si>
  <si>
    <t>NFL_20151220_KC@BAL</t>
  </si>
  <si>
    <t>NFL_20151220_TEN@NE</t>
  </si>
  <si>
    <t>NFL_20151220_CLE@SEA</t>
  </si>
  <si>
    <t>NFL_20151220_GB@OAK</t>
  </si>
  <si>
    <t>NFL_20151220_DEN@PIT</t>
  </si>
  <si>
    <t>NFL_20151220_MIA@SD</t>
  </si>
  <si>
    <t>NFL_20151220_CIN@SF</t>
  </si>
  <si>
    <t>NFL_20151224_SD@OAK</t>
  </si>
  <si>
    <t>NFL_20151226_WAS@PHI</t>
  </si>
  <si>
    <t>NFL_20151227_CAR@ATL</t>
  </si>
  <si>
    <t>NFL_20151227_CHI@TB</t>
  </si>
  <si>
    <t>NFL_20151227_CLE@KC</t>
  </si>
  <si>
    <t>NFL_20151227_DAL@BUF</t>
  </si>
  <si>
    <t>NFL_20151227_HOU@TEN</t>
  </si>
  <si>
    <t>NFL_20151227_IND@MIA</t>
  </si>
  <si>
    <t>NFL_20151227_JAC@NO</t>
  </si>
  <si>
    <t>NFL_20151227_NE@NYJ</t>
  </si>
  <si>
    <t>NFL_20151227_NYG@MIN</t>
  </si>
  <si>
    <t>NFL_20151227_SF@DET</t>
  </si>
  <si>
    <t>NFL_20151227_GB@ARI</t>
  </si>
  <si>
    <t>NFL_20151227_STL@SEA</t>
  </si>
  <si>
    <t>NFL_20151227_PIT@BAL</t>
  </si>
  <si>
    <t>NFL_20151228_CIN@DEN</t>
  </si>
  <si>
    <t>NFL_20160103_BAL@CIN</t>
  </si>
  <si>
    <t>NFL_20160103_DET@CHI</t>
  </si>
  <si>
    <t>NFL_20160103_JAC@HOU</t>
  </si>
  <si>
    <t>NFL_20160103_MIN@GB</t>
  </si>
  <si>
    <t>NFL_20160103_NE@MIA</t>
  </si>
  <si>
    <t>NFL_20160103_NO@ATL</t>
  </si>
  <si>
    <t>NFL_20160103_NYJ@BUF</t>
  </si>
  <si>
    <t>NFL_20160103_OAK@KC</t>
  </si>
  <si>
    <t>NFL_20160103_PHI@NYG</t>
  </si>
  <si>
    <t>NFL_20160103_PIT@CLE</t>
  </si>
  <si>
    <t>NFL_20160103_TB@CAR</t>
  </si>
  <si>
    <t>NFL_20160103_TEN@IND</t>
  </si>
  <si>
    <t>NFL_20160103_WAS@DAL</t>
  </si>
  <si>
    <t>NFL_20160103_SD@DEN</t>
  </si>
  <si>
    <t>NFL_20160103_SEA@ARI</t>
  </si>
  <si>
    <t>NFL_20160103_STL@SF</t>
  </si>
  <si>
    <t>Player Name</t>
  </si>
  <si>
    <t>Position</t>
  </si>
  <si>
    <t>Opp</t>
  </si>
  <si>
    <t>Week</t>
  </si>
  <si>
    <t>p_mnemonic</t>
  </si>
  <si>
    <t>g_mnemonic</t>
  </si>
  <si>
    <t>PaCmp</t>
  </si>
  <si>
    <t>PaYd</t>
  </si>
  <si>
    <t>Pa300gm</t>
  </si>
  <si>
    <t>RuYd</t>
  </si>
  <si>
    <t>Ru100gm</t>
  </si>
  <si>
    <t>ReTgt</t>
  </si>
  <si>
    <t>ReRcpt</t>
  </si>
  <si>
    <t>ReYd</t>
  </si>
  <si>
    <t>ReTD</t>
  </si>
  <si>
    <t>Re2pt</t>
  </si>
  <si>
    <t>Re100gm</t>
  </si>
  <si>
    <t>FL</t>
  </si>
  <si>
    <t>SpTmTD</t>
  </si>
  <si>
    <t>Matthew Stafford</t>
  </si>
  <si>
    <t>QB</t>
  </si>
  <si>
    <t>matthew_stafford_DET_QB</t>
  </si>
  <si>
    <t>Tyrod Taylor</t>
  </si>
  <si>
    <t>tyrod_taylor_BUF_QB</t>
  </si>
  <si>
    <t>Ryan Fitzpatrick</t>
  </si>
  <si>
    <t>ryan_fitzpatrick_NYJ_QB</t>
  </si>
  <si>
    <t>Teddy Bridgewater</t>
  </si>
  <si>
    <t>teddy_bridgewater_MIN_QB</t>
  </si>
  <si>
    <t>Derek Carr</t>
  </si>
  <si>
    <t>derek_carr_OAK_QB</t>
  </si>
  <si>
    <t>Cam Newton</t>
  </si>
  <si>
    <t>cam_newton_CAR_QB</t>
  </si>
  <si>
    <t>Colin Kaepernick</t>
  </si>
  <si>
    <t>colin_kaepernick_SF_QB</t>
  </si>
  <si>
    <t>Johnny Manziel</t>
  </si>
  <si>
    <t>johnny_manziel_CLE_QB</t>
  </si>
  <si>
    <t>Andy Dalton</t>
  </si>
  <si>
    <t>andy_dalton_CIN_QB</t>
  </si>
  <si>
    <t>Matt Ryan</t>
  </si>
  <si>
    <t>matt_ryan_ATL_QB</t>
  </si>
  <si>
    <t>Ryan Tannehill</t>
  </si>
  <si>
    <t>ryan_tannehill_MIA_QB</t>
  </si>
  <si>
    <t>Jameis Winston</t>
  </si>
  <si>
    <t>jameis_winston_TB_QB</t>
  </si>
  <si>
    <t>Marcus Mariota</t>
  </si>
  <si>
    <t>marcus_mariota_TEN_QB</t>
  </si>
  <si>
    <t>Tony Romo</t>
  </si>
  <si>
    <t>tony_romo_DAL_QB</t>
  </si>
  <si>
    <t>Nick Foles</t>
  </si>
  <si>
    <t>nick_foles_STL_QB</t>
  </si>
  <si>
    <t>Josh McCown</t>
  </si>
  <si>
    <t>josh_mccown_CLE_QB</t>
  </si>
  <si>
    <t>Joe Flacco</t>
  </si>
  <si>
    <t>joe_flacco_BAL_QB</t>
  </si>
  <si>
    <t>Sam Bradford</t>
  </si>
  <si>
    <t>sam_bradford_PHI_QB</t>
  </si>
  <si>
    <t>EJ Manuel</t>
  </si>
  <si>
    <t>ej_manuel_BUF_QB</t>
  </si>
  <si>
    <t>Jay Cutler</t>
  </si>
  <si>
    <t>jay_cutler_CHI_QB</t>
  </si>
  <si>
    <t>Russell Wilson</t>
  </si>
  <si>
    <t>russell_wilson_SEA_QB</t>
  </si>
  <si>
    <t>Drew Brees</t>
  </si>
  <si>
    <t>drew_brees_NO_QB</t>
  </si>
  <si>
    <t>Eli Manning</t>
  </si>
  <si>
    <t>eli_manning_NYG_QB</t>
  </si>
  <si>
    <t>Andrew Luck</t>
  </si>
  <si>
    <t>andrew_luck_IND_QB</t>
  </si>
  <si>
    <t>Aaron Rodgers</t>
  </si>
  <si>
    <t>aaron_rodgers_GB_QB</t>
  </si>
  <si>
    <t>Landry Jones</t>
  </si>
  <si>
    <t>landry_jones_PIT_QB</t>
  </si>
  <si>
    <t>Kirk Cousins</t>
  </si>
  <si>
    <t>kirk_cousins_WAS_QB</t>
  </si>
  <si>
    <t>Tom Brady</t>
  </si>
  <si>
    <t>tom_brady_NE_QB</t>
  </si>
  <si>
    <t>Philip Rivers</t>
  </si>
  <si>
    <t>philip_rivers_SD_QB</t>
  </si>
  <si>
    <t>Carson Palmer</t>
  </si>
  <si>
    <t>carson_palmer_ARI_QB</t>
  </si>
  <si>
    <t>Geno Smith</t>
  </si>
  <si>
    <t>geno_smith_NYJ_QB</t>
  </si>
  <si>
    <t>Matt Cassel</t>
  </si>
  <si>
    <t>matt_cassel_DAL_QB</t>
  </si>
  <si>
    <t>Zach Mettenberger</t>
  </si>
  <si>
    <t>zach_mettenberger_TEN_QB</t>
  </si>
  <si>
    <t>Matt Hasselbeck</t>
  </si>
  <si>
    <t>matt_hasselbeck_IND_QB</t>
  </si>
  <si>
    <t>Drew Stanton</t>
  </si>
  <si>
    <t>drew_stanton_ARI_QB</t>
  </si>
  <si>
    <t>Ryan Mallett</t>
  </si>
  <si>
    <t>ryan_mallett_HOU_QB</t>
  </si>
  <si>
    <t>Peyton Manning</t>
  </si>
  <si>
    <t>peyton_manning_DEN_QB</t>
  </si>
  <si>
    <t>Alex Smith</t>
  </si>
  <si>
    <t>alex_smith_KC_QB</t>
  </si>
  <si>
    <t>Blake Bortles</t>
  </si>
  <si>
    <t>blake_bortles_JAC_QB</t>
  </si>
  <si>
    <t>Brian Hoyer</t>
  </si>
  <si>
    <t>brian_hoyer_HOU_QB</t>
  </si>
  <si>
    <t>Mike Vick</t>
  </si>
  <si>
    <t>mike_vick_PIT_QB</t>
  </si>
  <si>
    <t>Brandon Weeden</t>
  </si>
  <si>
    <t>brandon_weeden_DAL_QB</t>
  </si>
  <si>
    <t>Ben Roethlisberger</t>
  </si>
  <si>
    <t>ben_roethlisberger_PIT_QB</t>
  </si>
  <si>
    <t>Matt Moore</t>
  </si>
  <si>
    <t>matt_moore_MIA_QB</t>
  </si>
  <si>
    <t>Jimmy Clausen</t>
  </si>
  <si>
    <t>jimmy_clausen_CHI_QB</t>
  </si>
  <si>
    <t>Matt McGloin</t>
  </si>
  <si>
    <t>matt_mcgloin_OAK_QB</t>
  </si>
  <si>
    <t>AJ McCarron</t>
  </si>
  <si>
    <t>aj_mccarron_CIN_QB</t>
  </si>
  <si>
    <t>Johnny Hekker</t>
  </si>
  <si>
    <t>P</t>
  </si>
  <si>
    <t>johnny_hekker_STL_P</t>
  </si>
  <si>
    <t>Dan Orlovsky</t>
  </si>
  <si>
    <t>dan_orlovsky_DET_QB</t>
  </si>
  <si>
    <t>Luke McCown</t>
  </si>
  <si>
    <t>luke_mccown_NO_QB</t>
  </si>
  <si>
    <t>Kellen Clemens</t>
  </si>
  <si>
    <t>kellen_clemens_SD_QB</t>
  </si>
  <si>
    <t>Chase Daniel</t>
  </si>
  <si>
    <t>chase_daniel_KC_QB</t>
  </si>
  <si>
    <t>Sam Koch</t>
  </si>
  <si>
    <t>sam_koch_BAL_P</t>
  </si>
  <si>
    <t>Roy Helu</t>
  </si>
  <si>
    <t>RB</t>
  </si>
  <si>
    <t>roy_helu_OAK_RB</t>
  </si>
  <si>
    <t>David Johnson</t>
  </si>
  <si>
    <t>david_johnson_ARI_RB</t>
  </si>
  <si>
    <t>LeSean McCoy</t>
  </si>
  <si>
    <t>lesean_mccoy_BUF_RB</t>
  </si>
  <si>
    <t>Matt Forte</t>
  </si>
  <si>
    <t>matt_forte_CHI_RB</t>
  </si>
  <si>
    <t>James Starks</t>
  </si>
  <si>
    <t>james_starks_GB_RB</t>
  </si>
  <si>
    <t>Charcandrick West</t>
  </si>
  <si>
    <t>charcandrick_west_KC_RB</t>
  </si>
  <si>
    <t>Dion Lewis</t>
  </si>
  <si>
    <t>dion_lewis_NE_RB</t>
  </si>
  <si>
    <t>Mark Ingram</t>
  </si>
  <si>
    <t>mark_ingram_NO_RB</t>
  </si>
  <si>
    <t>Damien Williams</t>
  </si>
  <si>
    <t>damien_williams_MIA_RB</t>
  </si>
  <si>
    <t>Frank Gore</t>
  </si>
  <si>
    <t>frank_gore_IND_RB</t>
  </si>
  <si>
    <t>Darren Sproles</t>
  </si>
  <si>
    <t>darren_sproles_PHI_RB</t>
  </si>
  <si>
    <t>Jamaal Charles</t>
  </si>
  <si>
    <t>jamaal_charles_KC_RB</t>
  </si>
  <si>
    <t>Melvin Gordon</t>
  </si>
  <si>
    <t>melvin_gordon_SD_RB</t>
  </si>
  <si>
    <t>Adrian Peterson</t>
  </si>
  <si>
    <t>adrian_peterson_MIN_RB</t>
  </si>
  <si>
    <t>Theo Riddick</t>
  </si>
  <si>
    <t>theo_riddick_DET_RB</t>
  </si>
  <si>
    <t>Charles Sims</t>
  </si>
  <si>
    <t>charles_sims_TB_RB</t>
  </si>
  <si>
    <t>Rashad Jennings</t>
  </si>
  <si>
    <t>rashad_jennings_NYG_RB</t>
  </si>
  <si>
    <t>Arian Foster</t>
  </si>
  <si>
    <t>arian_foster_HOU_RB</t>
  </si>
  <si>
    <t>Andre Ellington</t>
  </si>
  <si>
    <t>andre_ellington_ARI_RB</t>
  </si>
  <si>
    <t>Doug Martin</t>
  </si>
  <si>
    <t>doug_martin_TB_RB</t>
  </si>
  <si>
    <t>Ryan Mathews</t>
  </si>
  <si>
    <t>ryan_mathews_PHI_RB</t>
  </si>
  <si>
    <t>Jeremy Hill</t>
  </si>
  <si>
    <t>jeremy_hill_CIN_RB</t>
  </si>
  <si>
    <t>Jarryd Hayne</t>
  </si>
  <si>
    <t>jarryd_hayne_SF_RB</t>
  </si>
  <si>
    <t>Latavius Murray</t>
  </si>
  <si>
    <t>latavius_murray_OAK_RB</t>
  </si>
  <si>
    <t>Matt Jones</t>
  </si>
  <si>
    <t>matt_jones_WAS_RB</t>
  </si>
  <si>
    <t>Ameer Abdullah</t>
  </si>
  <si>
    <t>ameer_abdullah_DET_RB</t>
  </si>
  <si>
    <t>Taiwan Jones</t>
  </si>
  <si>
    <t>taiwan_jones_OAK_RB</t>
  </si>
  <si>
    <t>Zach Zenner</t>
  </si>
  <si>
    <t>FB</t>
  </si>
  <si>
    <t>zach_zenner_DET_FB</t>
  </si>
  <si>
    <t>Marshawn Lynch</t>
  </si>
  <si>
    <t>marshawn_lynch_SEA_RB</t>
  </si>
  <si>
    <t>Antonio Andrews</t>
  </si>
  <si>
    <t>antonio_andrews_TEN_RB</t>
  </si>
  <si>
    <t>Justin Forsett</t>
  </si>
  <si>
    <t>justin_forsett_BAL_RB</t>
  </si>
  <si>
    <t>Jerick McKinnon</t>
  </si>
  <si>
    <t>jerick_mckinnon_MIN_RB</t>
  </si>
  <si>
    <t>Mike Tolbert</t>
  </si>
  <si>
    <t>mike_tolbert_CAR_FB</t>
  </si>
  <si>
    <t>Shaun Draughn</t>
  </si>
  <si>
    <t>shaun_draughn_CLE_RB</t>
  </si>
  <si>
    <t>Alfred Morris</t>
  </si>
  <si>
    <t>alfred_morris_WAS_RB</t>
  </si>
  <si>
    <t>Khiry Robinson</t>
  </si>
  <si>
    <t>khiry_robinson_NO_RB</t>
  </si>
  <si>
    <t>Chris Polk</t>
  </si>
  <si>
    <t>chris_polk_HOU_RB</t>
  </si>
  <si>
    <t>C.J. Spiller</t>
  </si>
  <si>
    <t>c.j._spiller_NO_RB</t>
  </si>
  <si>
    <t>DeAngelo Williams</t>
  </si>
  <si>
    <t>deangelo_williams_PIT_RB</t>
  </si>
  <si>
    <t>Joique Bell</t>
  </si>
  <si>
    <t>joique_bell_DET_RB</t>
  </si>
  <si>
    <t>Anthony Dixon</t>
  </si>
  <si>
    <t>anthony_dixon_BUF_RB</t>
  </si>
  <si>
    <t>Shane Vereen</t>
  </si>
  <si>
    <t>shane_vereen_NYG_RB</t>
  </si>
  <si>
    <t>Chris Ivory</t>
  </si>
  <si>
    <t>chris_ivory_NYJ_RB</t>
  </si>
  <si>
    <t>Zac Stacy</t>
  </si>
  <si>
    <t>zac_stacy_NYJ_RB</t>
  </si>
  <si>
    <t>Duke Johnson</t>
  </si>
  <si>
    <t>duke_johnson_CLE_RB</t>
  </si>
  <si>
    <t>Lamar Miller</t>
  </si>
  <si>
    <t>lamar_miller_MIA_RB</t>
  </si>
  <si>
    <t>C.J. Anderson</t>
  </si>
  <si>
    <t>c.j._anderson_DEN_RB</t>
  </si>
  <si>
    <t>Thomas Rawls</t>
  </si>
  <si>
    <t>thomas_rawls_SEA_RB</t>
  </si>
  <si>
    <t>Zach Line</t>
  </si>
  <si>
    <t>zach_line_MIN_FB</t>
  </si>
  <si>
    <t>Isaiah Crowell</t>
  </si>
  <si>
    <t>isaiah_crowell_CLE_RB</t>
  </si>
  <si>
    <t>Austin Johnson</t>
  </si>
  <si>
    <t>austin_johnson_NO_FB</t>
  </si>
  <si>
    <t>Ronnie Hillman</t>
  </si>
  <si>
    <t>ronnie_hillman_DEN_RB</t>
  </si>
  <si>
    <t>Knile Davis</t>
  </si>
  <si>
    <t>knile_davis_KC_RB</t>
  </si>
  <si>
    <t>Le'Veon Bell</t>
  </si>
  <si>
    <t>le'veon_bell_PIT_RB</t>
  </si>
  <si>
    <t>Jay Prosch</t>
  </si>
  <si>
    <t>jay_prosch_HOU_FB</t>
  </si>
  <si>
    <t>Denard Robinson</t>
  </si>
  <si>
    <t>denard_robinson_JAC_RB</t>
  </si>
  <si>
    <t>Fozzy Whittaker</t>
  </si>
  <si>
    <t>fozzy_whittaker_CAR_RB</t>
  </si>
  <si>
    <t>Carlos Hyde</t>
  </si>
  <si>
    <t>carlos_hyde_SF_RB</t>
  </si>
  <si>
    <t>Matt Asiata</t>
  </si>
  <si>
    <t>matt_asiata_MIN_RB</t>
  </si>
  <si>
    <t>Terron Ward</t>
  </si>
  <si>
    <t>terron_ward_ATL_RB</t>
  </si>
  <si>
    <t>James White</t>
  </si>
  <si>
    <t>james_white_NE_RB</t>
  </si>
  <si>
    <t>T.J. Yeldon</t>
  </si>
  <si>
    <t>t.j._yeldon_JAC_RB</t>
  </si>
  <si>
    <t>Branden Oliver</t>
  </si>
  <si>
    <t>branden_oliver_SD_RB</t>
  </si>
  <si>
    <t>Benny Cunningham</t>
  </si>
  <si>
    <t>benny_cunningham_STL_RB</t>
  </si>
  <si>
    <t>Josh Robinson</t>
  </si>
  <si>
    <t>josh_robinson_IND_RB</t>
  </si>
  <si>
    <t>Fred Jackson</t>
  </si>
  <si>
    <t>fred_jackson_SEA_RB</t>
  </si>
  <si>
    <t>Jacquizz Rodgers</t>
  </si>
  <si>
    <t>jacquizz_rodgers_CHI_RB</t>
  </si>
  <si>
    <t>Lorenzo Taliaferro</t>
  </si>
  <si>
    <t>lorenzo_taliaferro_BAL_RB</t>
  </si>
  <si>
    <t>Javorius Allen</t>
  </si>
  <si>
    <t>javorius_allen_BAL_RB</t>
  </si>
  <si>
    <t>Tre Mason</t>
  </si>
  <si>
    <t>tre_mason_STL_RB</t>
  </si>
  <si>
    <t>Jonathan Grimes</t>
  </si>
  <si>
    <t>jonathan_grimes_HOU_RB</t>
  </si>
  <si>
    <t>Giovani Bernard</t>
  </si>
  <si>
    <t>giovani_bernard_CIN_RB</t>
  </si>
  <si>
    <t>Orleans Darkwa</t>
  </si>
  <si>
    <t>orleans_darkwa_NYG_RB</t>
  </si>
  <si>
    <t>Ahmad Bradshaw</t>
  </si>
  <si>
    <t>ahmad_bradshaw_IND_RB</t>
  </si>
  <si>
    <t>Alfred Blue</t>
  </si>
  <si>
    <t>alfred_blue_HOU_RB</t>
  </si>
  <si>
    <t>Eddie Lacy</t>
  </si>
  <si>
    <t>eddie_lacy_GB_RB</t>
  </si>
  <si>
    <t>Darren McFadden</t>
  </si>
  <si>
    <t>darren_mcfadden_DAL_RB</t>
  </si>
  <si>
    <t>Danny Woodhead</t>
  </si>
  <si>
    <t>danny_woodhead_SD_RB</t>
  </si>
  <si>
    <t>John Kuhn</t>
  </si>
  <si>
    <t>john_kuhn_GB_FB</t>
  </si>
  <si>
    <t>LeGarrette Blount</t>
  </si>
  <si>
    <t>legarrette_blount_NE_RB</t>
  </si>
  <si>
    <t>Marcel Reece</t>
  </si>
  <si>
    <t>marcel_reece_OAK_FB</t>
  </si>
  <si>
    <t>Bilal Powell</t>
  </si>
  <si>
    <t>bilal_powell_NYJ_RB</t>
  </si>
  <si>
    <t>DeMarco Murray</t>
  </si>
  <si>
    <t>demarco_murray_PHI_RB</t>
  </si>
  <si>
    <t>Chris Thompson</t>
  </si>
  <si>
    <t>chris_thompson_WAS_RB</t>
  </si>
  <si>
    <t>Toby Gerhart</t>
  </si>
  <si>
    <t>toby_gerhart_JAC_RB</t>
  </si>
  <si>
    <t>Bishop Sankey</t>
  </si>
  <si>
    <t>bishop_sankey_TEN_RB</t>
  </si>
  <si>
    <t>Chris Johnson</t>
  </si>
  <si>
    <t>chris_johnson_ARI_RB</t>
  </si>
  <si>
    <t>Jonas Gray</t>
  </si>
  <si>
    <t>jonas_gray_MIA_RB</t>
  </si>
  <si>
    <t>Joseph Randle</t>
  </si>
  <si>
    <t>joseph_randle_DAL_RB</t>
  </si>
  <si>
    <t>Robert Turbin</t>
  </si>
  <si>
    <t>robert_turbin_CLE_RB</t>
  </si>
  <si>
    <t>Reggie Bush</t>
  </si>
  <si>
    <t>reggie_bush_SF_RB</t>
  </si>
  <si>
    <t>Todd Gurley</t>
  </si>
  <si>
    <t>todd_gurley_STL_RB</t>
  </si>
  <si>
    <t>Jonathan Stewart</t>
  </si>
  <si>
    <t>jonathan_stewart_CAR_RB</t>
  </si>
  <si>
    <t>Karlos Williams</t>
  </si>
  <si>
    <t>karlos_williams_BUF_RB</t>
  </si>
  <si>
    <t>Devonta Freeman</t>
  </si>
  <si>
    <t>devonta_freeman_ATL_RB</t>
  </si>
  <si>
    <t>Mike Davis</t>
  </si>
  <si>
    <t>mike_davis_SF_RB</t>
  </si>
  <si>
    <t>Lance Dunbar</t>
  </si>
  <si>
    <t>lance_dunbar_DAL_RB</t>
  </si>
  <si>
    <t>Corey Grant</t>
  </si>
  <si>
    <t>corey_grant_JAC_RB</t>
  </si>
  <si>
    <t>Tevin Coleman</t>
  </si>
  <si>
    <t>tevin_coleman_ATL_RB</t>
  </si>
  <si>
    <t>Dan Herron</t>
  </si>
  <si>
    <t>dan_herron_BUF_RB</t>
  </si>
  <si>
    <t>Anthony Sherman</t>
  </si>
  <si>
    <t>anthony_sherman_KC_FB</t>
  </si>
  <si>
    <t>Andre Williams</t>
  </si>
  <si>
    <t>andre_williams_NYG_RB</t>
  </si>
  <si>
    <t>Brandon Bolden</t>
  </si>
  <si>
    <t>brandon_bolden_NE_RB</t>
  </si>
  <si>
    <t>Zurlon Tipton</t>
  </si>
  <si>
    <t>zurlon_tipton_IND_RB</t>
  </si>
  <si>
    <t>Christine Michael</t>
  </si>
  <si>
    <t>christine_michael_DAL_RB</t>
  </si>
  <si>
    <t>Michael Burton</t>
  </si>
  <si>
    <t>michael_burton_DET_FB</t>
  </si>
  <si>
    <t>Jeremy Langford</t>
  </si>
  <si>
    <t>jeremy_langford_CHI_RB</t>
  </si>
  <si>
    <t>Tyler Varga</t>
  </si>
  <si>
    <t>tyler_varga_IND_FB</t>
  </si>
  <si>
    <t>Bernard Pierce</t>
  </si>
  <si>
    <t>bernard_pierce_JAC_RB</t>
  </si>
  <si>
    <t>Bobby Rainey</t>
  </si>
  <si>
    <t>bobby_rainey_TB_RB</t>
  </si>
  <si>
    <t>Jalston Fowler</t>
  </si>
  <si>
    <t>jalston_fowler_TEN_FB</t>
  </si>
  <si>
    <t>Jamize Olawale</t>
  </si>
  <si>
    <t>jamize_olawale_OAK_RB</t>
  </si>
  <si>
    <t>Stepfan Taylor</t>
  </si>
  <si>
    <t>stepfan_taylor_ARI_RB</t>
  </si>
  <si>
    <t>Terrance West</t>
  </si>
  <si>
    <t>terrance_west_TEN_RB</t>
  </si>
  <si>
    <t>Rex Burkhead</t>
  </si>
  <si>
    <t>rex_burkhead_CIN_RB</t>
  </si>
  <si>
    <t>Isaiah Pead</t>
  </si>
  <si>
    <t>isaiah_pead_STL_RB</t>
  </si>
  <si>
    <t>Jordan Todman</t>
  </si>
  <si>
    <t>jordan_todman_PIT_RB</t>
  </si>
  <si>
    <t>Isa Abdul-Quddus</t>
  </si>
  <si>
    <t>SS</t>
  </si>
  <si>
    <t>isa_abdul-quddus_DET_SS</t>
  </si>
  <si>
    <t>Derrick Coleman</t>
  </si>
  <si>
    <t>derrick_coleman_SEA_FB</t>
  </si>
  <si>
    <t>Rod Smith</t>
  </si>
  <si>
    <t>rod_smith_SEA_RB</t>
  </si>
  <si>
    <t>Darrel Young</t>
  </si>
  <si>
    <t>darrel_young_WAS_FB</t>
  </si>
  <si>
    <t>Tony Washington</t>
  </si>
  <si>
    <t>WR</t>
  </si>
  <si>
    <t>tony_washington_JAC_WR</t>
  </si>
  <si>
    <t>Will Johnson</t>
  </si>
  <si>
    <t>will_johnson_PIT_FB</t>
  </si>
  <si>
    <t>Jerome Felton</t>
  </si>
  <si>
    <t>jerome_felton_BUF_FB</t>
  </si>
  <si>
    <t>Anthony Levine</t>
  </si>
  <si>
    <t>CB</t>
  </si>
  <si>
    <t>anthony_levine_BAL_CB</t>
  </si>
  <si>
    <t>Kerwynn Williams</t>
  </si>
  <si>
    <t>kerwynn_williams_ARI_RB</t>
  </si>
  <si>
    <t>Patrick DiMarco</t>
  </si>
  <si>
    <t>patrick_dimarco_ATL_FB</t>
  </si>
  <si>
    <t>Cameron Artis-Payne</t>
  </si>
  <si>
    <t>cameron_artis-payne_CAR_RB</t>
  </si>
  <si>
    <t>Spencer Ware</t>
  </si>
  <si>
    <t>spencer_ware_KC_RB</t>
  </si>
  <si>
    <t>Jeff Locke</t>
  </si>
  <si>
    <t>jeff_locke_MIN_P</t>
  </si>
  <si>
    <t>Colt Anderson</t>
  </si>
  <si>
    <t>FS</t>
  </si>
  <si>
    <t>colt_anderson_IND_FS</t>
  </si>
  <si>
    <t>Alonzo Harris</t>
  </si>
  <si>
    <t>alonzo_harris_GB_RB</t>
  </si>
  <si>
    <t>Jimmy Garoppolo</t>
  </si>
  <si>
    <t>jimmy_garoppolo_NE_QB</t>
  </si>
  <si>
    <t>Pat McAfee</t>
  </si>
  <si>
    <t>pat_mcafee_IND_P</t>
  </si>
  <si>
    <t>Juwan Thompson</t>
  </si>
  <si>
    <t>juwan_thompson_DEN_RB</t>
  </si>
  <si>
    <t>Sean Renfree</t>
  </si>
  <si>
    <t>sean_renfree_ATL_QB</t>
  </si>
  <si>
    <t>Tyson Alualu</t>
  </si>
  <si>
    <t>DT</t>
  </si>
  <si>
    <t>tyson_alualu_JAC_DT</t>
  </si>
  <si>
    <t>Jorvorskie Lane</t>
  </si>
  <si>
    <t>jorvorskie_lane_TB_FB</t>
  </si>
  <si>
    <t>George Winn</t>
  </si>
  <si>
    <t>george_winn_DET_RB</t>
  </si>
  <si>
    <t>Tommy Bohanon</t>
  </si>
  <si>
    <t>tommy_bohanon_NYJ_FB</t>
  </si>
  <si>
    <t>Chris Hogan</t>
  </si>
  <si>
    <t>chris_hogan_BUF_WR</t>
  </si>
  <si>
    <t>Jamison Crowder</t>
  </si>
  <si>
    <t>jamison_crowder_WAS_WR</t>
  </si>
  <si>
    <t>Ricardo Lockette</t>
  </si>
  <si>
    <t>ricardo_lockette_SEA_WR</t>
  </si>
  <si>
    <t>Tavon Austin</t>
  </si>
  <si>
    <t>tavon_austin_STL_WR</t>
  </si>
  <si>
    <t>Golden Tate</t>
  </si>
  <si>
    <t>golden_tate_DET_WR</t>
  </si>
  <si>
    <t>Jarvis Landry</t>
  </si>
  <si>
    <t>jarvis_landry_MIA_WR</t>
  </si>
  <si>
    <t>Tyler Lockett</t>
  </si>
  <si>
    <t>tyler_lockett_SEA_WR</t>
  </si>
  <si>
    <t>Martavis Bryant</t>
  </si>
  <si>
    <t>martavis_bryant_PIT_WR</t>
  </si>
  <si>
    <t>Jeremy Ross</t>
  </si>
  <si>
    <t>jeremy_ross_BAL_WR</t>
  </si>
  <si>
    <t>Ted Ginn</t>
  </si>
  <si>
    <t>ted_ginn_CAR_WR</t>
  </si>
  <si>
    <t>De'Anthony Thomas</t>
  </si>
  <si>
    <t>de'anthony_thomas_KC_WR</t>
  </si>
  <si>
    <t>Michael Campanaro</t>
  </si>
  <si>
    <t>michael_campanaro_BAL_WR</t>
  </si>
  <si>
    <t>Odell Beckham</t>
  </si>
  <si>
    <t>odell_beckham_NYG_WR</t>
  </si>
  <si>
    <t>Marvin Jones</t>
  </si>
  <si>
    <t>marvin_jones_CIN_WR</t>
  </si>
  <si>
    <t>Ty Montgomery</t>
  </si>
  <si>
    <t>ty_montgomery_GB_WR</t>
  </si>
  <si>
    <t>Percy Harvin</t>
  </si>
  <si>
    <t>percy_harvin_BUF_WR</t>
  </si>
  <si>
    <t>Richard Rodgers</t>
  </si>
  <si>
    <t>TE</t>
  </si>
  <si>
    <t>richard_rodgers_GB_TE</t>
  </si>
  <si>
    <t>Dexter McCluster</t>
  </si>
  <si>
    <t>dexter_mccluster_TEN_WR</t>
  </si>
  <si>
    <t>Chris Givens</t>
  </si>
  <si>
    <t>chris_givens_BAL_WR</t>
  </si>
  <si>
    <t>Antonio Brown</t>
  </si>
  <si>
    <t>antonio_brown_PIT_WR</t>
  </si>
  <si>
    <t>Mohamed Sanu</t>
  </si>
  <si>
    <t>mohamed_sanu_CIN_WR</t>
  </si>
  <si>
    <t>Kendall Wright</t>
  </si>
  <si>
    <t>kendall_wright_TEN_WR</t>
  </si>
  <si>
    <t>Julian Edelman</t>
  </si>
  <si>
    <t>julian_edelman_NE_WR</t>
  </si>
  <si>
    <t>Marqise Lee</t>
  </si>
  <si>
    <t>marqise_lee_JAC_WR</t>
  </si>
  <si>
    <t>Corey Brown</t>
  </si>
  <si>
    <t>corey_brown_CAR_WR</t>
  </si>
  <si>
    <t>Randall Cobb</t>
  </si>
  <si>
    <t>randall_cobb_GB_WR</t>
  </si>
  <si>
    <t>Harry Douglas</t>
  </si>
  <si>
    <t>harry_douglas_TEN_WR</t>
  </si>
  <si>
    <t>Brandin Cooks</t>
  </si>
  <si>
    <t>brandin_cooks_NO_WR</t>
  </si>
  <si>
    <t>Jarius Wright</t>
  </si>
  <si>
    <t>jarius_wright_MIN_WR</t>
  </si>
  <si>
    <t>Emmanuel Sanders</t>
  </si>
  <si>
    <t>emmanuel_sanders_DEN_WR</t>
  </si>
  <si>
    <t>John Brown</t>
  </si>
  <si>
    <t>john_brown_ARI_WR</t>
  </si>
  <si>
    <t>Phillip Dorsett</t>
  </si>
  <si>
    <t>phillip_dorsett_IND_WR</t>
  </si>
  <si>
    <t>Danny Amendola</t>
  </si>
  <si>
    <t>danny_amendola_NE_WR</t>
  </si>
  <si>
    <t>Jeremy Maclin</t>
  </si>
  <si>
    <t>jeremy_maclin_KC_WR</t>
  </si>
  <si>
    <t>Taylor Gabriel</t>
  </si>
  <si>
    <t>taylor_gabriel_CLE_WR</t>
  </si>
  <si>
    <t>C.J. Fiedorowicz</t>
  </si>
  <si>
    <t>c.j._fiedorowicz_HOU_TE</t>
  </si>
  <si>
    <t>Michael Hoomanawanui</t>
  </si>
  <si>
    <t>michael_hoomanawanui_NO_TE</t>
  </si>
  <si>
    <t>Gavin Escobar</t>
  </si>
  <si>
    <t>gavin_escobar_DAL_TE</t>
  </si>
  <si>
    <t>Eric Decker</t>
  </si>
  <si>
    <t>eric_decker_NYJ_WR</t>
  </si>
  <si>
    <t>Dwayne Harris</t>
  </si>
  <si>
    <t>dwayne_harris_NYG_WR</t>
  </si>
  <si>
    <t>Robert Woods</t>
  </si>
  <si>
    <t>robert_woods_BUF_WR</t>
  </si>
  <si>
    <t>Lance Moore</t>
  </si>
  <si>
    <t>lance_moore_DET_WR</t>
  </si>
  <si>
    <t>Brandon Marshall</t>
  </si>
  <si>
    <t>brandon_marshall_NYJ_WR</t>
  </si>
  <si>
    <t>Cole Beasley</t>
  </si>
  <si>
    <t>cole_beasley_DAL_WR</t>
  </si>
  <si>
    <t>Allen Hurns</t>
  </si>
  <si>
    <t>allen_hurns_JAC_WR</t>
  </si>
  <si>
    <t>Jordan Reed</t>
  </si>
  <si>
    <t>jordan_reed_WAS_TE</t>
  </si>
  <si>
    <t>Travis Benjamin</t>
  </si>
  <si>
    <t>travis_benjamin_CLE_WR</t>
  </si>
  <si>
    <t>Rashad Ross</t>
  </si>
  <si>
    <t>rashad_ross_WAS_WR</t>
  </si>
  <si>
    <t>Chris Matthews</t>
  </si>
  <si>
    <t>chris_matthews_SEA_WR</t>
  </si>
  <si>
    <t>Nelson Agholor</t>
  </si>
  <si>
    <t>nelson_agholor_PHI_WR</t>
  </si>
  <si>
    <t>Demaryius Thomas</t>
  </si>
  <si>
    <t>demaryius_thomas_DEN_WR</t>
  </si>
  <si>
    <t>Calvin Johnson</t>
  </si>
  <si>
    <t>calvin_johnson_DET_WR</t>
  </si>
  <si>
    <t>Willie Snead</t>
  </si>
  <si>
    <t>willie_snead_NO_WR</t>
  </si>
  <si>
    <t>Travis Kelce</t>
  </si>
  <si>
    <t>travis_kelce_KC_TE</t>
  </si>
  <si>
    <t>J.J. Nelson</t>
  </si>
  <si>
    <t>j.j._nelson_ARI_WR</t>
  </si>
  <si>
    <t>Amari Cooper</t>
  </si>
  <si>
    <t>amari_cooper_OAK_WR</t>
  </si>
  <si>
    <t>Jason Witten</t>
  </si>
  <si>
    <t>jason_witten_DAL_TE</t>
  </si>
  <si>
    <t>Jared Cook</t>
  </si>
  <si>
    <t>jared_cook_STL_TE</t>
  </si>
  <si>
    <t>Benjamin Watson</t>
  </si>
  <si>
    <t>benjamin_watson_NO_TE</t>
  </si>
  <si>
    <t>Kamar Aiken</t>
  </si>
  <si>
    <t>kamar_aiken_BAL_WR</t>
  </si>
  <si>
    <t>Jordan Matthews</t>
  </si>
  <si>
    <t>jordan_matthews_PHI_WR</t>
  </si>
  <si>
    <t>Corey Fuller</t>
  </si>
  <si>
    <t>corey_fuller_DET_WR</t>
  </si>
  <si>
    <t>Albert Wilson</t>
  </si>
  <si>
    <t>albert_wilson_KC_WR</t>
  </si>
  <si>
    <t>Keenan Allen</t>
  </si>
  <si>
    <t>keenan_allen_SD_WR</t>
  </si>
  <si>
    <t>Brian Hartline</t>
  </si>
  <si>
    <t>brian_hartline_CLE_WR</t>
  </si>
  <si>
    <t>Michael Floyd</t>
  </si>
  <si>
    <t>michael_floyd_ARI_WR</t>
  </si>
  <si>
    <t>Zach Ertz</t>
  </si>
  <si>
    <t>zach_ertz_PHI_TE</t>
  </si>
  <si>
    <t>Julio Jones</t>
  </si>
  <si>
    <t>julio_jones_ATL_WR</t>
  </si>
  <si>
    <t>Aaron Dobson</t>
  </si>
  <si>
    <t>aaron_dobson_NE_WR</t>
  </si>
  <si>
    <t>Chris Conley</t>
  </si>
  <si>
    <t>chris_conley_KC_WR</t>
  </si>
  <si>
    <t>Louis Murphy</t>
  </si>
  <si>
    <t>louis_murphy_TB_WR</t>
  </si>
  <si>
    <t>Andre Holmes</t>
  </si>
  <si>
    <t>andre_holmes_OAK_WR</t>
  </si>
  <si>
    <t>Jermaine Gresham</t>
  </si>
  <si>
    <t>jermaine_gresham_ARI_TE</t>
  </si>
  <si>
    <t>Charles Clay</t>
  </si>
  <si>
    <t>charles_clay_BUF_TE</t>
  </si>
  <si>
    <t>Nick Williams</t>
  </si>
  <si>
    <t>nick_williams_ATL_WR</t>
  </si>
  <si>
    <t>T.Y. Hilton</t>
  </si>
  <si>
    <t>t.y._hilton_IND_WR</t>
  </si>
  <si>
    <t>Levine Toilolo</t>
  </si>
  <si>
    <t>levine_toilolo_ATL_TE</t>
  </si>
  <si>
    <t>Heath Miller</t>
  </si>
  <si>
    <t>heath_miller_PIT_TE</t>
  </si>
  <si>
    <t>Timothy Wright</t>
  </si>
  <si>
    <t>timothy_wright_DET_TE</t>
  </si>
  <si>
    <t>Dion Sims</t>
  </si>
  <si>
    <t>dion_sims_MIA_TE</t>
  </si>
  <si>
    <t>Brandon Coleman</t>
  </si>
  <si>
    <t>brandon_coleman_NO_WR</t>
  </si>
  <si>
    <t>Cierre Wood</t>
  </si>
  <si>
    <t>cierre_wood_BUF_RB</t>
  </si>
  <si>
    <t>Larry Fitzgerald</t>
  </si>
  <si>
    <t>larry_fitzgerald_ARI_WR</t>
  </si>
  <si>
    <t>Vincent Jackson</t>
  </si>
  <si>
    <t>vincent_jackson_TB_WR</t>
  </si>
  <si>
    <t>Markus Wheaton</t>
  </si>
  <si>
    <t>markus_wheaton_PIT_WR</t>
  </si>
  <si>
    <t>Nate Washington</t>
  </si>
  <si>
    <t>nate_washington_HOU_WR</t>
  </si>
  <si>
    <t>Sammy Watkins</t>
  </si>
  <si>
    <t>sammy_watkins_BUF_WR</t>
  </si>
  <si>
    <t>Rob Gronkowski</t>
  </si>
  <si>
    <t>rob_gronkowski_NE_TE</t>
  </si>
  <si>
    <t>Stedman Bailey</t>
  </si>
  <si>
    <t>stedman_bailey_STL_WR</t>
  </si>
  <si>
    <t>Marquise Goodwin</t>
  </si>
  <si>
    <t>marquise_goodwin_BUF_WR</t>
  </si>
  <si>
    <t>Austin Seferian-Jenkins</t>
  </si>
  <si>
    <t>austin_seferian-jenkins_TB_TE</t>
  </si>
  <si>
    <t>Sammie Coates</t>
  </si>
  <si>
    <t>sammie_coates_PIT_WR</t>
  </si>
  <si>
    <t>Ryan Griffin</t>
  </si>
  <si>
    <t>ryan_griffin_HOU_TE</t>
  </si>
  <si>
    <t>Keith Mumphery</t>
  </si>
  <si>
    <t>keith_mumphery_HOU_WR</t>
  </si>
  <si>
    <t>Cameron Meredith</t>
  </si>
  <si>
    <t>cameron_meredith_CHI_WR</t>
  </si>
  <si>
    <t>Anquan Boldin</t>
  </si>
  <si>
    <t>anquan_boldin_SF_WR</t>
  </si>
  <si>
    <t>Michael Williams</t>
  </si>
  <si>
    <t>michael_williams_NE_TE</t>
  </si>
  <si>
    <t>Pierre Garcon</t>
  </si>
  <si>
    <t>pierre_garcon_WAS_WR</t>
  </si>
  <si>
    <t>Roddy White</t>
  </si>
  <si>
    <t>roddy_white_ATL_WR</t>
  </si>
  <si>
    <t>Vernon Davis</t>
  </si>
  <si>
    <t>vernon_davis_SF_TE</t>
  </si>
  <si>
    <t>Eddie Royal</t>
  </si>
  <si>
    <t>eddie_royal_CHI_WR</t>
  </si>
  <si>
    <t>Devin Funchess</t>
  </si>
  <si>
    <t>devin_funchess_CAR_WR</t>
  </si>
  <si>
    <t>Brent Celek</t>
  </si>
  <si>
    <t>brent_celek_PHI_TE</t>
  </si>
  <si>
    <t>Brenton Bersin</t>
  </si>
  <si>
    <t>brenton_bersin_CAR_WR</t>
  </si>
  <si>
    <t>T.J. Jones</t>
  </si>
  <si>
    <t>t.j._jones_DET_WR</t>
  </si>
  <si>
    <t>A.J. Green</t>
  </si>
  <si>
    <t>a.j._green_CIN_WR</t>
  </si>
  <si>
    <t>Charles Johnson</t>
  </si>
  <si>
    <t>charles_johnson_MIN_WR</t>
  </si>
  <si>
    <t>Jason Avant</t>
  </si>
  <si>
    <t>jason_avant_KC_WR</t>
  </si>
  <si>
    <t>Terrance Williams</t>
  </si>
  <si>
    <t>terrance_williams_DAL_WR</t>
  </si>
  <si>
    <t>Antonio Gates</t>
  </si>
  <si>
    <t>antonio_gates_SD_TE</t>
  </si>
  <si>
    <t>Torrey Smith</t>
  </si>
  <si>
    <t>torrey_smith_SF_WR</t>
  </si>
  <si>
    <t>Marlon Brown</t>
  </si>
  <si>
    <t>marlon_brown_BAL_WR</t>
  </si>
  <si>
    <t>Josh Huff</t>
  </si>
  <si>
    <t>josh_huff_PHI_WR</t>
  </si>
  <si>
    <t>Donte Moncrief</t>
  </si>
  <si>
    <t>donte_moncrief_IND_WR</t>
  </si>
  <si>
    <t>Leonard Hankerson</t>
  </si>
  <si>
    <t>leonard_hankerson_ATL_WR</t>
  </si>
  <si>
    <t>Tyler Eifert</t>
  </si>
  <si>
    <t>tyler_eifert_CIN_TE</t>
  </si>
  <si>
    <t>James O'Shaughnessy</t>
  </si>
  <si>
    <t>james_o'shaughnessy_KC_TE</t>
  </si>
  <si>
    <t>Darren Fells</t>
  </si>
  <si>
    <t>darren_fells_ARI_TE</t>
  </si>
  <si>
    <t>Greg Jennings</t>
  </si>
  <si>
    <t>greg_jennings_MIA_WR</t>
  </si>
  <si>
    <t>Calais Campbell</t>
  </si>
  <si>
    <t>DE</t>
  </si>
  <si>
    <t>calais_campbell_ARI_DE</t>
  </si>
  <si>
    <t>DeAndre Hopkins</t>
  </si>
  <si>
    <t>deandre_hopkins_HOU_WR</t>
  </si>
  <si>
    <t>Preston Parker</t>
  </si>
  <si>
    <t>preston_parker_NYG_WR</t>
  </si>
  <si>
    <t>Kyle Juszczyk</t>
  </si>
  <si>
    <t>kyle_juszczyk_BAL_FB</t>
  </si>
  <si>
    <t>Griff Whalen</t>
  </si>
  <si>
    <t>griff_whalen_IND_WR</t>
  </si>
  <si>
    <t>Luke Willson</t>
  </si>
  <si>
    <t>luke_willson_SEA_TE</t>
  </si>
  <si>
    <t>Cordarrelle Patterson</t>
  </si>
  <si>
    <t>cordarrelle_patterson_MIN_WR</t>
  </si>
  <si>
    <t>Craig Stevens</t>
  </si>
  <si>
    <t>craig_stevens_TEN_TE</t>
  </si>
  <si>
    <t>Lee Smith</t>
  </si>
  <si>
    <t>lee_smith_OAK_TE</t>
  </si>
  <si>
    <t>Jerricho Cotchery</t>
  </si>
  <si>
    <t>jerricho_cotchery_CAR_WR</t>
  </si>
  <si>
    <t>Darrius Heyward-Bey</t>
  </si>
  <si>
    <t>darrius_heyward-bey_PIT_WR</t>
  </si>
  <si>
    <t>Ryan Grant</t>
  </si>
  <si>
    <t>ryan_grant_WAS_WR</t>
  </si>
  <si>
    <t>Zach Miller</t>
  </si>
  <si>
    <t>zach_miller_CHI_TE</t>
  </si>
  <si>
    <t>Josh Hill</t>
  </si>
  <si>
    <t>josh_hill_NO_TE</t>
  </si>
  <si>
    <t>Kenny Stills</t>
  </si>
  <si>
    <t>kenny_stills_MIA_WR</t>
  </si>
  <si>
    <t>Andre Johnson</t>
  </si>
  <si>
    <t>andre_johnson_IND_WR</t>
  </si>
  <si>
    <t>MyCole Pruitt</t>
  </si>
  <si>
    <t>mycole_pruitt_MIN_TE</t>
  </si>
  <si>
    <t>Marc Mariani</t>
  </si>
  <si>
    <t>marc_mariani_CHI_WR</t>
  </si>
  <si>
    <t>Steve Johnson</t>
  </si>
  <si>
    <t>steve_johnson_SD_WR</t>
  </si>
  <si>
    <t>Demetrius Harris</t>
  </si>
  <si>
    <t>demetrius_harris_KC_TE</t>
  </si>
  <si>
    <t>Brandon Myers</t>
  </si>
  <si>
    <t>brandon_myers_TB_TE</t>
  </si>
  <si>
    <t>Jaron Brown</t>
  </si>
  <si>
    <t>jaron_brown_ARI_WR</t>
  </si>
  <si>
    <t>Tyler Clutts</t>
  </si>
  <si>
    <t>tyler_clutts_DAL_FB</t>
  </si>
  <si>
    <t>Clay Harbor</t>
  </si>
  <si>
    <t>clay_harbor_JAC_TE</t>
  </si>
  <si>
    <t>Kellen Davis</t>
  </si>
  <si>
    <t>kellen_davis_NYJ_TE</t>
  </si>
  <si>
    <t>Michael Crabtree</t>
  </si>
  <si>
    <t>michael_crabtree_OAK_WR</t>
  </si>
  <si>
    <t>Clive Walford</t>
  </si>
  <si>
    <t>clive_walford_OAK_TE</t>
  </si>
  <si>
    <t>Ryan Hewitt</t>
  </si>
  <si>
    <t>ryan_hewitt_CIN_TE</t>
  </si>
  <si>
    <t>Jordan Norwood</t>
  </si>
  <si>
    <t>jordan_norwood_DEN_WR</t>
  </si>
  <si>
    <t>Riley Cooper</t>
  </si>
  <si>
    <t>riley_cooper_PHI_WR</t>
  </si>
  <si>
    <t>Rashad Greene</t>
  </si>
  <si>
    <t>rashad_greene_JAC_WR</t>
  </si>
  <si>
    <t>Ladarius Green</t>
  </si>
  <si>
    <t>ladarius_green_SD_TE</t>
  </si>
  <si>
    <t>Quinton Patton</t>
  </si>
  <si>
    <t>quinton_patton_SF_WR</t>
  </si>
  <si>
    <t>Jim Dray</t>
  </si>
  <si>
    <t>jim_dray_CLE_TE</t>
  </si>
  <si>
    <t>John Phillips</t>
  </si>
  <si>
    <t>john_phillips_SD_TE</t>
  </si>
  <si>
    <t>Andre Caldwell</t>
  </si>
  <si>
    <t>andre_caldwell_DEN_WR</t>
  </si>
  <si>
    <t>Jacob Tamme</t>
  </si>
  <si>
    <t>jacob_tamme_ATL_TE</t>
  </si>
  <si>
    <t>Seth Roberts</t>
  </si>
  <si>
    <t>seth_roberts_OAK_WR</t>
  </si>
  <si>
    <t>Marques Colston</t>
  </si>
  <si>
    <t>marques_colston_NO_WR</t>
  </si>
  <si>
    <t>Adam Humphries</t>
  </si>
  <si>
    <t>adam_humphries_TB_WR</t>
  </si>
  <si>
    <t>Troy Niklas</t>
  </si>
  <si>
    <t>troy_niklas_ARI_TE</t>
  </si>
  <si>
    <t>Alshon Jeffery</t>
  </si>
  <si>
    <t>alshon_jeffery_CHI_WR</t>
  </si>
  <si>
    <t>Jerome Cunningham</t>
  </si>
  <si>
    <t>jerome_cunningham_NYG_TE</t>
  </si>
  <si>
    <t>Cecil Shorts</t>
  </si>
  <si>
    <t>cecil_shorts_HOU_WR</t>
  </si>
  <si>
    <t>Martellus Bennett</t>
  </si>
  <si>
    <t>martellus_bennett_CHI_TE</t>
  </si>
  <si>
    <t>Chris Owusu</t>
  </si>
  <si>
    <t>chris_owusu_NYJ_WR</t>
  </si>
  <si>
    <t>Cory Harkey</t>
  </si>
  <si>
    <t>cory_harkey_STL_TE</t>
  </si>
  <si>
    <t>Myles White</t>
  </si>
  <si>
    <t>myles_white_NYG_WR</t>
  </si>
  <si>
    <t>Vance McDonald</t>
  </si>
  <si>
    <t>vance_mcdonald_SF_TE</t>
  </si>
  <si>
    <t>Derek Carrier</t>
  </si>
  <si>
    <t>derek_carrier_WAS_TE</t>
  </si>
  <si>
    <t>Rishard Matthews</t>
  </si>
  <si>
    <t>rishard_matthews_MIA_WR</t>
  </si>
  <si>
    <t>Dontrelle Inman</t>
  </si>
  <si>
    <t>dontrelle_inman_SD_WR</t>
  </si>
  <si>
    <t>Marquess Wilson</t>
  </si>
  <si>
    <t>marquess_wilson_CHI_WR</t>
  </si>
  <si>
    <t>DeSean Jackson</t>
  </si>
  <si>
    <t>desean_jackson_WAS_WR</t>
  </si>
  <si>
    <t>Chase Coffman</t>
  </si>
  <si>
    <t>chase_coffman_TEN_TE</t>
  </si>
  <si>
    <t>Jimmy Graham</t>
  </si>
  <si>
    <t>jimmy_graham_SEA_TE</t>
  </si>
  <si>
    <t>Bruce Miller</t>
  </si>
  <si>
    <t>bruce_miller_SF_FB</t>
  </si>
  <si>
    <t>Rob Housler</t>
  </si>
  <si>
    <t>rob_housler_CLE_TE</t>
  </si>
  <si>
    <t>Rueben Randle</t>
  </si>
  <si>
    <t>rueben_randle_NYG_WR</t>
  </si>
  <si>
    <t>Julius Thomas</t>
  </si>
  <si>
    <t>julius_thomas_JAC_TE</t>
  </si>
  <si>
    <t>Jeff Janis</t>
  </si>
  <si>
    <t>jeff_janis_GB_WR</t>
  </si>
  <si>
    <t>Garrett Graham</t>
  </si>
  <si>
    <t>garrett_graham_HOU_TE</t>
  </si>
  <si>
    <t>Kenny Britt</t>
  </si>
  <si>
    <t>kenny_britt_STL_WR</t>
  </si>
  <si>
    <t>Cameron Brate</t>
  </si>
  <si>
    <t>cameron_brate_TB_TE</t>
  </si>
  <si>
    <t>Dorial Green-Beckham</t>
  </si>
  <si>
    <t>dorial_green-beckham_TEN_WR</t>
  </si>
  <si>
    <t>Malcolm Johnson</t>
  </si>
  <si>
    <t>malcolm_johnson_CLE_FB</t>
  </si>
  <si>
    <t>Mike Evans</t>
  </si>
  <si>
    <t>mike_evans_TB_WR</t>
  </si>
  <si>
    <t>MarQueis Gray</t>
  </si>
  <si>
    <t>marqueis_gray_BUF_TE</t>
  </si>
  <si>
    <t>Gary Barnidge</t>
  </si>
  <si>
    <t>gary_barnidge_CLE_TE</t>
  </si>
  <si>
    <t>Stefon Diggs</t>
  </si>
  <si>
    <t>stefon_diggs_MIN_WR</t>
  </si>
  <si>
    <t>Darren Waller</t>
  </si>
  <si>
    <t>darren_waller_BAL_WR</t>
  </si>
  <si>
    <t>Maxx Williams</t>
  </si>
  <si>
    <t>maxx_williams_BAL_TE</t>
  </si>
  <si>
    <t>Jermaine Kearse</t>
  </si>
  <si>
    <t>jermaine_kearse_SEA_WR</t>
  </si>
  <si>
    <t>Coby Fleener</t>
  </si>
  <si>
    <t>coby_fleener_IND_TE</t>
  </si>
  <si>
    <t>Andrew Hawkins</t>
  </si>
  <si>
    <t>andrew_hawkins_CLE_WR</t>
  </si>
  <si>
    <t>Greg Olsen</t>
  </si>
  <si>
    <t>greg_olsen_CAR_TE</t>
  </si>
  <si>
    <t>Kyle Rudolph</t>
  </si>
  <si>
    <t>kyle_rudolph_MIN_TE</t>
  </si>
  <si>
    <t>Steve Smith</t>
  </si>
  <si>
    <t>steve_smith_BAL_WR</t>
  </si>
  <si>
    <t>Ed Dickson</t>
  </si>
  <si>
    <t>ed_dickson_CAR_TE</t>
  </si>
  <si>
    <t>Crockett Gillmore</t>
  </si>
  <si>
    <t>crockett_gillmore_BAL_TE</t>
  </si>
  <si>
    <t>Dwayne Allen</t>
  </si>
  <si>
    <t>dwayne_allen_IND_TE</t>
  </si>
  <si>
    <t>Justin Hunter</t>
  </si>
  <si>
    <t>justin_hunter_TEN_WR</t>
  </si>
  <si>
    <t>Bennie Fowler</t>
  </si>
  <si>
    <t>bennie_fowler_DEN_WR</t>
  </si>
  <si>
    <t>Tony Moeaki</t>
  </si>
  <si>
    <t>tony_moeaki_ATL_TE</t>
  </si>
  <si>
    <t>Matthew Slater</t>
  </si>
  <si>
    <t>matthew_slater_NE_WR</t>
  </si>
  <si>
    <t>Nick Boyle</t>
  </si>
  <si>
    <t>nick_boyle_BAL_TE</t>
  </si>
  <si>
    <t>Malcom Floyd</t>
  </si>
  <si>
    <t>malcom_floyd_SD_WR</t>
  </si>
  <si>
    <t>Rod Streater</t>
  </si>
  <si>
    <t>rod_streater_OAK_WR</t>
  </si>
  <si>
    <t>Brice Butler</t>
  </si>
  <si>
    <t>brice_butler_DAL_WR</t>
  </si>
  <si>
    <t>Jordan Cameron</t>
  </si>
  <si>
    <t>jordan_cameron_MIA_TE</t>
  </si>
  <si>
    <t>Larry Donnell</t>
  </si>
  <si>
    <t>larry_donnell_NYG_TE</t>
  </si>
  <si>
    <t>Josh Bellamy</t>
  </si>
  <si>
    <t>josh_bellamy_CHI_WR</t>
  </si>
  <si>
    <t>Chandler Worthy</t>
  </si>
  <si>
    <t>chandler_worthy_HOU_WR</t>
  </si>
  <si>
    <t>Anthony Fasano</t>
  </si>
  <si>
    <t>anthony_fasano_TEN_TE</t>
  </si>
  <si>
    <t>Andre Roberts</t>
  </si>
  <si>
    <t>andre_roberts_WAS_WR</t>
  </si>
  <si>
    <t>Blake Bell</t>
  </si>
  <si>
    <t>blake_bell_SF_TE</t>
  </si>
  <si>
    <t>Jack Doyle</t>
  </si>
  <si>
    <t>jack_doyle_IND_TE</t>
  </si>
  <si>
    <t>Luke Stocker</t>
  </si>
  <si>
    <t>luke_stocker_TB_TE</t>
  </si>
  <si>
    <t>Garrett Celek</t>
  </si>
  <si>
    <t>garrett_celek_SF_TE</t>
  </si>
  <si>
    <t>Delanie Walker</t>
  </si>
  <si>
    <t>delanie_walker_TEN_TE</t>
  </si>
  <si>
    <t>Daniel Fells</t>
  </si>
  <si>
    <t>daniel_fells_NYG_TE</t>
  </si>
  <si>
    <t>Matt Spaeth</t>
  </si>
  <si>
    <t>matt_spaeth_PIT_TE</t>
  </si>
  <si>
    <t>Brandon Pettigrew</t>
  </si>
  <si>
    <t>brandon_pettigrew_DET_TE</t>
  </si>
  <si>
    <t>Justin Perillo</t>
  </si>
  <si>
    <t>justin_perillo_GB_TE</t>
  </si>
  <si>
    <t>Eric Ebron</t>
  </si>
  <si>
    <t>eric_ebron_DET_TE</t>
  </si>
  <si>
    <t>Vince Mayle</t>
  </si>
  <si>
    <t>vince_mayle_DAL_WR</t>
  </si>
  <si>
    <t>Will Tye</t>
  </si>
  <si>
    <t>will_tye_NYG_TE</t>
  </si>
  <si>
    <t>Owen Daniels</t>
  </si>
  <si>
    <t>owen_daniels_DEN_TE</t>
  </si>
  <si>
    <t>Dez Bryant</t>
  </si>
  <si>
    <t>dez_bryant_DAL_WR</t>
  </si>
  <si>
    <t>Mychal Rivera</t>
  </si>
  <si>
    <t>mychal_rivera_OAK_TE</t>
  </si>
  <si>
    <t>Chris Gragg</t>
  </si>
  <si>
    <t>chris_gragg_BUF_TE</t>
  </si>
  <si>
    <t>Khari Lee</t>
  </si>
  <si>
    <t>khari_lee_CHI_TE</t>
  </si>
  <si>
    <t>Doug Baldwin</t>
  </si>
  <si>
    <t>doug_baldwin_SEA_WR</t>
  </si>
  <si>
    <t>Miles Austin</t>
  </si>
  <si>
    <t>miles_austin_PHI_WR</t>
  </si>
  <si>
    <t>B.J. Daniels</t>
  </si>
  <si>
    <t>b.j._daniels_SEA_WR</t>
  </si>
  <si>
    <t>Nic Jacobs</t>
  </si>
  <si>
    <t>nic_jacobs_JAC_TE</t>
  </si>
  <si>
    <t>Devin Smith</t>
  </si>
  <si>
    <t>devin_smith_NYJ_WR</t>
  </si>
  <si>
    <t>Joe Reitz</t>
  </si>
  <si>
    <t>T</t>
  </si>
  <si>
    <t>joe_reitz_IND_T</t>
  </si>
  <si>
    <t>Marcus Easley</t>
  </si>
  <si>
    <t>marcus_easley_BUF_WR</t>
  </si>
  <si>
    <t>Scott Chandler</t>
  </si>
  <si>
    <t>scott_chandler_NE_TE</t>
  </si>
  <si>
    <t>Marcedes Lewis</t>
  </si>
  <si>
    <t>marcedes_lewis_JAC_TE</t>
  </si>
  <si>
    <t>Keshawn Martin</t>
  </si>
  <si>
    <t>keshawn_martin_NE_WR</t>
  </si>
  <si>
    <t>James Jones</t>
  </si>
  <si>
    <t>james_jones_GB_WR</t>
  </si>
  <si>
    <t>Brian Quick</t>
  </si>
  <si>
    <t>brian_quick_STL_WR</t>
  </si>
  <si>
    <t>James Hanna</t>
  </si>
  <si>
    <t>james_hanna_DAL_TE</t>
  </si>
  <si>
    <t>Allen Robinson</t>
  </si>
  <si>
    <t>allen_robinson_JAC_WR</t>
  </si>
  <si>
    <t>Jeremy Kerley</t>
  </si>
  <si>
    <t>jeremy_kerley_NYJ_WR</t>
  </si>
  <si>
    <t>Jake Stoneburner</t>
  </si>
  <si>
    <t>jake_stoneburner_MIA_TE</t>
  </si>
  <si>
    <t>Mike Wallace</t>
  </si>
  <si>
    <t>mike_wallace_MIN_WR</t>
  </si>
  <si>
    <t>Lucky Whitehead</t>
  </si>
  <si>
    <t>lucky_whitehead_DAL_WR</t>
  </si>
  <si>
    <t>Dwayne Bowe</t>
  </si>
  <si>
    <t>dwayne_bowe_CLE_WR</t>
  </si>
  <si>
    <t>Travaris Cadet</t>
  </si>
  <si>
    <t>travaris_cadet_NE_RB</t>
  </si>
  <si>
    <t>Devin Street</t>
  </si>
  <si>
    <t>devin_street_DAL_WR</t>
  </si>
  <si>
    <t>Virgil Green</t>
  </si>
  <si>
    <t>virgil_green_DEN_TE</t>
  </si>
  <si>
    <t>Donteea Dye</t>
  </si>
  <si>
    <t>donteea_dye_TB_WR</t>
  </si>
  <si>
    <t>Quincy Enunwa</t>
  </si>
  <si>
    <t>quincy_enunwa_NYJ_WR</t>
  </si>
  <si>
    <t>Russell Shepard</t>
  </si>
  <si>
    <t>russell_shepard_TB_WR</t>
  </si>
  <si>
    <t>Geremy Davis</t>
  </si>
  <si>
    <t>geremy_davis_NYG_WR</t>
  </si>
  <si>
    <t>Jake Fisher</t>
  </si>
  <si>
    <t>jake_fisher_CIN_T</t>
  </si>
  <si>
    <t>Bruce Ellington</t>
  </si>
  <si>
    <t>bruce_ellington_SF_WR</t>
  </si>
  <si>
    <t>Bryan Walters</t>
  </si>
  <si>
    <t>bryan_walters_JAC_WR</t>
  </si>
  <si>
    <t>Brandon LaFell</t>
  </si>
  <si>
    <t>brandon_lafell_NE_WR</t>
  </si>
  <si>
    <t>DeVante Parker</t>
  </si>
  <si>
    <t>devante_parker_MIA_WR</t>
  </si>
  <si>
    <t>Cody Latimer</t>
  </si>
  <si>
    <t>cody_latimer_DEN_WR</t>
  </si>
  <si>
    <t>James-Michael Johnson</t>
  </si>
  <si>
    <t>LB</t>
  </si>
  <si>
    <t>james-michael_johnson_JAC_LB</t>
  </si>
  <si>
    <t>Lance Kendricks</t>
  </si>
  <si>
    <t>lance_kendricks_STL_TE</t>
  </si>
  <si>
    <t>Cody Davis</t>
  </si>
  <si>
    <t>DB</t>
  </si>
  <si>
    <t>cody_davis_STL_DB</t>
  </si>
  <si>
    <t>Adam Thielen</t>
  </si>
  <si>
    <t>adam_thielen_MIN_WR</t>
  </si>
  <si>
    <t>DeAndrew White</t>
  </si>
  <si>
    <t>deandrew_white_SF_WR</t>
  </si>
  <si>
    <t>Rhett Ellison</t>
  </si>
  <si>
    <t>rhett_ellison_MIN_TE</t>
  </si>
  <si>
    <t>Tony Bergstrom</t>
  </si>
  <si>
    <t>G</t>
  </si>
  <si>
    <t>tony_bergstrom_OAK_G</t>
  </si>
  <si>
    <t>Jaelen Strong</t>
  </si>
  <si>
    <t>jaelen_strong_HOU_WR</t>
  </si>
  <si>
    <t>Matthew Mulligan</t>
  </si>
  <si>
    <t>matthew_mulligan_BUF_TE</t>
  </si>
  <si>
    <t>Jeff Cumberland</t>
  </si>
  <si>
    <t>jeff_cumberland_NYJ_TE</t>
  </si>
  <si>
    <t>Marlon Moore</t>
  </si>
  <si>
    <t>marlon_moore_CLE_WR</t>
  </si>
  <si>
    <t>Geoff Swaim</t>
  </si>
  <si>
    <t>geoff_swaim_DAL_TE</t>
  </si>
  <si>
    <t>Davante Adams</t>
  </si>
  <si>
    <t>davante_adams_GB_WR</t>
  </si>
  <si>
    <t>Donald Penn</t>
  </si>
  <si>
    <t>donald_penn_OAK_T</t>
  </si>
  <si>
    <t>Brandon Tate</t>
  </si>
  <si>
    <t>brandon_tate_CIN_WR</t>
  </si>
  <si>
    <t>Cooper Helfet</t>
  </si>
  <si>
    <t>cooper_helfet_SEA_TE</t>
  </si>
  <si>
    <t>david_johnson_SD_TE</t>
  </si>
  <si>
    <t>Tyler Murphy</t>
  </si>
  <si>
    <t>tyler_murphy_PIT_WR</t>
  </si>
  <si>
    <t>Ereck Flowers</t>
  </si>
  <si>
    <t>ereck_flowers_NYG_T</t>
  </si>
  <si>
    <t>Kawann Short</t>
  </si>
  <si>
    <t>kawann_short_CAR_DT</t>
  </si>
  <si>
    <t>Kevin Norwood</t>
  </si>
  <si>
    <t>kevin_norwood_CAR_WR</t>
  </si>
  <si>
    <t>Andrew Quarless</t>
  </si>
  <si>
    <t>andrew_quarless_GB_TE</t>
  </si>
  <si>
    <t>Marcus Murphy</t>
  </si>
  <si>
    <t>Chris Conte</t>
  </si>
  <si>
    <t>Lorenzo Alexander</t>
  </si>
  <si>
    <t>Tashaun Gipson</t>
  </si>
  <si>
    <t>Matt Slauson</t>
  </si>
  <si>
    <t>Denarius Moore</t>
  </si>
  <si>
    <t>Joe Hawley</t>
  </si>
  <si>
    <t>C</t>
  </si>
  <si>
    <t>James Stone</t>
  </si>
  <si>
    <t>Game</t>
  </si>
  <si>
    <t>Points</t>
  </si>
  <si>
    <t>Opponent</t>
  </si>
  <si>
    <t>OffRank</t>
  </si>
  <si>
    <t>OppDefRank</t>
  </si>
  <si>
    <t>OppDefType</t>
  </si>
  <si>
    <t>OffType</t>
  </si>
  <si>
    <t>League</t>
  </si>
  <si>
    <t>Salary Cap</t>
  </si>
  <si>
    <t>Roster</t>
  </si>
  <si>
    <t># Players</t>
  </si>
  <si>
    <t>PaInt</t>
  </si>
  <si>
    <t>300PaYd</t>
  </si>
  <si>
    <t>100RuYd</t>
  </si>
  <si>
    <t>Rec</t>
  </si>
  <si>
    <t>100ReYd</t>
  </si>
  <si>
    <t>OFRTD</t>
  </si>
  <si>
    <t>Sack</t>
  </si>
  <si>
    <t>Sfty</t>
  </si>
  <si>
    <t>Int</t>
  </si>
  <si>
    <t>DFR</t>
  </si>
  <si>
    <t>Blk</t>
  </si>
  <si>
    <t>IntTD</t>
  </si>
  <si>
    <t>DFRTD</t>
  </si>
  <si>
    <t>2ptRet</t>
  </si>
  <si>
    <t>0PA</t>
  </si>
  <si>
    <t>1PA</t>
  </si>
  <si>
    <t>2PA</t>
  </si>
  <si>
    <t>3PA</t>
  </si>
  <si>
    <t>4PA</t>
  </si>
  <si>
    <t>5PA</t>
  </si>
  <si>
    <t>6PA</t>
  </si>
  <si>
    <t>7PA</t>
  </si>
  <si>
    <t>8PA</t>
  </si>
  <si>
    <t>9PA</t>
  </si>
  <si>
    <t>10PA</t>
  </si>
  <si>
    <t>11PA</t>
  </si>
  <si>
    <t>12PA</t>
  </si>
  <si>
    <t>13PA</t>
  </si>
  <si>
    <t>14PA</t>
  </si>
  <si>
    <t>15PA</t>
  </si>
  <si>
    <t>16PA</t>
  </si>
  <si>
    <t>17PA</t>
  </si>
  <si>
    <t>18PA</t>
  </si>
  <si>
    <t>19PA</t>
  </si>
  <si>
    <t>20PA</t>
  </si>
  <si>
    <t>21PA</t>
  </si>
  <si>
    <t>22PA</t>
  </si>
  <si>
    <t>23PA</t>
  </si>
  <si>
    <t>24PA</t>
  </si>
  <si>
    <t>25PA</t>
  </si>
  <si>
    <t>26PA</t>
  </si>
  <si>
    <t>27PA</t>
  </si>
  <si>
    <t>28PA</t>
  </si>
  <si>
    <t>29PA</t>
  </si>
  <si>
    <t>30PA</t>
  </si>
  <si>
    <t>31PA</t>
  </si>
  <si>
    <t>32PA</t>
  </si>
  <si>
    <t>33PA</t>
  </si>
  <si>
    <t>34PA</t>
  </si>
  <si>
    <t>35PA+</t>
  </si>
  <si>
    <t>FG19</t>
  </si>
  <si>
    <t>20FG29</t>
  </si>
  <si>
    <t>30FG39</t>
  </si>
  <si>
    <t>40FG49</t>
  </si>
  <si>
    <t>50FG</t>
  </si>
  <si>
    <t>DraftKings</t>
  </si>
  <si>
    <t>QB,RB,RB,WR,WR,WR,TE,FLEX,DST</t>
  </si>
  <si>
    <t>FanDuel</t>
  </si>
  <si>
    <t>QB,RB,RB,WR,WR,WR,TE,K,DST</t>
  </si>
  <si>
    <t>Yahoo</t>
  </si>
  <si>
    <t>PaPts</t>
  </si>
  <si>
    <t>Kendall Gaskins</t>
  </si>
  <si>
    <t>kendall_gaskins_SF_RB</t>
  </si>
  <si>
    <t>Russell Bodine</t>
  </si>
  <si>
    <t>russell_bodine_CIN_C</t>
  </si>
  <si>
    <t>Rico Richardson</t>
  </si>
  <si>
    <t>rico_richardson_TEN_WR</t>
  </si>
  <si>
    <t>Bradley Marquez</t>
  </si>
  <si>
    <t>bradley_marquez_STL_WR</t>
  </si>
  <si>
    <t>Justin Hardy</t>
  </si>
  <si>
    <t>justin_hardy_ATL_WR</t>
  </si>
  <si>
    <t>Jerome Simpson</t>
  </si>
  <si>
    <t>jerome_simpson_SF_WR</t>
  </si>
  <si>
    <t>Kenbrell Thompkins</t>
  </si>
  <si>
    <t>kenbrell_thompkins_NYJ_WR</t>
  </si>
  <si>
    <t>Eric Weems</t>
  </si>
  <si>
    <t>eric_weems_ATL_WR</t>
  </si>
  <si>
    <t>Jonotthan Harrison</t>
  </si>
  <si>
    <t>Mike Person</t>
  </si>
  <si>
    <t>Marcus Sherels</t>
  </si>
  <si>
    <t>LOW</t>
  </si>
  <si>
    <t>Predicted</t>
  </si>
  <si>
    <t>Actual</t>
  </si>
  <si>
    <t>GREAT</t>
  </si>
  <si>
    <t>GOOD</t>
  </si>
  <si>
    <t>ABOVE AVERAGE</t>
  </si>
  <si>
    <t>BELOW AVERAGE</t>
  </si>
  <si>
    <t>POOR</t>
  </si>
  <si>
    <t>BAD</t>
  </si>
  <si>
    <t>Average</t>
  </si>
  <si>
    <t>STD</t>
  </si>
  <si>
    <t>Proj Pts</t>
  </si>
  <si>
    <t>OffNumRank</t>
  </si>
  <si>
    <t>DefNumRank</t>
  </si>
  <si>
    <t>Diff</t>
  </si>
  <si>
    <t>Very High</t>
  </si>
  <si>
    <t>High</t>
  </si>
  <si>
    <t>31+</t>
  </si>
  <si>
    <t>25-30</t>
  </si>
  <si>
    <t>AVERAGE</t>
  </si>
  <si>
    <t>14-24</t>
  </si>
  <si>
    <t>7--13</t>
  </si>
  <si>
    <t>VERY LOW</t>
  </si>
  <si>
    <t>&lt;7</t>
  </si>
  <si>
    <t>vs RB</t>
  </si>
  <si>
    <t>vs QB</t>
  </si>
  <si>
    <t>vs WR</t>
  </si>
  <si>
    <t>vs TE</t>
  </si>
  <si>
    <t>vQBRank</t>
  </si>
  <si>
    <t>vRBRank</t>
  </si>
  <si>
    <t>vWRRank</t>
  </si>
  <si>
    <t>vTERank</t>
  </si>
  <si>
    <t>Avoid</t>
  </si>
  <si>
    <t>Target</t>
  </si>
  <si>
    <t>Depth</t>
  </si>
  <si>
    <t>InjStatus</t>
  </si>
  <si>
    <t>InjDetail</t>
  </si>
  <si>
    <t>InjNotes</t>
  </si>
  <si>
    <t>DKFPTS</t>
  </si>
  <si>
    <t>KNEE</t>
  </si>
  <si>
    <t>Probable for Week 9 at New Orleans</t>
  </si>
  <si>
    <t>Q</t>
  </si>
  <si>
    <t>ANKLE</t>
  </si>
  <si>
    <t>Questionable for Week 9 vs. Miami</t>
  </si>
  <si>
    <t>ANKLE, THIGH</t>
  </si>
  <si>
    <t>Questionable for Week 9 at N.Y. Jets</t>
  </si>
  <si>
    <t>CONCUSSION</t>
  </si>
  <si>
    <t>Probable for Week 9 vs. Miami</t>
  </si>
  <si>
    <t>SHOULDER</t>
  </si>
  <si>
    <t>Probable for Week 9 at Indianapolis</t>
  </si>
  <si>
    <t>Probable for Week 9 vs. Philadelphia</t>
  </si>
  <si>
    <t>FOOT</t>
  </si>
  <si>
    <t>Probable for Week 9 vs. Denver</t>
  </si>
  <si>
    <t>Probable for Week 9 vs. Jacksonville</t>
  </si>
  <si>
    <t>HAMSTRING</t>
  </si>
  <si>
    <t>LEFT THUMB</t>
  </si>
  <si>
    <t>RIGHT SHOULDER</t>
  </si>
  <si>
    <t>Blaine Gabbert</t>
  </si>
  <si>
    <t>blaine_gabbert_SF_QB</t>
  </si>
  <si>
    <t>Probable for Week 9 vs. Washington</t>
  </si>
  <si>
    <t>Probable for Week 9 vs. Tennessee</t>
  </si>
  <si>
    <t>Questionable for Week 9 vs. Atlanta</t>
  </si>
  <si>
    <t>Questionable for Week 9 at Tampa Bay</t>
  </si>
  <si>
    <t>TOE, ANKLE</t>
  </si>
  <si>
    <t>Questionable for Week 9 vs. Jacksonville</t>
  </si>
  <si>
    <t>RIGHT ELBOW</t>
  </si>
  <si>
    <t>shaun_draughn_SF_RB</t>
  </si>
  <si>
    <t>Questionable for Week 9 vs. Denver</t>
  </si>
  <si>
    <t>Limited practice. Questionable for Week 9 vs. Chicago</t>
  </si>
  <si>
    <t>GROIN</t>
  </si>
  <si>
    <t>Questionable for Week 9 at Dallas</t>
  </si>
  <si>
    <t>RIBS</t>
  </si>
  <si>
    <t>ILLNESS</t>
  </si>
  <si>
    <t>Probable for Week 9 vs. Oakland</t>
  </si>
  <si>
    <t>Limited practice. Questionable for Week 9 at San Diego</t>
  </si>
  <si>
    <t>ABDOMEN</t>
  </si>
  <si>
    <t>Jesse James</t>
  </si>
  <si>
    <t>jesse_james_PIT_TE</t>
  </si>
  <si>
    <t>Probable for Week 9 vs. St. Louis</t>
  </si>
  <si>
    <t>NOT INJURY RELATED</t>
  </si>
  <si>
    <t>Questionable for Week 9 at New England</t>
  </si>
  <si>
    <t>Probable for Week 9 at N.Y. Jets</t>
  </si>
  <si>
    <t>Ka'Deem Carey</t>
  </si>
  <si>
    <t>ka'deem_carey_CHI_RB</t>
  </si>
  <si>
    <t>Aaron Ripkowski</t>
  </si>
  <si>
    <t>aaron_ripkowski_GB_FB</t>
  </si>
  <si>
    <t>Probable for Week 9 at Carolina</t>
  </si>
  <si>
    <t>BACK</t>
  </si>
  <si>
    <t>Probable for Week 9 at Tampa Bay</t>
  </si>
  <si>
    <t>Javontee Herndon</t>
  </si>
  <si>
    <t>javontee_herndon_SD_WR</t>
  </si>
  <si>
    <t>Probable for Week 9 vs. Green Bay</t>
  </si>
  <si>
    <t>Questionable for Week 9 at Buffalo</t>
  </si>
  <si>
    <t>Donald Brown</t>
  </si>
  <si>
    <t>donald_brown_SD_RB</t>
  </si>
  <si>
    <t>Pierre Thomas</t>
  </si>
  <si>
    <t>pierre_thomas_SF_RB</t>
  </si>
  <si>
    <t>Antone Smith</t>
  </si>
  <si>
    <t>antone_smith_CHI_RB</t>
  </si>
  <si>
    <t>Questionable for Week 9 at Minnesota</t>
  </si>
  <si>
    <t>Shaun Hill</t>
  </si>
  <si>
    <t>shaun_hill_MIN_QB</t>
  </si>
  <si>
    <t>THIGH</t>
  </si>
  <si>
    <t>Questionable for Week 9 at Indianapolis</t>
  </si>
  <si>
    <t>HAND</t>
  </si>
  <si>
    <t>vernon_davis_DEN_TE</t>
  </si>
  <si>
    <t>Probable for Week 9 at San Francisco</t>
  </si>
  <si>
    <t>Nick Marshall</t>
  </si>
  <si>
    <t>Joe Webb</t>
  </si>
  <si>
    <t>joe_webb_CAR_QB</t>
  </si>
  <si>
    <t>Line</t>
  </si>
  <si>
    <t>o/u</t>
  </si>
  <si>
    <t>pts</t>
  </si>
  <si>
    <t>vegas</t>
  </si>
  <si>
    <t>Player</t>
  </si>
  <si>
    <t>RuTd</t>
  </si>
  <si>
    <t>ReRecpt</t>
  </si>
  <si>
    <t>spTmTD</t>
  </si>
  <si>
    <t>FPTS</t>
  </si>
  <si>
    <t>Questionable for Week 10 vs. Cleveland</t>
  </si>
  <si>
    <t>Probable for Week 10 at Seattle</t>
  </si>
  <si>
    <t>Probable for Week 10 at Pittsburgh</t>
  </si>
  <si>
    <t>Probable for Week 10 vs. Chicago</t>
  </si>
  <si>
    <t>Probable for Week 10 vs. Miami</t>
  </si>
  <si>
    <t>FOOT, THIGH</t>
  </si>
  <si>
    <t>Questionable for Week 10 at Baltimore</t>
  </si>
  <si>
    <t>Probable for Week 10 vs. Carolina</t>
  </si>
  <si>
    <t>Probable for Week 10 at Tennessee</t>
  </si>
  <si>
    <t>Probable for Week 10 vs. Jacksonville</t>
  </si>
  <si>
    <t>Questionable for Week 10 at Green Bay</t>
  </si>
  <si>
    <t>QUADRICEPS</t>
  </si>
  <si>
    <t>Probable for Week 10 vs. Kansas City</t>
  </si>
  <si>
    <t>Probable for Week 10 vs. Minnesota</t>
  </si>
  <si>
    <t>ABDOMINAL</t>
  </si>
  <si>
    <t>Questionable for Week 10 vs. Arizona</t>
  </si>
  <si>
    <t>Questionable for Week 10 at Oakland</t>
  </si>
  <si>
    <t>Brock Osweiler</t>
  </si>
  <si>
    <t>brock_osweiler_DEN_QB</t>
  </si>
  <si>
    <t>Jared Abbrederis</t>
  </si>
  <si>
    <t>jared_abbrederis_GB_WR</t>
  </si>
  <si>
    <t>FOOT/KNEE</t>
  </si>
  <si>
    <t>Probable for Week 10 at Tampa Bay</t>
  </si>
  <si>
    <t>Probable for Week 10 at N.Y. Giants</t>
  </si>
  <si>
    <t>Probable for Week 10 vs. New Orleans</t>
  </si>
  <si>
    <t>Probable for Week 10 at Denver</t>
  </si>
  <si>
    <t>Probable for Week 10 vs. Cleveland</t>
  </si>
  <si>
    <t>IR</t>
  </si>
  <si>
    <t>Â </t>
  </si>
  <si>
    <t>T.J. Yates</t>
  </si>
  <si>
    <t>t.j._yates_HOU_QB</t>
  </si>
  <si>
    <t>Will Tukuafu</t>
  </si>
  <si>
    <t>will_tukuafu_SEA_FB</t>
  </si>
  <si>
    <t>Wes Welker</t>
  </si>
  <si>
    <t>wes_welker_STL_WR</t>
  </si>
  <si>
    <t>Mark Sanchez</t>
  </si>
  <si>
    <t>mark_sanchez_PHI_QB</t>
  </si>
  <si>
    <t>Questionable for Week 10 at St. Louis</t>
  </si>
  <si>
    <t>Hip</t>
  </si>
  <si>
    <t>Full practice. Probable for Week 10 at Cincinnati</t>
  </si>
  <si>
    <t>Probable for Week 10 at Washington</t>
  </si>
  <si>
    <t>Jay Ajayi</t>
  </si>
  <si>
    <t>jay_ajayi_MIA_RB</t>
  </si>
  <si>
    <t>Tim Hightower</t>
  </si>
  <si>
    <t>tim_hightower_NO_RB</t>
  </si>
  <si>
    <t>Hamstring</t>
  </si>
  <si>
    <t>T.J. Graham</t>
  </si>
  <si>
    <t>t.j._graham_NO_WR</t>
  </si>
  <si>
    <t>Probable for Week 10 at Baltimore</t>
  </si>
  <si>
    <t>Jeremy Butler</t>
  </si>
  <si>
    <t>jeremy_butler_BAL_WR</t>
  </si>
  <si>
    <t>SHOULDER, KNEE</t>
  </si>
  <si>
    <t>Roosevelt Nix</t>
  </si>
  <si>
    <t>roosevelt_nix_PIT_FB</t>
  </si>
  <si>
    <t>FINGER</t>
  </si>
  <si>
    <t>Brian Parker</t>
  </si>
  <si>
    <t>brian_parker_KC_TE</t>
  </si>
  <si>
    <t>Probable for Week 10 at Philadelphia</t>
  </si>
  <si>
    <t>Knee</t>
  </si>
  <si>
    <t>Colton Schmidt</t>
  </si>
  <si>
    <t>colton_schmidt_BUF_P</t>
  </si>
  <si>
    <t>Questionable for Week 10 vs. Kansas City</t>
  </si>
  <si>
    <t>Probable for Week 10 vs. Detroit</t>
  </si>
  <si>
    <t>TOE</t>
  </si>
  <si>
    <t>Probable for Week 10 vs. Arizona</t>
  </si>
  <si>
    <t>Questionable for Week 10 at Seattle</t>
  </si>
  <si>
    <t>Stevan Ridley</t>
  </si>
  <si>
    <t>stevan_ridley_NYJ_RB</t>
  </si>
  <si>
    <t>Case Keenum</t>
  </si>
  <si>
    <t>Tyrod Tayler</t>
  </si>
  <si>
    <t>LeGarrett Blount</t>
  </si>
  <si>
    <t>Emmanual Sanders</t>
  </si>
  <si>
    <t>AJ Green</t>
  </si>
  <si>
    <t>Robert Wood</t>
  </si>
  <si>
    <t>Martellus Bennet</t>
  </si>
  <si>
    <t>Johnathan Stewart</t>
  </si>
  <si>
    <t>Panthers</t>
  </si>
  <si>
    <t>Bears</t>
  </si>
  <si>
    <t>Texans</t>
  </si>
  <si>
    <t>Stevie Johnson</t>
  </si>
  <si>
    <t>Turnovers</t>
  </si>
  <si>
    <t>Ints</t>
  </si>
  <si>
    <t>Eagles</t>
  </si>
  <si>
    <t>Raiders</t>
  </si>
  <si>
    <t>Falcons</t>
  </si>
  <si>
    <t>Buccaneers</t>
  </si>
  <si>
    <t>Chiefs</t>
  </si>
  <si>
    <t>Draft Kings</t>
  </si>
  <si>
    <t>FptsVsQB</t>
  </si>
  <si>
    <t>GamesPlayed</t>
  </si>
  <si>
    <t>QBFPts/Gm</t>
  </si>
  <si>
    <t>FptsVsRB</t>
  </si>
  <si>
    <t>RBFPts/Gm</t>
  </si>
  <si>
    <t>FptsVsWR</t>
  </si>
  <si>
    <t>WRFPts/Gm</t>
  </si>
  <si>
    <t>TEFPts/Gm</t>
  </si>
  <si>
    <t>Defense</t>
  </si>
  <si>
    <t>vsQB Rank</t>
  </si>
  <si>
    <t>vsQB Rating</t>
  </si>
  <si>
    <t>vsRB Rank</t>
  </si>
  <si>
    <t>vsRB Rating</t>
  </si>
  <si>
    <t>vsTE Rank</t>
  </si>
  <si>
    <t>vsTE Rating</t>
  </si>
  <si>
    <t>vsWR Rank</t>
  </si>
  <si>
    <t>vsWR Rating</t>
  </si>
  <si>
    <t>QBRank</t>
  </si>
  <si>
    <t>QBTrend</t>
  </si>
  <si>
    <t>RBRank</t>
  </si>
  <si>
    <t>RBTrend</t>
  </si>
  <si>
    <t>WRTrend</t>
  </si>
  <si>
    <t>FptsVsTE</t>
  </si>
  <si>
    <t>WRRank</t>
  </si>
  <si>
    <t>TETrend</t>
  </si>
  <si>
    <t>TERank</t>
  </si>
  <si>
    <t>vQBTrend</t>
  </si>
  <si>
    <t>vRBTrend</t>
  </si>
  <si>
    <t>vWRTrend</t>
  </si>
  <si>
    <t>vTETrend</t>
  </si>
  <si>
    <t>line</t>
  </si>
  <si>
    <t>ou</t>
  </si>
  <si>
    <t>Did not practice. Questionable for Week 11 vs. N.Y. Jets</t>
  </si>
  <si>
    <t>Quadriceps</t>
  </si>
  <si>
    <t>Full practice. Probable for Week 11 at Minnesota</t>
  </si>
  <si>
    <t>Left shoulder</t>
  </si>
  <si>
    <t>Full practice. Probable for Week 11 vs. Green Bay</t>
  </si>
  <si>
    <t>Right shoulder</t>
  </si>
  <si>
    <t>Limited practice. Questionable for Week 11 at Minnesota</t>
  </si>
  <si>
    <t>Left thumb</t>
  </si>
  <si>
    <t>Did not practice. Questionable for Week 11 at Houston</t>
  </si>
  <si>
    <t>Ankle</t>
  </si>
  <si>
    <t>Limited practice. Questionable for Week 11 vs. Cincinnati</t>
  </si>
  <si>
    <t>Toe, ankle</t>
  </si>
  <si>
    <t>Limited practice. Questionable for Week 11 at Houston</t>
  </si>
  <si>
    <t>Did not practice. Questionable for Week 11 at Philadelphia</t>
  </si>
  <si>
    <t>Groin</t>
  </si>
  <si>
    <t>Full practice. Probable for Week 11 at Chicago</t>
  </si>
  <si>
    <t>Limited practice. Questionable for Week 11 at Seattle</t>
  </si>
  <si>
    <t>Did not practice. Questionable for Week 11 vs. Cincinnati</t>
  </si>
  <si>
    <t>Limited practice. Questionable for Week 11 vs. Green Bay</t>
  </si>
  <si>
    <t>Full practice. Probable for Week 11 at Houston</t>
  </si>
  <si>
    <t>Probable for Week 11 vs. Tennessee</t>
  </si>
  <si>
    <t>Did not practice. Questionable for Week 11 vs. Oakland</t>
  </si>
  <si>
    <t>Limited practice. Questionable for Week 11 vs. Indianapolis</t>
  </si>
  <si>
    <t>Toe</t>
  </si>
  <si>
    <t>Did not practice. Questionable for Week 11 vs. San Francisco</t>
  </si>
  <si>
    <t>Questionable for Week 11 vs. Tennessee</t>
  </si>
  <si>
    <t>Knee, shoulder</t>
  </si>
  <si>
    <t>Did not practice. Questionable for Week 11 at Chicago</t>
  </si>
  <si>
    <t>Full practice. Probable for Week 11 at San Diego</t>
  </si>
  <si>
    <t>case_keenum_STL_QB</t>
  </si>
  <si>
    <t>Dontari Poe</t>
  </si>
  <si>
    <t>dontari_poe_KC_DE</t>
  </si>
  <si>
    <t>Shoulder</t>
  </si>
  <si>
    <t>Limited practice. Questionable for Week 11 vs. Oakland</t>
  </si>
  <si>
    <t>robert_turbin_DAL_RB</t>
  </si>
  <si>
    <t>Kenjon Barner</t>
  </si>
  <si>
    <t>kenjon_barner_PHI_RB</t>
  </si>
  <si>
    <t>Phillip Supernaw</t>
  </si>
  <si>
    <t>phillip_supernaw_TEN_TE</t>
  </si>
  <si>
    <t>Full practice. Probable for Week 11 vs. San Francisco</t>
  </si>
  <si>
    <t>Full practice. Probable for Week 11 vs. N.Y. Jets</t>
  </si>
  <si>
    <t>Not injury related</t>
  </si>
  <si>
    <t>Did not practice. Questionable for Week 11 at Atlanta</t>
  </si>
  <si>
    <t>Finger</t>
  </si>
  <si>
    <t>Did not practice. Questionable for Week 11 vs. Kansas City</t>
  </si>
  <si>
    <t>Limited practice. Questionable for Week 11 vs. Washington</t>
  </si>
  <si>
    <t>Limited practice. Questionable for Week 11 vs. Kansas City</t>
  </si>
  <si>
    <t>THUMB</t>
  </si>
  <si>
    <t>Wesley Johnson</t>
  </si>
  <si>
    <t>wesley_johnson_NYJ_C</t>
  </si>
  <si>
    <t>Akeem Hunt</t>
  </si>
  <si>
    <t>akeem_hunt_HOU_RB</t>
  </si>
  <si>
    <t>Derek Anderson</t>
  </si>
  <si>
    <t>derek_anderson_CAR_QB</t>
  </si>
  <si>
    <t>Rib</t>
  </si>
  <si>
    <t>Full practice. Probable for Week 11 at Carolina</t>
  </si>
  <si>
    <t>Tyler Kroft</t>
  </si>
  <si>
    <t>tyler_kroft_CIN_TE</t>
  </si>
  <si>
    <t>Trey Burton</t>
  </si>
  <si>
    <t>trey_burton_PHI_TE</t>
  </si>
  <si>
    <t>Tyrell Williams</t>
  </si>
  <si>
    <t>tyrell_williams_SD_WR</t>
  </si>
  <si>
    <t>Chris Harper</t>
  </si>
  <si>
    <t>chris_harper_NE_WR</t>
  </si>
  <si>
    <t>J.J. Watt</t>
  </si>
  <si>
    <t>j.j._watt_HOU_DE</t>
  </si>
  <si>
    <t>Jacquies Smith</t>
  </si>
  <si>
    <t>Leodis McKelvin</t>
  </si>
  <si>
    <t>Brad Nortman</t>
  </si>
  <si>
    <t>brad_nortman_CAR_P</t>
  </si>
  <si>
    <t>David Cobb</t>
  </si>
  <si>
    <t>david_cobb_TEN_RB</t>
  </si>
  <si>
    <t>Matt Schaub</t>
  </si>
  <si>
    <t>Carson Palmer (H)</t>
  </si>
  <si>
    <t>Brian Hoyer (H)</t>
  </si>
  <si>
    <t>Eli Manning (A)</t>
  </si>
  <si>
    <t>Derek Carr (A)</t>
  </si>
  <si>
    <t>Blake Bortles (H)</t>
  </si>
  <si>
    <t>Matt Schaub (A)</t>
  </si>
  <si>
    <t>Alex Smith (H)</t>
  </si>
  <si>
    <t>Kirk Cousins (H)</t>
  </si>
  <si>
    <t>Jonathan Stewart (A)</t>
  </si>
  <si>
    <t>Matt Forte?</t>
  </si>
  <si>
    <t>Eddy Lacy?</t>
  </si>
  <si>
    <t>DeMarco Murray?</t>
  </si>
  <si>
    <t>Chris Johnson (A)</t>
  </si>
  <si>
    <t>Shaun Draughn?</t>
  </si>
  <si>
    <t>C.West / S. Ware (H)</t>
  </si>
  <si>
    <t>Alfred Blue (H)</t>
  </si>
  <si>
    <t>Marcus Mariota (H)</t>
  </si>
  <si>
    <t>TY Yeldon</t>
  </si>
  <si>
    <t>Jarvoius Allen</t>
  </si>
  <si>
    <t>Josh Brown</t>
  </si>
  <si>
    <t>Rishad Matthews **</t>
  </si>
  <si>
    <t>Jarvis Landry (revis)</t>
  </si>
  <si>
    <t>DeAndre Hopkins ***</t>
  </si>
  <si>
    <t>Desean Jackson</t>
  </si>
  <si>
    <t>Odell Beckham***</t>
  </si>
  <si>
    <t>Demayrius Thomas</t>
  </si>
  <si>
    <t>Aaron Rodgers (A) -T</t>
  </si>
  <si>
    <t>Cam Newton (A) - T</t>
  </si>
  <si>
    <t>Sam Bradford(A) - T</t>
  </si>
  <si>
    <t>Matt Stafford (H)</t>
  </si>
  <si>
    <t>Gary Barndrige</t>
  </si>
  <si>
    <t>T.J Yeldon</t>
  </si>
  <si>
    <t>Lions</t>
  </si>
  <si>
    <t>Cardinals</t>
  </si>
  <si>
    <t>Jets</t>
  </si>
  <si>
    <t>Bengals</t>
  </si>
  <si>
    <t>Patriots</t>
  </si>
  <si>
    <t>Giants</t>
  </si>
  <si>
    <t>Ravens</t>
  </si>
  <si>
    <t>Charcandick West</t>
  </si>
  <si>
    <t>Jaguars</t>
  </si>
  <si>
    <t>Mark ingram</t>
  </si>
  <si>
    <t>Green</t>
  </si>
  <si>
    <t>Predicted &gt;= High</t>
  </si>
  <si>
    <t>Vegas &gt;= Avg</t>
  </si>
  <si>
    <t>vQBTrend &gt; 25</t>
  </si>
  <si>
    <t>vQBRank &gt; 20</t>
  </si>
  <si>
    <t>DST</t>
  </si>
  <si>
    <t>KNEE, HIP</t>
  </si>
  <si>
    <t>ANKLE, FINGER</t>
  </si>
  <si>
    <t>Missed Week 11 at Chicago</t>
  </si>
  <si>
    <t>Left Week 11 at Carolina</t>
  </si>
  <si>
    <t>matt_schaub_BAL_QB</t>
  </si>
  <si>
    <t>GROIN, SHOULDER</t>
  </si>
  <si>
    <t>Missed Week 11 vs. Denver</t>
  </si>
  <si>
    <t>O</t>
  </si>
  <si>
    <t>Missed Week 11 vs. N.Y. Jets</t>
  </si>
  <si>
    <t>Ribs</t>
  </si>
  <si>
    <t>Missed Week 10 at Pittsburgh</t>
  </si>
  <si>
    <t>RIB</t>
  </si>
  <si>
    <t>KNEE, SHOULDER</t>
  </si>
  <si>
    <t>Neck</t>
  </si>
  <si>
    <t>Left Week 11 at New England</t>
  </si>
  <si>
    <t>Austin Davis</t>
  </si>
  <si>
    <t>austin_davis_CLE_QB</t>
  </si>
  <si>
    <t>HIP</t>
  </si>
  <si>
    <t>LEFT SHOULDER</t>
  </si>
  <si>
    <t>FOOT, KNEE</t>
  </si>
  <si>
    <t>terrance_west_BAL_RB</t>
  </si>
  <si>
    <t>Missed Week 11 at Jacksonville</t>
  </si>
  <si>
    <t>Kevin Smith</t>
  </si>
  <si>
    <t>kevin_smith_SEA_WR</t>
  </si>
  <si>
    <t>Missed Week 11 vs. Cincinnati</t>
  </si>
  <si>
    <t>Missed Week 11 vs. Kansas City</t>
  </si>
  <si>
    <t>D</t>
  </si>
  <si>
    <t>Missed Week 11 vs. St. Louis</t>
  </si>
  <si>
    <t>Missed Week 11 vs. Buffalo</t>
  </si>
  <si>
    <t>Missed Week 10 vs. Cleveland</t>
  </si>
  <si>
    <t>Hakeem Nicks</t>
  </si>
  <si>
    <t>hakeem_nicks_NYG_WR</t>
  </si>
  <si>
    <t>Seyi Ajirotutu</t>
  </si>
  <si>
    <t>seyi_ajirotutu_PHI_WR</t>
  </si>
  <si>
    <t>Sean Mannion</t>
  </si>
  <si>
    <t>sean_mannion_STL_QB</t>
  </si>
  <si>
    <t>WRIST</t>
  </si>
  <si>
    <t>Missed Week 11 at Detroit</t>
  </si>
  <si>
    <t>Asante Cleveland</t>
  </si>
  <si>
    <t>asante_cleveland_NE_TE</t>
  </si>
  <si>
    <t>E.J. Bibbs</t>
  </si>
  <si>
    <t>e.j._bibbs_CLE_TE</t>
  </si>
  <si>
    <t>Daniel Brown</t>
  </si>
  <si>
    <t>daniel_brown_BAL_WR</t>
  </si>
  <si>
    <t>Alejandro Villanueva</t>
  </si>
  <si>
    <t>alejandro_villanueva_PIT_T</t>
  </si>
  <si>
    <t>Left Week 10 vs. Cleveland</t>
  </si>
  <si>
    <t>rod_smith_DAL_RB</t>
  </si>
  <si>
    <t>T.Y Hilton</t>
  </si>
  <si>
    <t>***</t>
  </si>
  <si>
    <t>*</t>
  </si>
  <si>
    <t>Odell Beckham Jr.</t>
  </si>
  <si>
    <t>Sebastian Janikowski</t>
  </si>
  <si>
    <t>NFL_20151221_DET@NO</t>
  </si>
  <si>
    <t>thigh</t>
  </si>
  <si>
    <t>Questionable for Week 15 at Philadelphia</t>
  </si>
  <si>
    <t>jimmy_clausen_BAL_QB</t>
  </si>
  <si>
    <t>Left Week 14 vs. Atlana</t>
  </si>
  <si>
    <t>CALF</t>
  </si>
  <si>
    <t>Mike Gillislee</t>
  </si>
  <si>
    <t>mike_gillislee_BUF_RB</t>
  </si>
  <si>
    <t>RIBS, ANKLE</t>
  </si>
  <si>
    <t>NECK</t>
  </si>
  <si>
    <t>Missed Week 14 at Kansas City</t>
  </si>
  <si>
    <t>brandon_weeden_HOU_QB</t>
  </si>
  <si>
    <t>christine_michael_SEA_RB</t>
  </si>
  <si>
    <t>travaris_cadet_SF_RB</t>
  </si>
  <si>
    <t>Kellen Moore</t>
  </si>
  <si>
    <t>kellen_moore_DAL_QB</t>
  </si>
  <si>
    <t>CONCUSSION, GROIN</t>
  </si>
  <si>
    <t>BACK, TOE</t>
  </si>
  <si>
    <t>Joey Iosefa</t>
  </si>
  <si>
    <t>joey_iosefa_NE_FB</t>
  </si>
  <si>
    <t>Nick O'Leary</t>
  </si>
  <si>
    <t>nick_o'leary_BUF_TE</t>
  </si>
  <si>
    <t>Bryce Brown</t>
  </si>
  <si>
    <t>bryce_brown_SEA_RB</t>
  </si>
  <si>
    <t>Missed Week 14 at Philadelphia</t>
  </si>
  <si>
    <t>Missed Week 14 vs. San Francisco</t>
  </si>
  <si>
    <t>Missed Week 14 at St. Louis</t>
  </si>
  <si>
    <t>Missed Week 14 at Cleveland</t>
  </si>
  <si>
    <t>rob_housler_CHI_TE</t>
  </si>
  <si>
    <t>Terrence Magee</t>
  </si>
  <si>
    <t>terrence_magee_BAL_RB</t>
  </si>
  <si>
    <t>chris_matthews_BAL_WR</t>
  </si>
  <si>
    <t>Charlie Whitehurst</t>
  </si>
  <si>
    <t>charlie_whitehurst_IND_QB</t>
  </si>
  <si>
    <t>Kendall Hunter</t>
  </si>
  <si>
    <t>kendall_hunter_NO_RB</t>
  </si>
  <si>
    <t>Missed Week 14 vs. Oakland</t>
  </si>
  <si>
    <t>Reshad Jones</t>
  </si>
  <si>
    <t>Terrelle Pryor</t>
  </si>
  <si>
    <t>terrelle_pryor_CLE_QB</t>
  </si>
  <si>
    <t>Trevor Siemian</t>
  </si>
  <si>
    <t>trevor_siemian_DEN_QB</t>
  </si>
  <si>
    <t>Marcus Thigpen</t>
  </si>
  <si>
    <t>marcus_thigpen_BUF_WR</t>
  </si>
  <si>
    <t>CONCUSSION, FOOT, THIGH</t>
  </si>
  <si>
    <t>Missed Week 13 vs. Carolina</t>
  </si>
  <si>
    <t>Missed Week 13 vs. Philadelphia</t>
  </si>
  <si>
    <t>Missed Week 13 vs. Indianapolis</t>
  </si>
  <si>
    <t>Concussion</t>
  </si>
  <si>
    <t>Left Week 13 at San Diego</t>
  </si>
  <si>
    <t>TOOTH</t>
  </si>
  <si>
    <t>Left Week 13 vs Baltimore</t>
  </si>
  <si>
    <t>Left Week 13 at Pittsburgh</t>
  </si>
  <si>
    <t>Missed Week 13 vs. Jacksonville</t>
  </si>
  <si>
    <t>Left Week 13 vs. Cincinnati</t>
  </si>
  <si>
    <t>Missed Week 13 at New England</t>
  </si>
  <si>
    <t>Missed Week 13 at Cleveland</t>
  </si>
  <si>
    <t>Deonte Thompson</t>
  </si>
  <si>
    <t>deonte_thompson_CHI_WR</t>
  </si>
  <si>
    <t>Andrew Turzilli</t>
  </si>
  <si>
    <t>andrew_turzilli_TEN_WR</t>
  </si>
  <si>
    <t>ribs</t>
  </si>
  <si>
    <t>Left Week 13 at Cincinnati</t>
  </si>
  <si>
    <t>DuJuan Harris</t>
  </si>
  <si>
    <t>dujuan_harris_SEA_RB</t>
  </si>
  <si>
    <t>dan_herron_IND_RB</t>
  </si>
  <si>
    <t>Vincent Brown</t>
  </si>
  <si>
    <t>vincent_brown_SD_WR</t>
  </si>
  <si>
    <t>Left Week 13 vs Tennessee</t>
  </si>
  <si>
    <t>Missed Week 13 vs. San Francisco</t>
  </si>
  <si>
    <t>pierre_thomas_WAS_RB</t>
  </si>
  <si>
    <t>Scott Simonson</t>
  </si>
  <si>
    <t>scott_simonson_CAR_TE</t>
  </si>
  <si>
    <t>Mike Iupati</t>
  </si>
  <si>
    <t>mike_iupati_ARI_G</t>
  </si>
  <si>
    <t>ANKLE, ACHILLES</t>
  </si>
  <si>
    <t>Missed Week 13 vs. Dallas</t>
  </si>
  <si>
    <t>Brian Leonhardt</t>
  </si>
  <si>
    <t>brian_leonhardt_SF_TE</t>
  </si>
  <si>
    <t>Missed Week 13 vs. Kansas City</t>
  </si>
  <si>
    <t>Tarvaris Jackson</t>
  </si>
  <si>
    <t>tarvaris_jackson_SEA_QB</t>
  </si>
  <si>
    <t>marcus_murphy_NO_RB</t>
  </si>
  <si>
    <t>Missed Week 13 at Pittsburgh</t>
  </si>
  <si>
    <t>RIB, CHEST</t>
  </si>
  <si>
    <t>Frankie Hammond</t>
  </si>
  <si>
    <t>Scott Tolzien</t>
  </si>
  <si>
    <t>scott_tolzien_GB_QB</t>
  </si>
  <si>
    <t>Glenn Winston</t>
  </si>
  <si>
    <t>glenn_winston_CLE_RB</t>
  </si>
  <si>
    <t>Left Week 12 at Seattle</t>
  </si>
  <si>
    <t>Missed Week 12 at Denver</t>
  </si>
  <si>
    <t>Missed Week 12 vs. Minnesota</t>
  </si>
  <si>
    <t>Left Week 12 vs. St. Louis</t>
  </si>
  <si>
    <t>Calf</t>
  </si>
  <si>
    <t>Limited practice. Questionable for Week 13 vs. Green Bay.</t>
  </si>
  <si>
    <t>KNEE, HAMSTRING</t>
  </si>
  <si>
    <t>CONCUSSION, LEFT SHOULDER</t>
  </si>
  <si>
    <t>Missed Week 12 at Detroit</t>
  </si>
  <si>
    <t>Thumb</t>
  </si>
  <si>
    <t>QUADRICEPS, HAND</t>
  </si>
  <si>
    <t>Darius Jennings</t>
  </si>
  <si>
    <t>darius_jennings_CLE_WR</t>
  </si>
  <si>
    <t>HEAD</t>
  </si>
  <si>
    <t>Missed Week 12 at Green Bay</t>
  </si>
  <si>
    <t>Missed Week 12 vs. Buffalo</t>
  </si>
  <si>
    <t>Missed Week 12 at Indianapolis</t>
  </si>
  <si>
    <t>ELBOW</t>
  </si>
  <si>
    <t>Missed Week 12 at Dallas</t>
  </si>
  <si>
    <t>Full practice. Probable for Week 13 at Detroit.</t>
  </si>
  <si>
    <t>Mario Alford</t>
  </si>
  <si>
    <t>mario_alford_CIN_WR</t>
  </si>
  <si>
    <t>John Crockett</t>
  </si>
  <si>
    <t>john_crockett_GB_RB</t>
  </si>
  <si>
    <t>NOT INJURY RELATED, HAND</t>
  </si>
  <si>
    <t>Kendall Lamm</t>
  </si>
  <si>
    <t>kendall_lamm_HOU_T</t>
  </si>
  <si>
    <t>C.J. Uzomah</t>
  </si>
  <si>
    <t>c.j._uzomah_CIN_TE</t>
  </si>
  <si>
    <t>Jonathan Krause</t>
  </si>
  <si>
    <t>jonathan_krause_PHI_WR</t>
  </si>
  <si>
    <t>Fitzgerald Toussaint</t>
  </si>
  <si>
    <t>fitzgerald_toussaint_PIT_RB</t>
  </si>
  <si>
    <t>Damaris Johnson</t>
  </si>
  <si>
    <t>damaris_johnson_NE_WR</t>
  </si>
  <si>
    <t>Jacoby Jones</t>
  </si>
  <si>
    <t>Stefen Wisniewski</t>
  </si>
  <si>
    <t>Foot</t>
  </si>
  <si>
    <t>Questionable for Week 16 vs. Jacksonville</t>
  </si>
  <si>
    <t>Questionable for Week 16 vs. N.Y. Giants</t>
  </si>
  <si>
    <t>Back</t>
  </si>
  <si>
    <t>Questionable for Week 16 at Denver</t>
  </si>
  <si>
    <t>travaris_cadet_NO_RB</t>
  </si>
  <si>
    <t>Questionable for Week 16 vs. San Diego</t>
  </si>
  <si>
    <t>ryan_mallett_BAL_QB</t>
  </si>
  <si>
    <t>Questionable for Week 16 at New Orleans</t>
  </si>
  <si>
    <t>dujuan_harris_SF_RB</t>
  </si>
  <si>
    <t>Tre McBride</t>
  </si>
  <si>
    <t>tre_mcbride_TEN_WR</t>
  </si>
  <si>
    <t>Abdominal</t>
  </si>
  <si>
    <t>Ryan Nassib</t>
  </si>
  <si>
    <t>ryan_nassib_NYG_QB</t>
  </si>
  <si>
    <t>Questionable for Week 16 vs. Green Bay</t>
  </si>
  <si>
    <t>Matt LaCosse</t>
  </si>
  <si>
    <t>matt_lacosse_NYG_TE</t>
  </si>
  <si>
    <t>Questionable for Week 16 at Miami</t>
  </si>
  <si>
    <t>Questionable for Week 16 vs. Houston</t>
  </si>
  <si>
    <t>jonas_gray_JAC_RB</t>
  </si>
  <si>
    <t>Ben Edwards</t>
  </si>
  <si>
    <t>ben_edwards_NYG_WR</t>
  </si>
  <si>
    <t>Steven Jackson</t>
  </si>
  <si>
    <t>steven_jackson_NE_RB</t>
  </si>
  <si>
    <t>Jordan Poyer</t>
  </si>
  <si>
    <t>jordan_poyer_CLE_FS</t>
  </si>
  <si>
    <t>b.j._daniels_HOU_QB</t>
  </si>
  <si>
    <t>Tim Masthay</t>
  </si>
  <si>
    <t>tim_masthay_GB_P</t>
  </si>
  <si>
    <t>Mitchell Schwartz</t>
  </si>
  <si>
    <t>mitchell_schwartz_CLE_T</t>
  </si>
  <si>
    <t>alex_smith_WAS_TE</t>
  </si>
  <si>
    <t>Seantavius Jones</t>
  </si>
  <si>
    <t>seantavius_jones_NO_WR</t>
  </si>
  <si>
    <t>Matt Hazel</t>
  </si>
  <si>
    <t>matt_hazel_MIA_WR</t>
  </si>
  <si>
    <t>Charles Woodson</t>
  </si>
  <si>
    <t>charles_woodson_OAK_FS</t>
  </si>
  <si>
    <t>Redskins</t>
  </si>
  <si>
    <t>Vikings</t>
  </si>
  <si>
    <t>Rams</t>
  </si>
  <si>
    <t xml:space="preserve">AJ McCarron </t>
  </si>
  <si>
    <r>
      <t>Pit@</t>
    </r>
    <r>
      <rPr>
        <b/>
        <sz val="12"/>
        <color theme="1"/>
        <rFont val="Calibri"/>
        <family val="2"/>
        <scheme val="minor"/>
      </rPr>
      <t>Cin</t>
    </r>
  </si>
  <si>
    <t>swap out</t>
  </si>
  <si>
    <t xml:space="preserve">Jeremy Hill </t>
  </si>
  <si>
    <t xml:space="preserve">James Starks </t>
  </si>
  <si>
    <r>
      <t>GB</t>
    </r>
    <r>
      <rPr>
        <sz val="12"/>
        <color theme="1"/>
        <rFont val="Calibri"/>
        <family val="2"/>
        <scheme val="minor"/>
      </rPr>
      <t>@Was</t>
    </r>
  </si>
  <si>
    <t xml:space="preserve">A.J. Green </t>
  </si>
  <si>
    <r>
      <t>Pit</t>
    </r>
    <r>
      <rPr>
        <sz val="12"/>
        <color theme="1"/>
        <rFont val="Calibri"/>
        <family val="2"/>
        <scheme val="minor"/>
      </rPr>
      <t>@Cin</t>
    </r>
  </si>
  <si>
    <t xml:space="preserve">Antonio Brown </t>
  </si>
  <si>
    <t xml:space="preserve">Jordan Reed </t>
  </si>
  <si>
    <r>
      <t>GB@</t>
    </r>
    <r>
      <rPr>
        <b/>
        <sz val="12"/>
        <color theme="1"/>
        <rFont val="Calibri"/>
        <family val="2"/>
        <scheme val="minor"/>
      </rPr>
      <t>Was</t>
    </r>
  </si>
  <si>
    <t>FLEX</t>
  </si>
  <si>
    <t xml:space="preserve">James Jones </t>
  </si>
  <si>
    <t>Packers</t>
  </si>
  <si>
    <t>NFL_20160109_KC@HOU</t>
  </si>
  <si>
    <t>NFL_20160109_PIT@CIN</t>
  </si>
  <si>
    <t>NFL_20160110_SEA@MIN</t>
  </si>
  <si>
    <t>NFL_20160110_GB@WAS</t>
  </si>
  <si>
    <t>Did not practice. Questionable for Week 17 at Chicago</t>
  </si>
  <si>
    <t>Full practice. Probable for Week 17 at Buffalo</t>
  </si>
  <si>
    <t>Illness</t>
  </si>
  <si>
    <t>Did not practice. Questionable for Week 17 at Cleveland</t>
  </si>
  <si>
    <t>Knee, thigh</t>
  </si>
  <si>
    <t>Full practice. Probable for Week 17 vs. New England</t>
  </si>
  <si>
    <t>Full practice. Probable for Week 17 vs. New Orleans</t>
  </si>
  <si>
    <t>Limited practice. Questionable for Week 17 vs. Washington</t>
  </si>
  <si>
    <t>Limited practice. Questionable for Week 17 vs. Detroit</t>
  </si>
  <si>
    <t>Did not practice. Questionable for Week 17 at Atlanta</t>
  </si>
  <si>
    <t>Limited practice. Questionable for Week 17 at Houston</t>
  </si>
  <si>
    <t>Limited practice. Questionable for Week 17 vs. N.Y. Jets</t>
  </si>
  <si>
    <t>Limited practice. Questionable for Week 17 vs. New Orleans</t>
  </si>
  <si>
    <t>Chest</t>
  </si>
  <si>
    <t>Full practice. Probable for Week 17 vs. Washington</t>
  </si>
  <si>
    <t>Limited practice. Questionable for Week 17 vs. Seattle</t>
  </si>
  <si>
    <t>Full practice. Probable for Week 17 vs. Baltimore</t>
  </si>
  <si>
    <t>Left wrist</t>
  </si>
  <si>
    <t>Limited practice. Questionable for Week 17 vs. Baltimore</t>
  </si>
  <si>
    <t>Full practice. Probable for Week 17 vs. Jacksonville</t>
  </si>
  <si>
    <t>Ankle, shoulder</t>
  </si>
  <si>
    <t>Did not practice. Questionable for Week 17 at Green Bay</t>
  </si>
  <si>
    <t>Limited practice. Questionable for Week 17 vs. New England</t>
  </si>
  <si>
    <t>Full practice. Probable for Week 17 vs. Oakland</t>
  </si>
  <si>
    <t>Left thumb, right elbow, back</t>
  </si>
  <si>
    <t>Limited practice. Questionable for Week 17 at Buffalo</t>
  </si>
  <si>
    <t>Concussion, ankle</t>
  </si>
  <si>
    <t>chase_coffman_SEA_TE</t>
  </si>
  <si>
    <t>Josh Freeman</t>
  </si>
  <si>
    <t>josh_freeman_IND_QB</t>
  </si>
  <si>
    <t>Back, foot</t>
  </si>
  <si>
    <t>Full practice. Probable for Week 17 vs. St. Louis</t>
  </si>
  <si>
    <t>Abdomen</t>
  </si>
  <si>
    <t>Full practice. Probable for Week 17 at Dallas</t>
  </si>
  <si>
    <t>Did not practice. Questionable for Week 17 vs. Pittsburgh</t>
  </si>
  <si>
    <t>Low back</t>
  </si>
  <si>
    <t>Full practice. Probable for Week 17 at Green Bay</t>
  </si>
  <si>
    <t>Colt McCoy</t>
  </si>
  <si>
    <t>colt_mccoy_WAS_QB</t>
  </si>
  <si>
    <t>Limited practice. Questionable for Week 17 vs. Tennessee</t>
  </si>
  <si>
    <t>Right finger</t>
  </si>
  <si>
    <t>Did not practice. Questionable for Week 17 at Buffalo</t>
  </si>
  <si>
    <t>Alex Tanney</t>
  </si>
  <si>
    <t>alex_tanney_TEN_QB</t>
  </si>
  <si>
    <t>Greg Salas</t>
  </si>
  <si>
    <t>greg_salas_BUF_WR</t>
  </si>
  <si>
    <t>Limited practice. Questionable for Week 17 vs. Minnesota</t>
  </si>
  <si>
    <t>Limited practice. Questionable for Week 17 at Chicago</t>
  </si>
  <si>
    <t>Limited practice. Questionable for Week 17 at Denver</t>
  </si>
  <si>
    <t>Achilles'</t>
  </si>
  <si>
    <t>Limited practice. Questionable for Week 17 vs. Jacksonville</t>
  </si>
  <si>
    <t>Shin</t>
  </si>
  <si>
    <t>Thigh</t>
  </si>
  <si>
    <t>Did not practice. Questionable for Week 17 at Houston</t>
  </si>
  <si>
    <t>Limited practice. Questionable for Week 17 at Dallas</t>
  </si>
  <si>
    <t>Limited practice. Questionable for Week 17 at Kansas City</t>
  </si>
  <si>
    <t>Limited practice. Questionable for Week 17 at Miami</t>
  </si>
  <si>
    <t>Did not practice. Questionable for Week 17 vs. Seattle</t>
  </si>
  <si>
    <t>Questionable for Week 17 vs. San Diego</t>
  </si>
  <si>
    <t>Kasen Williams</t>
  </si>
  <si>
    <t>kasen_williams_SEA_WR</t>
  </si>
  <si>
    <t>Did not practice. Questionable for Week 17 vs. Washington</t>
  </si>
  <si>
    <t>Did not practice. Questionable for Week 17 vs. New Orleans</t>
  </si>
  <si>
    <t>Brittan Golden</t>
  </si>
  <si>
    <t>brittan_golden_ARI_WR</t>
  </si>
  <si>
    <t>Limited practice. Questionable for Week 17 at Atlanta</t>
  </si>
  <si>
    <t>Trey Williams</t>
  </si>
  <si>
    <t>trey_williams_IND_RB</t>
  </si>
  <si>
    <t>Did not practice. Questionable for Week 17 vs. Tennessee</t>
  </si>
  <si>
    <t>Jeff Heath</t>
  </si>
  <si>
    <t>jeff_heath_DAL_SS</t>
  </si>
  <si>
    <t>Cairo Santos</t>
  </si>
  <si>
    <t>K</t>
  </si>
  <si>
    <t>cairo_santos_KC_K</t>
  </si>
  <si>
    <t>Quadriceps, shin</t>
  </si>
  <si>
    <t>Raheem Mostert</t>
  </si>
  <si>
    <t>Eddy Lacy</t>
  </si>
  <si>
    <t>F. Toussient</t>
  </si>
  <si>
    <t>Cin</t>
  </si>
  <si>
    <t>C. Michael</t>
  </si>
  <si>
    <t>Seahawks</t>
  </si>
  <si>
    <t>J. Hill</t>
  </si>
  <si>
    <t>C. Michele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</si>
</sst>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164" formatCode="0.0%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1"/>
      <name val="Calibri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/>
    <xf numFmtId="0" fontId="0" fillId="5" borderId="0" xfId="0" applyFill="1"/>
    <xf numFmtId="0" fontId="0" fillId="2" borderId="0" xfId="0" applyFill="1" applyBorder="1"/>
    <xf numFmtId="0" fontId="0" fillId="3" borderId="0" xfId="0" applyFill="1" applyBorder="1"/>
    <xf numFmtId="0" fontId="3" fillId="6" borderId="0" xfId="0" applyFont="1" applyFill="1"/>
    <xf numFmtId="0" fontId="0" fillId="0" borderId="0" xfId="0" applyAlignment="1">
      <alignment horizontal="center"/>
    </xf>
    <xf numFmtId="0" fontId="4" fillId="0" borderId="0" xfId="4"/>
    <xf numFmtId="6" fontId="0" fillId="0" borderId="0" xfId="0" applyNumberFormat="1"/>
    <xf numFmtId="0" fontId="3" fillId="0" borderId="0" xfId="0" applyFont="1"/>
    <xf numFmtId="0" fontId="0" fillId="0" borderId="0" xfId="0"/>
    <xf numFmtId="0" fontId="3" fillId="0" borderId="0" xfId="0" applyFont="1"/>
    <xf numFmtId="6" fontId="0" fillId="0" borderId="0" xfId="0" applyNumberFormat="1"/>
    <xf numFmtId="0" fontId="4" fillId="0" borderId="0" xfId="4"/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cent" xfId="1" builtinId="5"/>
  </cellStyles>
  <dxfs count="1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9998"/>
      <color rgb="FFFF5C5F"/>
      <color rgb="FF0091F8"/>
      <color rgb="FFB451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2">
    <queryTableFields count="31">
      <queryTableField id="1" name="team" tableColumnId="1"/>
      <queryTableField id="2" name="PaAtt" tableColumnId="2"/>
      <queryTableField id="3" name="MaxPaAtt" tableColumnId="3"/>
      <queryTableField id="4" name="MinPaAtt" tableColumnId="4"/>
      <queryTableField id="5" name="RuAtt" tableColumnId="5"/>
      <queryTableField id="6" name="MaxRuAtt" tableColumnId="6"/>
      <queryTableField id="7" name="MinRuAtt" tableColumnId="7"/>
      <queryTableField id="8" name="FgAtt" tableColumnId="8"/>
      <queryTableField id="9" name="MaxFgAtt" tableColumnId="9"/>
      <queryTableField id="10" name="MinFgAtt" tableColumnId="10"/>
      <queryTableField id="11" name="xpAtt" tableColumnId="11"/>
      <queryTableField id="12" name="MaxXpAtt" tableColumnId="12"/>
      <queryTableField id="13" name="MinXpAtt" tableColumnId="13"/>
      <queryTableField id="14" name="RuTD" tableColumnId="14"/>
      <queryTableField id="15" name="MaxRuTD" tableColumnId="15"/>
      <queryTableField id="16" name="MinRuTD" tableColumnId="16"/>
      <queryTableField id="17" name="Ru2pt" tableColumnId="17"/>
      <queryTableField id="18" name="MaxRu2pt" tableColumnId="18"/>
      <queryTableField id="19" name="MinRu2pt" tableColumnId="19"/>
      <queryTableField id="20" name="PaTD" tableColumnId="20"/>
      <queryTableField id="21" name="MaxPaTD" tableColumnId="21"/>
      <queryTableField id="22" name="MinPaTD" tableColumnId="22"/>
      <queryTableField id="23" name="Pa2pt" tableColumnId="23"/>
      <queryTableField id="24" name="MaxPa2pt" tableColumnId="24"/>
      <queryTableField id="25" name="MinPa2pt" tableColumnId="25"/>
      <queryTableField id="26" name="fg" tableColumnId="26"/>
      <queryTableField id="27" name="MaxFg" tableColumnId="27"/>
      <queryTableField id="28" name="MinFg" tableColumnId="28"/>
      <queryTableField id="29" name="xp" tableColumnId="29"/>
      <queryTableField id="30" name="MaxXp" tableColumnId="30"/>
      <queryTableField id="31" name="MinXp" tableColumnId="31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2">
    <queryTableFields count="31">
      <queryTableField id="1" name="team" tableColumnId="1"/>
      <queryTableField id="2" name="PaAtt" tableColumnId="2"/>
      <queryTableField id="3" name="MaxPaAtt" tableColumnId="3"/>
      <queryTableField id="4" name="MinPaAtt" tableColumnId="4"/>
      <queryTableField id="5" name="RuAtt" tableColumnId="5"/>
      <queryTableField id="6" name="MaxRuAtt" tableColumnId="6"/>
      <queryTableField id="7" name="MinRuAtt" tableColumnId="7"/>
      <queryTableField id="8" name="FgAtt" tableColumnId="8"/>
      <queryTableField id="9" name="MaxFgAtt" tableColumnId="9"/>
      <queryTableField id="10" name="MinFgAtt" tableColumnId="10"/>
      <queryTableField id="11" name="xpAtt" tableColumnId="11"/>
      <queryTableField id="12" name="MaxXpAtt" tableColumnId="12"/>
      <queryTableField id="13" name="MinXpAtt" tableColumnId="13"/>
      <queryTableField id="14" name="RuTD" tableColumnId="14"/>
      <queryTableField id="15" name="MaxRuTD" tableColumnId="15"/>
      <queryTableField id="16" name="MinRuTD" tableColumnId="16"/>
      <queryTableField id="17" name="Ru2pt" tableColumnId="17"/>
      <queryTableField id="18" name="MaxRu2pt" tableColumnId="18"/>
      <queryTableField id="19" name="MinRu2pt" tableColumnId="19"/>
      <queryTableField id="20" name="PaTD" tableColumnId="20"/>
      <queryTableField id="21" name="MaxPaTD" tableColumnId="21"/>
      <queryTableField id="22" name="MinPaTD" tableColumnId="22"/>
      <queryTableField id="23" name="Pa2pt" tableColumnId="23"/>
      <queryTableField id="24" name="MaxPa2pt" tableColumnId="24"/>
      <queryTableField id="25" name="MinPa2pt" tableColumnId="25"/>
      <queryTableField id="26" name="fg" tableColumnId="26"/>
      <queryTableField id="27" name="MaxFg" tableColumnId="27"/>
      <queryTableField id="28" name="MinFg" tableColumnId="28"/>
      <queryTableField id="29" name="xp" tableColumnId="29"/>
      <queryTableField id="30" name="MaxXp" tableColumnId="30"/>
      <queryTableField id="31" name="MinXp" tableColumnId="31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1">
    <queryTableFields count="8">
      <queryTableField id="1" name="game" tableColumnId="1"/>
      <queryTableField id="2" name="team" tableColumnId="2"/>
      <queryTableField id="3" name="opp" tableColumnId="3"/>
      <queryTableField id="4" name="week" tableColumnId="4"/>
      <queryTableField id="5" name="pointsScored" tableColumnId="5"/>
      <queryTableField id="6" name="result" tableColumnId="6"/>
      <queryTableField id="9" name="line" tableColumnId="9"/>
      <queryTableField id="10" name="ou" tableColumnId="10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33">
    <queryTableFields count="32">
      <queryTableField id="1" name="Player Name" tableColumnId="1"/>
      <queryTableField id="2" name="Position" tableColumnId="2"/>
      <queryTableField id="3" name="Team" tableColumnId="3"/>
      <queryTableField id="4" name="Opp" tableColumnId="4"/>
      <queryTableField id="5" name="Week" tableColumnId="5"/>
      <queryTableField id="6" name="p_mnemonic" tableColumnId="6"/>
      <queryTableField id="7" name="g_mnemonic" tableColumnId="7"/>
      <queryTableField id="8" name="PaAtt" tableColumnId="8"/>
      <queryTableField id="9" name="PaCmp" tableColumnId="9"/>
      <queryTableField id="10" name="PaYd" tableColumnId="10"/>
      <queryTableField id="11" name="PaTD" tableColumnId="11"/>
      <queryTableField id="12" name="Pa2pt" tableColumnId="12"/>
      <queryTableField id="13" name="PaInt" tableColumnId="13"/>
      <queryTableField id="14" name="Pa300gm" tableColumnId="14"/>
      <queryTableField id="15" name="RuAtt" tableColumnId="15"/>
      <queryTableField id="16" name="RuYd" tableColumnId="16"/>
      <queryTableField id="17" name="RuTD" tableColumnId="17"/>
      <queryTableField id="18" name="Ru2pt" tableColumnId="18"/>
      <queryTableField id="19" name="Ru100gm" tableColumnId="19"/>
      <queryTableField id="20" name="ReTgt" tableColumnId="20"/>
      <queryTableField id="21" name="ReRcpt" tableColumnId="21"/>
      <queryTableField id="22" name="ReYd" tableColumnId="22"/>
      <queryTableField id="23" name="ReTD" tableColumnId="23"/>
      <queryTableField id="24" name="Re2pt" tableColumnId="24"/>
      <queryTableField id="25" name="Re100gm" tableColumnId="25"/>
      <queryTableField id="26" name="FL" tableColumnId="26"/>
      <queryTableField id="27" name="SpTmTD" tableColumnId="27"/>
      <queryTableField id="28" name="Depth" tableColumnId="28"/>
      <queryTableField id="29" name="InjStatus" tableColumnId="29"/>
      <queryTableField id="30" name="InjDetail" tableColumnId="30"/>
      <queryTableField id="31" name="InjNotes" tableColumnId="31"/>
      <queryTableField id="32" name="DKFPTS" tableColumnId="32"/>
    </queryTableFields>
  </queryTableRefresh>
</queryTable>
</file>

<file path=xl/queryTables/queryTable5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18">
    <queryTableFields count="17">
      <queryTableField id="1" name="Player" tableColumnId="1"/>
      <queryTableField id="2" name="Team" tableColumnId="2"/>
      <queryTableField id="3" name="Position" tableColumnId="3"/>
      <queryTableField id="4" name="RuAtt" tableColumnId="4"/>
      <queryTableField id="5" name="RuYd" tableColumnId="5"/>
      <queryTableField id="6" name="RuTd" tableColumnId="6"/>
      <queryTableField id="7" name="Ru2pt" tableColumnId="7"/>
      <queryTableField id="8" name="Ru100gm" tableColumnId="8"/>
      <queryTableField id="9" name="ReTgt" tableColumnId="9"/>
      <queryTableField id="10" name="ReRecpt" tableColumnId="10"/>
      <queryTableField id="11" name="ReYd" tableColumnId="11"/>
      <queryTableField id="12" name="ReTD" tableColumnId="12"/>
      <queryTableField id="13" name="Re2pt" tableColumnId="13"/>
      <queryTableField id="14" name="Re100gm" tableColumnId="14"/>
      <queryTableField id="15" name="FL" tableColumnId="15"/>
      <queryTableField id="16" name="spTmTD" tableColumnId="16"/>
      <queryTableField id="17" name="FPT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Offense" displayName="Offense" ref="A1:AE33" tableType="queryTable" totalsRowShown="0">
  <autoFilter ref="A1:AE33"/>
  <tableColumns count="31">
    <tableColumn id="1" uniqueName="1" name="team" queryTableFieldId="1"/>
    <tableColumn id="2" uniqueName="2" name="PaAtt" queryTableFieldId="2"/>
    <tableColumn id="3" uniqueName="3" name="MaxPaAtt" queryTableFieldId="3"/>
    <tableColumn id="4" uniqueName="4" name="MinPaAtt" queryTableFieldId="4"/>
    <tableColumn id="5" uniqueName="5" name="RuAtt" queryTableFieldId="5"/>
    <tableColumn id="6" uniqueName="6" name="MaxRuAtt" queryTableFieldId="6"/>
    <tableColumn id="7" uniqueName="7" name="MinRuAtt" queryTableFieldId="7"/>
    <tableColumn id="8" uniqueName="8" name="FgAtt" queryTableFieldId="8"/>
    <tableColumn id="9" uniqueName="9" name="MaxFgAtt" queryTableFieldId="9"/>
    <tableColumn id="10" uniqueName="10" name="MinFgAtt" queryTableFieldId="10"/>
    <tableColumn id="11" uniqueName="11" name="xpAtt" queryTableFieldId="11"/>
    <tableColumn id="12" uniqueName="12" name="MaxXpAtt" queryTableFieldId="12"/>
    <tableColumn id="13" uniqueName="13" name="MinXpAtt" queryTableFieldId="13"/>
    <tableColumn id="14" uniqueName="14" name="RuTD" queryTableFieldId="14"/>
    <tableColumn id="15" uniqueName="15" name="MaxRuTD" queryTableFieldId="15"/>
    <tableColumn id="16" uniqueName="16" name="MinRuTD" queryTableFieldId="16"/>
    <tableColumn id="17" uniqueName="17" name="Ru2pt" queryTableFieldId="17"/>
    <tableColumn id="18" uniqueName="18" name="MaxRu2pt" queryTableFieldId="18"/>
    <tableColumn id="19" uniqueName="19" name="MinRu2pt" queryTableFieldId="19"/>
    <tableColumn id="20" uniqueName="20" name="PaTD" queryTableFieldId="20"/>
    <tableColumn id="21" uniqueName="21" name="MaxPaTD" queryTableFieldId="21"/>
    <tableColumn id="22" uniqueName="22" name="MinPaTD" queryTableFieldId="22"/>
    <tableColumn id="23" uniqueName="23" name="Pa2pt" queryTableFieldId="23"/>
    <tableColumn id="24" uniqueName="24" name="MaxPa2pt" queryTableFieldId="24"/>
    <tableColumn id="25" uniqueName="25" name="MinPa2pt" queryTableFieldId="25"/>
    <tableColumn id="26" uniqueName="26" name="fg" queryTableFieldId="26"/>
    <tableColumn id="27" uniqueName="27" name="MaxFg" queryTableFieldId="27"/>
    <tableColumn id="28" uniqueName="28" name="MinFg" queryTableFieldId="28"/>
    <tableColumn id="29" uniqueName="29" name="xp" queryTableFieldId="29"/>
    <tableColumn id="30" uniqueName="30" name="MaxXp" queryTableFieldId="30"/>
    <tableColumn id="31" uniqueName="31" name="MinXp" queryTableFieldId="3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_ExternalData_1" displayName="Table_ExternalData_1" ref="A1:AE33" tableType="queryTable" totalsRowShown="0">
  <autoFilter ref="A1:AE33"/>
  <tableColumns count="31">
    <tableColumn id="1" uniqueName="1" name="team" queryTableFieldId="1"/>
    <tableColumn id="2" uniqueName="2" name="PaAtt" queryTableFieldId="2"/>
    <tableColumn id="3" uniqueName="3" name="MaxPaAtt" queryTableFieldId="3"/>
    <tableColumn id="4" uniqueName="4" name="MinPaAtt" queryTableFieldId="4"/>
    <tableColumn id="5" uniqueName="5" name="RuAtt" queryTableFieldId="5"/>
    <tableColumn id="6" uniqueName="6" name="MaxRuAtt" queryTableFieldId="6"/>
    <tableColumn id="7" uniqueName="7" name="MinRuAtt" queryTableFieldId="7"/>
    <tableColumn id="8" uniqueName="8" name="FgAtt" queryTableFieldId="8"/>
    <tableColumn id="9" uniqueName="9" name="MaxFgAtt" queryTableFieldId="9"/>
    <tableColumn id="10" uniqueName="10" name="MinFgAtt" queryTableFieldId="10"/>
    <tableColumn id="11" uniqueName="11" name="xpAtt" queryTableFieldId="11"/>
    <tableColumn id="12" uniqueName="12" name="MaxXpAtt" queryTableFieldId="12"/>
    <tableColumn id="13" uniqueName="13" name="MinXpAtt" queryTableFieldId="13"/>
    <tableColumn id="14" uniqueName="14" name="RuTD" queryTableFieldId="14"/>
    <tableColumn id="15" uniqueName="15" name="MaxRuTD" queryTableFieldId="15"/>
    <tableColumn id="16" uniqueName="16" name="MinRuTD" queryTableFieldId="16"/>
    <tableColumn id="17" uniqueName="17" name="Ru2pt" queryTableFieldId="17"/>
    <tableColumn id="18" uniqueName="18" name="MaxRu2pt" queryTableFieldId="18"/>
    <tableColumn id="19" uniqueName="19" name="MinRu2pt" queryTableFieldId="19"/>
    <tableColumn id="20" uniqueName="20" name="PaTD" queryTableFieldId="20"/>
    <tableColumn id="21" uniqueName="21" name="MaxPaTD" queryTableFieldId="21"/>
    <tableColumn id="22" uniqueName="22" name="MinPaTD" queryTableFieldId="22"/>
    <tableColumn id="23" uniqueName="23" name="Pa2pt" queryTableFieldId="23"/>
    <tableColumn id="24" uniqueName="24" name="MaxPa2pt" queryTableFieldId="24"/>
    <tableColumn id="25" uniqueName="25" name="MinPa2pt" queryTableFieldId="25"/>
    <tableColumn id="26" uniqueName="26" name="fg" queryTableFieldId="26"/>
    <tableColumn id="27" uniqueName="27" name="MaxFg" queryTableFieldId="27"/>
    <tableColumn id="28" uniqueName="28" name="MinFg" queryTableFieldId="28"/>
    <tableColumn id="29" uniqueName="29" name="xp" queryTableFieldId="29"/>
    <tableColumn id="30" uniqueName="30" name="MaxXp" queryTableFieldId="30"/>
    <tableColumn id="31" uniqueName="31" name="MinXp" queryTableFieldId="3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_ExternalData_17" displayName="Table_ExternalData_17" ref="A1:H521" tableType="queryTable" totalsRowShown="0">
  <autoFilter ref="A1:H521"/>
  <tableColumns count="8">
    <tableColumn id="1" uniqueName="1" name="game" queryTableFieldId="1"/>
    <tableColumn id="2" uniqueName="2" name="team" queryTableFieldId="2"/>
    <tableColumn id="3" uniqueName="3" name="opp" queryTableFieldId="3"/>
    <tableColumn id="4" uniqueName="4" name="week" queryTableFieldId="4"/>
    <tableColumn id="5" uniqueName="5" name="pointsScored" queryTableFieldId="5"/>
    <tableColumn id="6" uniqueName="6" name="result" queryTableFieldId="6"/>
    <tableColumn id="9" uniqueName="9" name="line" queryTableFieldId="9"/>
    <tableColumn id="10" uniqueName="10" name="ou" queryTableFieldId="1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le_ExternalData_18" displayName="Table_ExternalData_18" ref="A1:AF4911" tableType="queryTable" totalsRowShown="0">
  <autoFilter ref="A1:AF4911"/>
  <tableColumns count="32">
    <tableColumn id="1" uniqueName="1" name="Player Name" queryTableFieldId="1"/>
    <tableColumn id="2" uniqueName="2" name="Position" queryTableFieldId="2"/>
    <tableColumn id="3" uniqueName="3" name="Team" queryTableFieldId="3"/>
    <tableColumn id="4" uniqueName="4" name="Opp" queryTableFieldId="4"/>
    <tableColumn id="5" uniqueName="5" name="Week" queryTableFieldId="5"/>
    <tableColumn id="6" uniqueName="6" name="p_mnemonic" queryTableFieldId="6"/>
    <tableColumn id="7" uniqueName="7" name="g_mnemonic" queryTableFieldId="7"/>
    <tableColumn id="8" uniqueName="8" name="PaAtt" queryTableFieldId="8"/>
    <tableColumn id="9" uniqueName="9" name="PaCmp" queryTableFieldId="9"/>
    <tableColumn id="10" uniqueName="10" name="PaYd" queryTableFieldId="10"/>
    <tableColumn id="11" uniqueName="11" name="PaTD" queryTableFieldId="11"/>
    <tableColumn id="12" uniqueName="12" name="Pa2pt" queryTableFieldId="12"/>
    <tableColumn id="13" uniqueName="13" name="PaInt" queryTableFieldId="13"/>
    <tableColumn id="14" uniqueName="14" name="Pa300gm" queryTableFieldId="14"/>
    <tableColumn id="15" uniqueName="15" name="RuAtt" queryTableFieldId="15"/>
    <tableColumn id="16" uniqueName="16" name="RuYd" queryTableFieldId="16"/>
    <tableColumn id="17" uniqueName="17" name="RuTD" queryTableFieldId="17"/>
    <tableColumn id="18" uniqueName="18" name="Ru2pt" queryTableFieldId="18"/>
    <tableColumn id="19" uniqueName="19" name="Ru100gm" queryTableFieldId="19"/>
    <tableColumn id="20" uniqueName="20" name="ReTgt" queryTableFieldId="20"/>
    <tableColumn id="21" uniqueName="21" name="ReRcpt" queryTableFieldId="21"/>
    <tableColumn id="22" uniqueName="22" name="ReYd" queryTableFieldId="22"/>
    <tableColumn id="23" uniqueName="23" name="ReTD" queryTableFieldId="23"/>
    <tableColumn id="24" uniqueName="24" name="Re2pt" queryTableFieldId="24"/>
    <tableColumn id="25" uniqueName="25" name="Re100gm" queryTableFieldId="25"/>
    <tableColumn id="26" uniqueName="26" name="FL" queryTableFieldId="26"/>
    <tableColumn id="27" uniqueName="27" name="SpTmTD" queryTableFieldId="27"/>
    <tableColumn id="28" uniqueName="28" name="Depth" queryTableFieldId="28"/>
    <tableColumn id="29" uniqueName="29" name="InjStatus" queryTableFieldId="29"/>
    <tableColumn id="30" uniqueName="30" name="InjDetail" queryTableFieldId="30"/>
    <tableColumn id="31" uniqueName="31" name="InjNotes" queryTableFieldId="31"/>
    <tableColumn id="32" uniqueName="32" name="DKFPTS" queryTableField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_ExternalData_14" displayName="Table_ExternalData_14" ref="A1:Q463" tableType="queryTable" totalsRowShown="0">
  <autoFilter ref="A1:Q463"/>
  <sortState ref="A2:Q463">
    <sortCondition descending="1" ref="Q1:Q405"/>
  </sortState>
  <tableColumns count="17">
    <tableColumn id="1" uniqueName="1" name="Player" queryTableFieldId="1"/>
    <tableColumn id="2" uniqueName="2" name="Team" queryTableFieldId="2"/>
    <tableColumn id="3" uniqueName="3" name="Position" queryTableFieldId="3"/>
    <tableColumn id="4" uniqueName="4" name="RuAtt" queryTableFieldId="4"/>
    <tableColumn id="5" uniqueName="5" name="RuYd" queryTableFieldId="5"/>
    <tableColumn id="6" uniqueName="6" name="RuTd" queryTableFieldId="6"/>
    <tableColumn id="7" uniqueName="7" name="Ru2pt" queryTableFieldId="7"/>
    <tableColumn id="8" uniqueName="8" name="Ru100gm" queryTableFieldId="8"/>
    <tableColumn id="9" uniqueName="9" name="ReTgt" queryTableFieldId="9"/>
    <tableColumn id="10" uniqueName="10" name="ReRecpt" queryTableFieldId="10"/>
    <tableColumn id="11" uniqueName="11" name="ReYd" queryTableFieldId="11"/>
    <tableColumn id="12" uniqueName="12" name="ReTD" queryTableFieldId="12"/>
    <tableColumn id="13" uniqueName="13" name="Re2pt" queryTableFieldId="13"/>
    <tableColumn id="14" uniqueName="14" name="Re100gm" queryTableFieldId="14"/>
    <tableColumn id="15" uniqueName="15" name="FL" queryTableFieldId="15"/>
    <tableColumn id="16" uniqueName="16" name="spTmTD" queryTableFieldId="16"/>
    <tableColumn id="17" uniqueName="17" name="FPTS" queryTableFieldId="1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draftkings.com/contest/draftteam/18907598" TargetMode="External"/><Relationship Id="rId12" Type="http://schemas.openxmlformats.org/officeDocument/2006/relationships/hyperlink" Target="https://www.draftkings.com/contest/draftteam/18907598" TargetMode="External"/><Relationship Id="rId13" Type="http://schemas.openxmlformats.org/officeDocument/2006/relationships/hyperlink" Target="https://www.draftkings.com/contest/draftteam/18907598" TargetMode="External"/><Relationship Id="rId14" Type="http://schemas.openxmlformats.org/officeDocument/2006/relationships/hyperlink" Target="https://www.draftkings.com/contest/draftteam/18907598" TargetMode="External"/><Relationship Id="rId15" Type="http://schemas.openxmlformats.org/officeDocument/2006/relationships/hyperlink" Target="https://www.draftkings.com/contest/draftteam/18907598" TargetMode="External"/><Relationship Id="rId16" Type="http://schemas.openxmlformats.org/officeDocument/2006/relationships/hyperlink" Target="https://www.draftkings.com/contest/draftteam/18907598" TargetMode="External"/><Relationship Id="rId17" Type="http://schemas.openxmlformats.org/officeDocument/2006/relationships/hyperlink" Target="https://www.draftkings.com/contest/draftteam/18907598" TargetMode="External"/><Relationship Id="rId1" Type="http://schemas.openxmlformats.org/officeDocument/2006/relationships/hyperlink" Target="https://www.draftkings.com/contest/draftteam/18907598" TargetMode="External"/><Relationship Id="rId2" Type="http://schemas.openxmlformats.org/officeDocument/2006/relationships/hyperlink" Target="https://www.draftkings.com/contest/draftteam/18907598" TargetMode="External"/><Relationship Id="rId3" Type="http://schemas.openxmlformats.org/officeDocument/2006/relationships/hyperlink" Target="https://www.draftkings.com/contest/draftteam/18907598" TargetMode="External"/><Relationship Id="rId4" Type="http://schemas.openxmlformats.org/officeDocument/2006/relationships/hyperlink" Target="https://www.draftkings.com/contest/draftteam/18907598" TargetMode="External"/><Relationship Id="rId5" Type="http://schemas.openxmlformats.org/officeDocument/2006/relationships/hyperlink" Target="https://www.draftkings.com/contest/draftteam/18907598" TargetMode="External"/><Relationship Id="rId6" Type="http://schemas.openxmlformats.org/officeDocument/2006/relationships/hyperlink" Target="https://www.draftkings.com/contest/draftteam/18907598" TargetMode="External"/><Relationship Id="rId7" Type="http://schemas.openxmlformats.org/officeDocument/2006/relationships/hyperlink" Target="https://www.draftkings.com/contest/draftteam/18907598" TargetMode="External"/><Relationship Id="rId8" Type="http://schemas.openxmlformats.org/officeDocument/2006/relationships/hyperlink" Target="https://www.draftkings.com/contest/draftteam/18907598" TargetMode="External"/><Relationship Id="rId9" Type="http://schemas.openxmlformats.org/officeDocument/2006/relationships/hyperlink" Target="https://www.draftkings.com/contest/draftteam/18907598" TargetMode="External"/><Relationship Id="rId10" Type="http://schemas.openxmlformats.org/officeDocument/2006/relationships/hyperlink" Target="https://www.draftkings.com/contest/draftteam/18907598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H8" sqref="H8"/>
    </sheetView>
  </sheetViews>
  <sheetFormatPr baseColWidth="10" defaultRowHeight="16" x14ac:dyDescent="0.2"/>
  <cols>
    <col min="1" max="1" width="8" bestFit="1" customWidth="1"/>
    <col min="2" max="2" width="8.33203125" bestFit="1" customWidth="1"/>
    <col min="3" max="3" width="12" customWidth="1"/>
    <col min="4" max="4" width="11.6640625" customWidth="1"/>
    <col min="5" max="5" width="8.5" bestFit="1" customWidth="1"/>
    <col min="6" max="6" width="12.1640625" bestFit="1" customWidth="1"/>
    <col min="7" max="7" width="11.83203125" bestFit="1" customWidth="1"/>
    <col min="8" max="8" width="8.1640625" bestFit="1" customWidth="1"/>
    <col min="9" max="9" width="11.83203125" bestFit="1" customWidth="1"/>
    <col min="10" max="10" width="11.5" bestFit="1" customWidth="1"/>
    <col min="11" max="11" width="8.33203125" bestFit="1" customWidth="1"/>
    <col min="12" max="12" width="12.1640625" customWidth="1"/>
    <col min="13" max="13" width="11.83203125" bestFit="1" customWidth="1"/>
    <col min="14" max="14" width="8.1640625" bestFit="1" customWidth="1"/>
    <col min="15" max="15" width="11.83203125" bestFit="1" customWidth="1"/>
    <col min="16" max="16" width="11.5" bestFit="1" customWidth="1"/>
    <col min="17" max="17" width="8.6640625" bestFit="1" customWidth="1"/>
    <col min="18" max="18" width="12.33203125" bestFit="1" customWidth="1"/>
    <col min="19" max="19" width="12" bestFit="1" customWidth="1"/>
    <col min="20" max="20" width="8" bestFit="1" customWidth="1"/>
    <col min="21" max="21" width="11.6640625" bestFit="1" customWidth="1"/>
    <col min="22" max="22" width="11.33203125" bestFit="1" customWidth="1"/>
    <col min="23" max="23" width="8.5" bestFit="1" customWidth="1"/>
    <col min="24" max="24" width="12.1640625" bestFit="1" customWidth="1"/>
    <col min="25" max="25" width="11.83203125" bestFit="1" customWidth="1"/>
    <col min="26" max="26" width="5.33203125" bestFit="1" customWidth="1"/>
    <col min="27" max="27" width="9.33203125" bestFit="1" customWidth="1"/>
    <col min="28" max="28" width="9" bestFit="1" customWidth="1"/>
    <col min="29" max="29" width="5.6640625" bestFit="1" customWidth="1"/>
    <col min="30" max="30" width="9.5" bestFit="1" customWidth="1"/>
    <col min="31" max="31" width="9.1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46</v>
      </c>
      <c r="B2">
        <v>563</v>
      </c>
      <c r="C2">
        <v>48</v>
      </c>
      <c r="D2">
        <v>18</v>
      </c>
      <c r="E2">
        <v>452</v>
      </c>
      <c r="F2">
        <v>39</v>
      </c>
      <c r="G2">
        <v>13</v>
      </c>
      <c r="H2">
        <v>31</v>
      </c>
      <c r="I2">
        <v>5</v>
      </c>
      <c r="J2">
        <v>0</v>
      </c>
      <c r="K2">
        <v>58</v>
      </c>
      <c r="L2">
        <v>7</v>
      </c>
      <c r="M2">
        <v>1</v>
      </c>
      <c r="N2">
        <v>16</v>
      </c>
      <c r="O2">
        <v>3</v>
      </c>
      <c r="P2">
        <v>0</v>
      </c>
      <c r="Q2">
        <v>0</v>
      </c>
      <c r="R2">
        <v>0</v>
      </c>
      <c r="S2">
        <v>0</v>
      </c>
      <c r="T2">
        <v>35</v>
      </c>
      <c r="U2">
        <v>4</v>
      </c>
      <c r="V2">
        <v>0</v>
      </c>
      <c r="W2">
        <v>0</v>
      </c>
      <c r="X2">
        <v>0</v>
      </c>
      <c r="Y2">
        <v>0</v>
      </c>
      <c r="Z2">
        <v>28</v>
      </c>
      <c r="AA2">
        <v>5</v>
      </c>
      <c r="AB2">
        <v>0</v>
      </c>
      <c r="AC2">
        <v>53</v>
      </c>
      <c r="AD2">
        <v>6</v>
      </c>
      <c r="AE2">
        <v>0</v>
      </c>
    </row>
    <row r="3" spans="1:31" x14ac:dyDescent="0.2">
      <c r="A3" t="s">
        <v>50</v>
      </c>
      <c r="B3">
        <v>621</v>
      </c>
      <c r="C3">
        <v>46</v>
      </c>
      <c r="D3">
        <v>27</v>
      </c>
      <c r="E3">
        <v>420</v>
      </c>
      <c r="F3">
        <v>35</v>
      </c>
      <c r="G3">
        <v>14</v>
      </c>
      <c r="H3">
        <v>31</v>
      </c>
      <c r="I3">
        <v>4</v>
      </c>
      <c r="J3">
        <v>0</v>
      </c>
      <c r="K3">
        <v>34</v>
      </c>
      <c r="L3">
        <v>6</v>
      </c>
      <c r="M3">
        <v>1</v>
      </c>
      <c r="N3">
        <v>13</v>
      </c>
      <c r="O3">
        <v>4</v>
      </c>
      <c r="P3">
        <v>0</v>
      </c>
      <c r="Q3">
        <v>0</v>
      </c>
      <c r="R3">
        <v>0</v>
      </c>
      <c r="S3">
        <v>0</v>
      </c>
      <c r="T3">
        <v>21</v>
      </c>
      <c r="U3">
        <v>3</v>
      </c>
      <c r="V3">
        <v>0</v>
      </c>
      <c r="W3">
        <v>1</v>
      </c>
      <c r="X3">
        <v>1</v>
      </c>
      <c r="Y3">
        <v>0</v>
      </c>
      <c r="Z3">
        <v>25</v>
      </c>
      <c r="AA3">
        <v>4</v>
      </c>
      <c r="AB3">
        <v>0</v>
      </c>
      <c r="AC3">
        <v>34</v>
      </c>
      <c r="AD3">
        <v>6</v>
      </c>
      <c r="AE3">
        <v>1</v>
      </c>
    </row>
    <row r="4" spans="1:31" x14ac:dyDescent="0.2">
      <c r="A4" t="s">
        <v>55</v>
      </c>
      <c r="B4">
        <v>676</v>
      </c>
      <c r="C4">
        <v>56</v>
      </c>
      <c r="D4">
        <v>32</v>
      </c>
      <c r="E4">
        <v>382</v>
      </c>
      <c r="F4">
        <v>38</v>
      </c>
      <c r="G4">
        <v>14</v>
      </c>
      <c r="H4">
        <v>40</v>
      </c>
      <c r="I4">
        <v>5</v>
      </c>
      <c r="J4">
        <v>0</v>
      </c>
      <c r="K4">
        <v>29</v>
      </c>
      <c r="L4">
        <v>3</v>
      </c>
      <c r="M4">
        <v>0</v>
      </c>
      <c r="N4">
        <v>7</v>
      </c>
      <c r="O4">
        <v>3</v>
      </c>
      <c r="P4">
        <v>0</v>
      </c>
      <c r="Q4">
        <v>0</v>
      </c>
      <c r="R4">
        <v>0</v>
      </c>
      <c r="S4">
        <v>0</v>
      </c>
      <c r="T4">
        <v>21</v>
      </c>
      <c r="U4">
        <v>3</v>
      </c>
      <c r="V4">
        <v>0</v>
      </c>
      <c r="W4">
        <v>1</v>
      </c>
      <c r="X4">
        <v>1</v>
      </c>
      <c r="Y4">
        <v>0</v>
      </c>
      <c r="Z4">
        <v>33</v>
      </c>
      <c r="AA4">
        <v>5</v>
      </c>
      <c r="AB4">
        <v>0</v>
      </c>
      <c r="AC4">
        <v>29</v>
      </c>
      <c r="AD4">
        <v>3</v>
      </c>
      <c r="AE4">
        <v>0</v>
      </c>
    </row>
    <row r="5" spans="1:31" x14ac:dyDescent="0.2">
      <c r="A5" t="s">
        <v>58</v>
      </c>
      <c r="B5">
        <v>465</v>
      </c>
      <c r="C5">
        <v>42</v>
      </c>
      <c r="D5">
        <v>12</v>
      </c>
      <c r="E5">
        <v>507</v>
      </c>
      <c r="F5">
        <v>43</v>
      </c>
      <c r="G5">
        <v>23</v>
      </c>
      <c r="H5">
        <v>27</v>
      </c>
      <c r="I5">
        <v>3</v>
      </c>
      <c r="J5">
        <v>0</v>
      </c>
      <c r="K5">
        <v>40</v>
      </c>
      <c r="L5">
        <v>5</v>
      </c>
      <c r="M5">
        <v>1</v>
      </c>
      <c r="N5">
        <v>19</v>
      </c>
      <c r="O5">
        <v>3</v>
      </c>
      <c r="P5">
        <v>0</v>
      </c>
      <c r="Q5">
        <v>2</v>
      </c>
      <c r="R5">
        <v>1</v>
      </c>
      <c r="S5">
        <v>0</v>
      </c>
      <c r="T5">
        <v>23</v>
      </c>
      <c r="U5">
        <v>3</v>
      </c>
      <c r="V5">
        <v>0</v>
      </c>
      <c r="W5">
        <v>0</v>
      </c>
      <c r="X5">
        <v>0</v>
      </c>
      <c r="Y5">
        <v>0</v>
      </c>
      <c r="Z5">
        <v>23</v>
      </c>
      <c r="AA5">
        <v>3</v>
      </c>
      <c r="AB5">
        <v>0</v>
      </c>
      <c r="AC5">
        <v>34</v>
      </c>
      <c r="AD5">
        <v>5</v>
      </c>
      <c r="AE5">
        <v>1</v>
      </c>
    </row>
    <row r="6" spans="1:31" x14ac:dyDescent="0.2">
      <c r="A6" t="s">
        <v>44</v>
      </c>
      <c r="B6">
        <v>502</v>
      </c>
      <c r="C6">
        <v>45</v>
      </c>
      <c r="D6">
        <v>22</v>
      </c>
      <c r="E6">
        <v>526</v>
      </c>
      <c r="F6">
        <v>39</v>
      </c>
      <c r="G6">
        <v>20</v>
      </c>
      <c r="H6">
        <v>36</v>
      </c>
      <c r="I6">
        <v>5</v>
      </c>
      <c r="J6">
        <v>0</v>
      </c>
      <c r="K6">
        <v>59</v>
      </c>
      <c r="L6">
        <v>6</v>
      </c>
      <c r="M6">
        <v>1</v>
      </c>
      <c r="N6">
        <v>19</v>
      </c>
      <c r="O6">
        <v>3</v>
      </c>
      <c r="P6">
        <v>0</v>
      </c>
      <c r="Q6">
        <v>0</v>
      </c>
      <c r="R6">
        <v>0</v>
      </c>
      <c r="S6">
        <v>0</v>
      </c>
      <c r="T6">
        <v>35</v>
      </c>
      <c r="U6">
        <v>5</v>
      </c>
      <c r="V6">
        <v>0</v>
      </c>
      <c r="W6">
        <v>0</v>
      </c>
      <c r="X6">
        <v>0</v>
      </c>
      <c r="Y6">
        <v>0</v>
      </c>
      <c r="Z6">
        <v>30</v>
      </c>
      <c r="AA6">
        <v>4</v>
      </c>
      <c r="AB6">
        <v>0</v>
      </c>
      <c r="AC6">
        <v>56</v>
      </c>
      <c r="AD6">
        <v>5</v>
      </c>
      <c r="AE6">
        <v>1</v>
      </c>
    </row>
    <row r="7" spans="1:31" x14ac:dyDescent="0.2">
      <c r="A7" t="s">
        <v>52</v>
      </c>
      <c r="B7">
        <v>523</v>
      </c>
      <c r="C7">
        <v>45</v>
      </c>
      <c r="D7">
        <v>17</v>
      </c>
      <c r="E7">
        <v>467</v>
      </c>
      <c r="F7">
        <v>42</v>
      </c>
      <c r="G7">
        <v>20</v>
      </c>
      <c r="H7">
        <v>39</v>
      </c>
      <c r="I7">
        <v>4</v>
      </c>
      <c r="J7">
        <v>1</v>
      </c>
      <c r="K7">
        <v>29</v>
      </c>
      <c r="L7">
        <v>4</v>
      </c>
      <c r="M7">
        <v>0</v>
      </c>
      <c r="N7">
        <v>13</v>
      </c>
      <c r="O7">
        <v>2</v>
      </c>
      <c r="P7">
        <v>0</v>
      </c>
      <c r="Q7">
        <v>1</v>
      </c>
      <c r="R7">
        <v>1</v>
      </c>
      <c r="S7">
        <v>0</v>
      </c>
      <c r="T7">
        <v>21</v>
      </c>
      <c r="U7">
        <v>3</v>
      </c>
      <c r="V7">
        <v>0</v>
      </c>
      <c r="W7">
        <v>1</v>
      </c>
      <c r="X7">
        <v>1</v>
      </c>
      <c r="Y7">
        <v>0</v>
      </c>
      <c r="Z7">
        <v>33</v>
      </c>
      <c r="AA7">
        <v>4</v>
      </c>
      <c r="AB7">
        <v>0</v>
      </c>
      <c r="AC7">
        <v>28</v>
      </c>
      <c r="AD7">
        <v>4</v>
      </c>
      <c r="AE7">
        <v>0</v>
      </c>
    </row>
    <row r="8" spans="1:31" x14ac:dyDescent="0.2">
      <c r="A8" t="s">
        <v>51</v>
      </c>
      <c r="B8">
        <v>506</v>
      </c>
      <c r="C8">
        <v>44</v>
      </c>
      <c r="D8">
        <v>21</v>
      </c>
      <c r="E8">
        <v>469</v>
      </c>
      <c r="F8">
        <v>37</v>
      </c>
      <c r="G8">
        <v>16</v>
      </c>
      <c r="H8">
        <v>28</v>
      </c>
      <c r="I8">
        <v>4</v>
      </c>
      <c r="J8">
        <v>0</v>
      </c>
      <c r="K8">
        <v>49</v>
      </c>
      <c r="L8">
        <v>4</v>
      </c>
      <c r="M8">
        <v>0</v>
      </c>
      <c r="N8">
        <v>18</v>
      </c>
      <c r="O8">
        <v>4</v>
      </c>
      <c r="P8">
        <v>0</v>
      </c>
      <c r="Q8">
        <v>1</v>
      </c>
      <c r="R8">
        <v>1</v>
      </c>
      <c r="S8">
        <v>0</v>
      </c>
      <c r="T8">
        <v>31</v>
      </c>
      <c r="U8">
        <v>3</v>
      </c>
      <c r="V8">
        <v>0</v>
      </c>
      <c r="W8">
        <v>0</v>
      </c>
      <c r="X8">
        <v>0</v>
      </c>
      <c r="Y8">
        <v>0</v>
      </c>
      <c r="Z8">
        <v>23</v>
      </c>
      <c r="AA8">
        <v>3</v>
      </c>
      <c r="AB8">
        <v>0</v>
      </c>
      <c r="AC8">
        <v>48</v>
      </c>
      <c r="AD8">
        <v>4</v>
      </c>
      <c r="AE8">
        <v>0</v>
      </c>
    </row>
    <row r="9" spans="1:31" x14ac:dyDescent="0.2">
      <c r="A9" t="s">
        <v>45</v>
      </c>
      <c r="B9">
        <v>609</v>
      </c>
      <c r="C9">
        <v>51</v>
      </c>
      <c r="D9">
        <v>15</v>
      </c>
      <c r="E9">
        <v>380</v>
      </c>
      <c r="F9">
        <v>41</v>
      </c>
      <c r="G9">
        <v>14</v>
      </c>
      <c r="H9">
        <v>32</v>
      </c>
      <c r="I9">
        <v>4</v>
      </c>
      <c r="J9">
        <v>0</v>
      </c>
      <c r="K9">
        <v>24</v>
      </c>
      <c r="L9">
        <v>4</v>
      </c>
      <c r="M9">
        <v>0</v>
      </c>
      <c r="N9">
        <v>5</v>
      </c>
      <c r="O9">
        <v>2</v>
      </c>
      <c r="P9">
        <v>0</v>
      </c>
      <c r="Q9">
        <v>0</v>
      </c>
      <c r="R9">
        <v>0</v>
      </c>
      <c r="S9">
        <v>0</v>
      </c>
      <c r="T9">
        <v>20</v>
      </c>
      <c r="U9">
        <v>3</v>
      </c>
      <c r="V9">
        <v>0</v>
      </c>
      <c r="W9">
        <v>2</v>
      </c>
      <c r="X9">
        <v>1</v>
      </c>
      <c r="Y9">
        <v>0</v>
      </c>
      <c r="Z9">
        <v>28</v>
      </c>
      <c r="AA9">
        <v>4</v>
      </c>
      <c r="AB9">
        <v>0</v>
      </c>
      <c r="AC9">
        <v>22</v>
      </c>
      <c r="AD9">
        <v>4</v>
      </c>
      <c r="AE9">
        <v>0</v>
      </c>
    </row>
    <row r="10" spans="1:31" x14ac:dyDescent="0.2">
      <c r="A10" t="s">
        <v>34</v>
      </c>
      <c r="B10">
        <v>528</v>
      </c>
      <c r="C10">
        <v>48</v>
      </c>
      <c r="D10">
        <v>26</v>
      </c>
      <c r="E10">
        <v>408</v>
      </c>
      <c r="F10">
        <v>41</v>
      </c>
      <c r="G10">
        <v>14</v>
      </c>
      <c r="H10">
        <v>32</v>
      </c>
      <c r="I10">
        <v>4</v>
      </c>
      <c r="J10">
        <v>0</v>
      </c>
      <c r="K10">
        <v>25</v>
      </c>
      <c r="L10">
        <v>4</v>
      </c>
      <c r="M10">
        <v>0</v>
      </c>
      <c r="N10">
        <v>8</v>
      </c>
      <c r="O10">
        <v>4</v>
      </c>
      <c r="P10">
        <v>0</v>
      </c>
      <c r="Q10">
        <v>0</v>
      </c>
      <c r="R10">
        <v>0</v>
      </c>
      <c r="S10">
        <v>0</v>
      </c>
      <c r="T10">
        <v>16</v>
      </c>
      <c r="U10">
        <v>3</v>
      </c>
      <c r="V10">
        <v>0</v>
      </c>
      <c r="W10">
        <v>1</v>
      </c>
      <c r="X10">
        <v>1</v>
      </c>
      <c r="Y10">
        <v>0</v>
      </c>
      <c r="Z10">
        <v>30</v>
      </c>
      <c r="AA10">
        <v>4</v>
      </c>
      <c r="AB10">
        <v>0</v>
      </c>
      <c r="AC10">
        <v>25</v>
      </c>
      <c r="AD10">
        <v>4</v>
      </c>
      <c r="AE10">
        <v>0</v>
      </c>
    </row>
    <row r="11" spans="1:31" x14ac:dyDescent="0.2">
      <c r="A11" t="s">
        <v>31</v>
      </c>
      <c r="B11">
        <v>606</v>
      </c>
      <c r="C11">
        <v>51</v>
      </c>
      <c r="D11">
        <v>26</v>
      </c>
      <c r="E11">
        <v>411</v>
      </c>
      <c r="F11">
        <v>39</v>
      </c>
      <c r="G11">
        <v>14</v>
      </c>
      <c r="H11">
        <v>35</v>
      </c>
      <c r="I11">
        <v>5</v>
      </c>
      <c r="J11">
        <v>0</v>
      </c>
      <c r="K11">
        <v>36</v>
      </c>
      <c r="L11">
        <v>4</v>
      </c>
      <c r="M11">
        <v>0</v>
      </c>
      <c r="N11">
        <v>13</v>
      </c>
      <c r="O11">
        <v>3</v>
      </c>
      <c r="P11">
        <v>0</v>
      </c>
      <c r="Q11">
        <v>0</v>
      </c>
      <c r="R11">
        <v>0</v>
      </c>
      <c r="S11">
        <v>0</v>
      </c>
      <c r="T11">
        <v>19</v>
      </c>
      <c r="U11">
        <v>3</v>
      </c>
      <c r="V11">
        <v>0</v>
      </c>
      <c r="W11">
        <v>0</v>
      </c>
      <c r="X11">
        <v>0</v>
      </c>
      <c r="Y11">
        <v>0</v>
      </c>
      <c r="Z11">
        <v>30</v>
      </c>
      <c r="AA11">
        <v>4</v>
      </c>
      <c r="AB11">
        <v>0</v>
      </c>
      <c r="AC11">
        <v>35</v>
      </c>
      <c r="AD11">
        <v>4</v>
      </c>
      <c r="AE11">
        <v>0</v>
      </c>
    </row>
    <row r="12" spans="1:31" x14ac:dyDescent="0.2">
      <c r="A12" t="s">
        <v>61</v>
      </c>
      <c r="B12">
        <v>632</v>
      </c>
      <c r="C12">
        <v>70</v>
      </c>
      <c r="D12">
        <v>25</v>
      </c>
      <c r="E12">
        <v>354</v>
      </c>
      <c r="F12">
        <v>32</v>
      </c>
      <c r="G12">
        <v>14</v>
      </c>
      <c r="H12">
        <v>24</v>
      </c>
      <c r="I12">
        <v>4</v>
      </c>
      <c r="J12">
        <v>0</v>
      </c>
      <c r="K12">
        <v>39</v>
      </c>
      <c r="L12">
        <v>6</v>
      </c>
      <c r="M12">
        <v>1</v>
      </c>
      <c r="N12">
        <v>7</v>
      </c>
      <c r="O12">
        <v>2</v>
      </c>
      <c r="P12">
        <v>0</v>
      </c>
      <c r="Q12">
        <v>0</v>
      </c>
      <c r="R12">
        <v>0</v>
      </c>
      <c r="S12">
        <v>0</v>
      </c>
      <c r="T12">
        <v>33</v>
      </c>
      <c r="U12">
        <v>5</v>
      </c>
      <c r="V12">
        <v>0</v>
      </c>
      <c r="W12">
        <v>0</v>
      </c>
      <c r="X12">
        <v>0</v>
      </c>
      <c r="Y12">
        <v>0</v>
      </c>
      <c r="Z12">
        <v>22</v>
      </c>
      <c r="AA12">
        <v>4</v>
      </c>
      <c r="AB12">
        <v>0</v>
      </c>
      <c r="AC12">
        <v>36</v>
      </c>
      <c r="AD12">
        <v>6</v>
      </c>
      <c r="AE12">
        <v>0</v>
      </c>
    </row>
    <row r="13" spans="1:31" x14ac:dyDescent="0.2">
      <c r="A13" t="s">
        <v>47</v>
      </c>
      <c r="B13">
        <v>573</v>
      </c>
      <c r="C13">
        <v>61</v>
      </c>
      <c r="D13">
        <v>22</v>
      </c>
      <c r="E13">
        <v>436</v>
      </c>
      <c r="F13">
        <v>44</v>
      </c>
      <c r="G13">
        <v>17</v>
      </c>
      <c r="H13">
        <v>28</v>
      </c>
      <c r="I13">
        <v>5</v>
      </c>
      <c r="J13">
        <v>0</v>
      </c>
      <c r="K13">
        <v>36</v>
      </c>
      <c r="L13">
        <v>5</v>
      </c>
      <c r="M13">
        <v>1</v>
      </c>
      <c r="N13">
        <v>8</v>
      </c>
      <c r="O13">
        <v>2</v>
      </c>
      <c r="P13">
        <v>0</v>
      </c>
      <c r="Q13">
        <v>0</v>
      </c>
      <c r="R13">
        <v>0</v>
      </c>
      <c r="S13">
        <v>0</v>
      </c>
      <c r="T13">
        <v>31</v>
      </c>
      <c r="U13">
        <v>5</v>
      </c>
      <c r="V13">
        <v>0</v>
      </c>
      <c r="W13">
        <v>4</v>
      </c>
      <c r="X13">
        <v>1</v>
      </c>
      <c r="Y13">
        <v>0</v>
      </c>
      <c r="Z13">
        <v>24</v>
      </c>
      <c r="AA13">
        <v>5</v>
      </c>
      <c r="AB13">
        <v>0</v>
      </c>
      <c r="AC13">
        <v>36</v>
      </c>
      <c r="AD13">
        <v>5</v>
      </c>
      <c r="AE13">
        <v>1</v>
      </c>
    </row>
    <row r="14" spans="1:31" x14ac:dyDescent="0.2">
      <c r="A14" t="s">
        <v>33</v>
      </c>
      <c r="B14">
        <v>619</v>
      </c>
      <c r="C14">
        <v>58</v>
      </c>
      <c r="D14">
        <v>24</v>
      </c>
      <c r="E14">
        <v>472</v>
      </c>
      <c r="F14">
        <v>46</v>
      </c>
      <c r="G14">
        <v>17</v>
      </c>
      <c r="H14">
        <v>28</v>
      </c>
      <c r="I14">
        <v>4</v>
      </c>
      <c r="J14">
        <v>0</v>
      </c>
      <c r="K14">
        <v>38</v>
      </c>
      <c r="L14">
        <v>5</v>
      </c>
      <c r="M14">
        <v>0</v>
      </c>
      <c r="N14">
        <v>7</v>
      </c>
      <c r="O14">
        <v>1</v>
      </c>
      <c r="P14">
        <v>0</v>
      </c>
      <c r="Q14">
        <v>1</v>
      </c>
      <c r="R14">
        <v>1</v>
      </c>
      <c r="S14">
        <v>0</v>
      </c>
      <c r="T14">
        <v>29</v>
      </c>
      <c r="U14">
        <v>3</v>
      </c>
      <c r="V14">
        <v>0</v>
      </c>
      <c r="W14">
        <v>1</v>
      </c>
      <c r="X14">
        <v>1</v>
      </c>
      <c r="Y14">
        <v>0</v>
      </c>
      <c r="Z14">
        <v>24</v>
      </c>
      <c r="AA14">
        <v>3</v>
      </c>
      <c r="AB14">
        <v>0</v>
      </c>
      <c r="AC14">
        <v>34</v>
      </c>
      <c r="AD14">
        <v>5</v>
      </c>
      <c r="AE14">
        <v>0</v>
      </c>
    </row>
    <row r="15" spans="1:31" x14ac:dyDescent="0.2">
      <c r="A15" t="s">
        <v>59</v>
      </c>
      <c r="B15">
        <v>609</v>
      </c>
      <c r="C15">
        <v>50</v>
      </c>
      <c r="D15">
        <v>28</v>
      </c>
      <c r="E15">
        <v>396</v>
      </c>
      <c r="F15">
        <v>40</v>
      </c>
      <c r="G15">
        <v>13</v>
      </c>
      <c r="H15">
        <v>27</v>
      </c>
      <c r="I15">
        <v>4</v>
      </c>
      <c r="J15">
        <v>0</v>
      </c>
      <c r="K15">
        <v>35</v>
      </c>
      <c r="L15">
        <v>5</v>
      </c>
      <c r="M15">
        <v>0</v>
      </c>
      <c r="N15">
        <v>6</v>
      </c>
      <c r="O15">
        <v>2</v>
      </c>
      <c r="P15">
        <v>0</v>
      </c>
      <c r="Q15">
        <v>0</v>
      </c>
      <c r="R15">
        <v>0</v>
      </c>
      <c r="S15">
        <v>0</v>
      </c>
      <c r="T15">
        <v>25</v>
      </c>
      <c r="U15">
        <v>3</v>
      </c>
      <c r="V15">
        <v>0</v>
      </c>
      <c r="W15">
        <v>1</v>
      </c>
      <c r="X15">
        <v>1</v>
      </c>
      <c r="Y15">
        <v>0</v>
      </c>
      <c r="Z15">
        <v>25</v>
      </c>
      <c r="AA15">
        <v>4</v>
      </c>
      <c r="AB15">
        <v>0</v>
      </c>
      <c r="AC15">
        <v>32</v>
      </c>
      <c r="AD15">
        <v>5</v>
      </c>
      <c r="AE15">
        <v>0</v>
      </c>
    </row>
    <row r="16" spans="1:31" x14ac:dyDescent="0.2">
      <c r="A16" t="s">
        <v>40</v>
      </c>
      <c r="B16">
        <v>607</v>
      </c>
      <c r="C16">
        <v>53</v>
      </c>
      <c r="D16">
        <v>29</v>
      </c>
      <c r="E16">
        <v>354</v>
      </c>
      <c r="F16">
        <v>33</v>
      </c>
      <c r="G16">
        <v>14</v>
      </c>
      <c r="H16">
        <v>30</v>
      </c>
      <c r="I16">
        <v>4</v>
      </c>
      <c r="J16">
        <v>0</v>
      </c>
      <c r="K16">
        <v>39</v>
      </c>
      <c r="L16">
        <v>7</v>
      </c>
      <c r="M16">
        <v>0</v>
      </c>
      <c r="N16">
        <v>5</v>
      </c>
      <c r="O16">
        <v>2</v>
      </c>
      <c r="P16">
        <v>0</v>
      </c>
      <c r="Q16">
        <v>0</v>
      </c>
      <c r="R16">
        <v>0</v>
      </c>
      <c r="S16">
        <v>0</v>
      </c>
      <c r="T16">
        <v>35</v>
      </c>
      <c r="U16">
        <v>5</v>
      </c>
      <c r="V16">
        <v>0</v>
      </c>
      <c r="W16">
        <v>1</v>
      </c>
      <c r="X16">
        <v>1</v>
      </c>
      <c r="Y16">
        <v>0</v>
      </c>
      <c r="Z16">
        <v>26</v>
      </c>
      <c r="AA16">
        <v>4</v>
      </c>
      <c r="AB16">
        <v>0</v>
      </c>
      <c r="AC16">
        <v>32</v>
      </c>
      <c r="AD16">
        <v>6</v>
      </c>
      <c r="AE16">
        <v>0</v>
      </c>
    </row>
    <row r="17" spans="1:31" x14ac:dyDescent="0.2">
      <c r="A17" t="s">
        <v>62</v>
      </c>
      <c r="B17">
        <v>473</v>
      </c>
      <c r="C17">
        <v>45</v>
      </c>
      <c r="D17">
        <v>22</v>
      </c>
      <c r="E17">
        <v>437</v>
      </c>
      <c r="F17">
        <v>39</v>
      </c>
      <c r="G17">
        <v>18</v>
      </c>
      <c r="H17">
        <v>37</v>
      </c>
      <c r="I17">
        <v>7</v>
      </c>
      <c r="J17">
        <v>0</v>
      </c>
      <c r="K17">
        <v>41</v>
      </c>
      <c r="L17">
        <v>6</v>
      </c>
      <c r="M17">
        <v>0</v>
      </c>
      <c r="N17">
        <v>19</v>
      </c>
      <c r="O17">
        <v>4</v>
      </c>
      <c r="P17">
        <v>0</v>
      </c>
      <c r="Q17">
        <v>0</v>
      </c>
      <c r="R17">
        <v>0</v>
      </c>
      <c r="S17">
        <v>0</v>
      </c>
      <c r="T17">
        <v>20</v>
      </c>
      <c r="U17">
        <v>3</v>
      </c>
      <c r="V17">
        <v>0</v>
      </c>
      <c r="W17">
        <v>2</v>
      </c>
      <c r="X17">
        <v>1</v>
      </c>
      <c r="Y17">
        <v>0</v>
      </c>
      <c r="Z17">
        <v>30</v>
      </c>
      <c r="AA17">
        <v>7</v>
      </c>
      <c r="AB17">
        <v>0</v>
      </c>
      <c r="AC17">
        <v>39</v>
      </c>
      <c r="AD17">
        <v>6</v>
      </c>
      <c r="AE17">
        <v>0</v>
      </c>
    </row>
    <row r="18" spans="1:31" x14ac:dyDescent="0.2">
      <c r="A18" t="s">
        <v>42</v>
      </c>
      <c r="B18">
        <v>589</v>
      </c>
      <c r="C18">
        <v>58</v>
      </c>
      <c r="D18">
        <v>19</v>
      </c>
      <c r="E18">
        <v>338</v>
      </c>
      <c r="F18">
        <v>35</v>
      </c>
      <c r="G18">
        <v>9</v>
      </c>
      <c r="H18">
        <v>16</v>
      </c>
      <c r="I18">
        <v>3</v>
      </c>
      <c r="J18">
        <v>0</v>
      </c>
      <c r="K18">
        <v>36</v>
      </c>
      <c r="L18">
        <v>6</v>
      </c>
      <c r="M18">
        <v>0</v>
      </c>
      <c r="N18">
        <v>11</v>
      </c>
      <c r="O18">
        <v>2</v>
      </c>
      <c r="P18">
        <v>0</v>
      </c>
      <c r="Q18">
        <v>1</v>
      </c>
      <c r="R18">
        <v>1</v>
      </c>
      <c r="S18">
        <v>0</v>
      </c>
      <c r="T18">
        <v>24</v>
      </c>
      <c r="U18">
        <v>4</v>
      </c>
      <c r="V18">
        <v>0</v>
      </c>
      <c r="W18">
        <v>1</v>
      </c>
      <c r="X18">
        <v>1</v>
      </c>
      <c r="Y18">
        <v>0</v>
      </c>
      <c r="Z18">
        <v>13</v>
      </c>
      <c r="AA18">
        <v>2</v>
      </c>
      <c r="AB18">
        <v>0</v>
      </c>
      <c r="AC18">
        <v>33</v>
      </c>
      <c r="AD18">
        <v>5</v>
      </c>
      <c r="AE18">
        <v>0</v>
      </c>
    </row>
    <row r="19" spans="1:31" x14ac:dyDescent="0.2">
      <c r="A19" t="s">
        <v>39</v>
      </c>
      <c r="B19">
        <v>454</v>
      </c>
      <c r="C19">
        <v>41</v>
      </c>
      <c r="D19">
        <v>18</v>
      </c>
      <c r="E19">
        <v>474</v>
      </c>
      <c r="F19">
        <v>42</v>
      </c>
      <c r="G19">
        <v>16</v>
      </c>
      <c r="H19">
        <v>39</v>
      </c>
      <c r="I19">
        <v>5</v>
      </c>
      <c r="J19">
        <v>0</v>
      </c>
      <c r="K19">
        <v>37</v>
      </c>
      <c r="L19">
        <v>5</v>
      </c>
      <c r="M19">
        <v>0</v>
      </c>
      <c r="N19">
        <v>18</v>
      </c>
      <c r="O19">
        <v>3</v>
      </c>
      <c r="P19">
        <v>0</v>
      </c>
      <c r="Q19">
        <v>1</v>
      </c>
      <c r="R19">
        <v>1</v>
      </c>
      <c r="S19">
        <v>0</v>
      </c>
      <c r="T19">
        <v>14</v>
      </c>
      <c r="U19">
        <v>4</v>
      </c>
      <c r="V19">
        <v>0</v>
      </c>
      <c r="W19">
        <v>0</v>
      </c>
      <c r="X19">
        <v>0</v>
      </c>
      <c r="Y19">
        <v>0</v>
      </c>
      <c r="Z19">
        <v>34</v>
      </c>
      <c r="AA19">
        <v>5</v>
      </c>
      <c r="AB19">
        <v>0</v>
      </c>
      <c r="AC19">
        <v>33</v>
      </c>
      <c r="AD19">
        <v>5</v>
      </c>
      <c r="AE19">
        <v>0</v>
      </c>
    </row>
    <row r="20" spans="1:31" x14ac:dyDescent="0.2">
      <c r="A20" t="s">
        <v>43</v>
      </c>
      <c r="B20">
        <v>629</v>
      </c>
      <c r="C20">
        <v>59</v>
      </c>
      <c r="D20">
        <v>25</v>
      </c>
      <c r="E20">
        <v>383</v>
      </c>
      <c r="F20">
        <v>37</v>
      </c>
      <c r="G20">
        <v>9</v>
      </c>
      <c r="H20">
        <v>36</v>
      </c>
      <c r="I20">
        <v>5</v>
      </c>
      <c r="J20">
        <v>0</v>
      </c>
      <c r="K20">
        <v>52</v>
      </c>
      <c r="L20">
        <v>6</v>
      </c>
      <c r="M20">
        <v>1</v>
      </c>
      <c r="N20">
        <v>14</v>
      </c>
      <c r="O20">
        <v>4</v>
      </c>
      <c r="P20">
        <v>0</v>
      </c>
      <c r="Q20">
        <v>0</v>
      </c>
      <c r="R20">
        <v>0</v>
      </c>
      <c r="S20">
        <v>0</v>
      </c>
      <c r="T20">
        <v>36</v>
      </c>
      <c r="U20">
        <v>4</v>
      </c>
      <c r="V20">
        <v>0</v>
      </c>
      <c r="W20">
        <v>0</v>
      </c>
      <c r="X20">
        <v>0</v>
      </c>
      <c r="Y20">
        <v>0</v>
      </c>
      <c r="Z20">
        <v>33</v>
      </c>
      <c r="AA20">
        <v>4</v>
      </c>
      <c r="AB20">
        <v>0</v>
      </c>
      <c r="AC20">
        <v>52</v>
      </c>
      <c r="AD20">
        <v>6</v>
      </c>
      <c r="AE20">
        <v>1</v>
      </c>
    </row>
    <row r="21" spans="1:31" x14ac:dyDescent="0.2">
      <c r="A21" t="s">
        <v>41</v>
      </c>
      <c r="B21">
        <v>667</v>
      </c>
      <c r="C21">
        <v>52</v>
      </c>
      <c r="D21">
        <v>28</v>
      </c>
      <c r="E21">
        <v>397</v>
      </c>
      <c r="F21">
        <v>36</v>
      </c>
      <c r="G21">
        <v>10</v>
      </c>
      <c r="H21">
        <v>26</v>
      </c>
      <c r="I21">
        <v>4</v>
      </c>
      <c r="J21">
        <v>0</v>
      </c>
      <c r="K21">
        <v>46</v>
      </c>
      <c r="L21">
        <v>7</v>
      </c>
      <c r="M21">
        <v>0</v>
      </c>
      <c r="N21">
        <v>16</v>
      </c>
      <c r="O21">
        <v>3</v>
      </c>
      <c r="P21">
        <v>0</v>
      </c>
      <c r="Q21">
        <v>1</v>
      </c>
      <c r="R21">
        <v>1</v>
      </c>
      <c r="S21">
        <v>0</v>
      </c>
      <c r="T21">
        <v>32</v>
      </c>
      <c r="U21">
        <v>7</v>
      </c>
      <c r="V21">
        <v>0</v>
      </c>
      <c r="W21">
        <v>0</v>
      </c>
      <c r="X21">
        <v>0</v>
      </c>
      <c r="Y21">
        <v>0</v>
      </c>
      <c r="Z21">
        <v>18</v>
      </c>
      <c r="AA21">
        <v>4</v>
      </c>
      <c r="AB21">
        <v>0</v>
      </c>
      <c r="AC21">
        <v>44</v>
      </c>
      <c r="AD21">
        <v>7</v>
      </c>
      <c r="AE21">
        <v>0</v>
      </c>
    </row>
    <row r="22" spans="1:31" x14ac:dyDescent="0.2">
      <c r="A22" t="s">
        <v>37</v>
      </c>
      <c r="B22">
        <v>623</v>
      </c>
      <c r="C22">
        <v>54</v>
      </c>
      <c r="D22">
        <v>24</v>
      </c>
      <c r="E22">
        <v>404</v>
      </c>
      <c r="F22">
        <v>36</v>
      </c>
      <c r="G22">
        <v>13</v>
      </c>
      <c r="H22">
        <v>32</v>
      </c>
      <c r="I22">
        <v>4</v>
      </c>
      <c r="J22">
        <v>0</v>
      </c>
      <c r="K22">
        <v>45</v>
      </c>
      <c r="L22">
        <v>7</v>
      </c>
      <c r="M22">
        <v>1</v>
      </c>
      <c r="N22">
        <v>5</v>
      </c>
      <c r="O22">
        <v>1</v>
      </c>
      <c r="P22">
        <v>0</v>
      </c>
      <c r="Q22">
        <v>1</v>
      </c>
      <c r="R22">
        <v>1</v>
      </c>
      <c r="S22">
        <v>0</v>
      </c>
      <c r="T22">
        <v>36</v>
      </c>
      <c r="U22">
        <v>6</v>
      </c>
      <c r="V22">
        <v>0</v>
      </c>
      <c r="W22">
        <v>0</v>
      </c>
      <c r="X22">
        <v>0</v>
      </c>
      <c r="Y22">
        <v>0</v>
      </c>
      <c r="Z22">
        <v>30</v>
      </c>
      <c r="AA22">
        <v>4</v>
      </c>
      <c r="AB22">
        <v>0</v>
      </c>
      <c r="AC22">
        <v>44</v>
      </c>
      <c r="AD22">
        <v>7</v>
      </c>
      <c r="AE22">
        <v>1</v>
      </c>
    </row>
    <row r="23" spans="1:31" x14ac:dyDescent="0.2">
      <c r="A23" t="s">
        <v>32</v>
      </c>
      <c r="B23">
        <v>604</v>
      </c>
      <c r="C23">
        <v>58</v>
      </c>
      <c r="D23">
        <v>24</v>
      </c>
      <c r="E23">
        <v>448</v>
      </c>
      <c r="F23">
        <v>43</v>
      </c>
      <c r="G23">
        <v>16</v>
      </c>
      <c r="H23">
        <v>32</v>
      </c>
      <c r="I23">
        <v>4</v>
      </c>
      <c r="J23">
        <v>0</v>
      </c>
      <c r="K23">
        <v>41</v>
      </c>
      <c r="L23">
        <v>5</v>
      </c>
      <c r="M23">
        <v>2</v>
      </c>
      <c r="N23">
        <v>11</v>
      </c>
      <c r="O23">
        <v>2</v>
      </c>
      <c r="P23">
        <v>0</v>
      </c>
      <c r="Q23">
        <v>0</v>
      </c>
      <c r="R23">
        <v>0</v>
      </c>
      <c r="S23">
        <v>0</v>
      </c>
      <c r="T23">
        <v>33</v>
      </c>
      <c r="U23">
        <v>4</v>
      </c>
      <c r="V23">
        <v>1</v>
      </c>
      <c r="W23">
        <v>0</v>
      </c>
      <c r="X23">
        <v>0</v>
      </c>
      <c r="Y23">
        <v>0</v>
      </c>
      <c r="Z23">
        <v>26</v>
      </c>
      <c r="AA23">
        <v>3</v>
      </c>
      <c r="AB23">
        <v>0</v>
      </c>
      <c r="AC23">
        <v>40</v>
      </c>
      <c r="AD23">
        <v>5</v>
      </c>
      <c r="AE23">
        <v>1</v>
      </c>
    </row>
    <row r="24" spans="1:31" x14ac:dyDescent="0.2">
      <c r="A24" t="s">
        <v>56</v>
      </c>
      <c r="B24">
        <v>606</v>
      </c>
      <c r="C24">
        <v>48</v>
      </c>
      <c r="D24">
        <v>25</v>
      </c>
      <c r="E24">
        <v>370</v>
      </c>
      <c r="F24">
        <v>30</v>
      </c>
      <c r="G24">
        <v>16</v>
      </c>
      <c r="H24">
        <v>26</v>
      </c>
      <c r="I24">
        <v>3</v>
      </c>
      <c r="J24">
        <v>0</v>
      </c>
      <c r="K24">
        <v>39</v>
      </c>
      <c r="L24">
        <v>5</v>
      </c>
      <c r="M24">
        <v>1</v>
      </c>
      <c r="N24">
        <v>7</v>
      </c>
      <c r="O24">
        <v>1</v>
      </c>
      <c r="P24">
        <v>0</v>
      </c>
      <c r="Q24">
        <v>0</v>
      </c>
      <c r="R24">
        <v>0</v>
      </c>
      <c r="S24">
        <v>0</v>
      </c>
      <c r="T24">
        <v>34</v>
      </c>
      <c r="U24">
        <v>4</v>
      </c>
      <c r="V24">
        <v>0</v>
      </c>
      <c r="W24">
        <v>1</v>
      </c>
      <c r="X24">
        <v>1</v>
      </c>
      <c r="Y24">
        <v>0</v>
      </c>
      <c r="Z24">
        <v>21</v>
      </c>
      <c r="AA24">
        <v>3</v>
      </c>
      <c r="AB24">
        <v>0</v>
      </c>
      <c r="AC24">
        <v>38</v>
      </c>
      <c r="AD24">
        <v>5</v>
      </c>
      <c r="AE24">
        <v>1</v>
      </c>
    </row>
    <row r="25" spans="1:31" x14ac:dyDescent="0.2">
      <c r="A25" t="s">
        <v>38</v>
      </c>
      <c r="B25">
        <v>623</v>
      </c>
      <c r="C25">
        <v>56</v>
      </c>
      <c r="D25">
        <v>24</v>
      </c>
      <c r="E25">
        <v>444</v>
      </c>
      <c r="F25">
        <v>39</v>
      </c>
      <c r="G25">
        <v>16</v>
      </c>
      <c r="H25">
        <v>26</v>
      </c>
      <c r="I25">
        <v>4</v>
      </c>
      <c r="J25">
        <v>0</v>
      </c>
      <c r="K25">
        <v>44</v>
      </c>
      <c r="L25">
        <v>5</v>
      </c>
      <c r="M25">
        <v>1</v>
      </c>
      <c r="N25">
        <v>15</v>
      </c>
      <c r="O25">
        <v>2</v>
      </c>
      <c r="P25">
        <v>0</v>
      </c>
      <c r="Q25">
        <v>0</v>
      </c>
      <c r="R25">
        <v>0</v>
      </c>
      <c r="S25">
        <v>0</v>
      </c>
      <c r="T25">
        <v>23</v>
      </c>
      <c r="U25">
        <v>3</v>
      </c>
      <c r="V25">
        <v>0</v>
      </c>
      <c r="W25">
        <v>0</v>
      </c>
      <c r="X25">
        <v>0</v>
      </c>
      <c r="Y25">
        <v>0</v>
      </c>
      <c r="Z25">
        <v>21</v>
      </c>
      <c r="AA25">
        <v>4</v>
      </c>
      <c r="AB25">
        <v>0</v>
      </c>
      <c r="AC25">
        <v>42</v>
      </c>
      <c r="AD25">
        <v>5</v>
      </c>
      <c r="AE25">
        <v>1</v>
      </c>
    </row>
    <row r="26" spans="1:31" x14ac:dyDescent="0.2">
      <c r="A26" t="s">
        <v>48</v>
      </c>
      <c r="B26">
        <v>590</v>
      </c>
      <c r="C26">
        <v>59</v>
      </c>
      <c r="D26">
        <v>20</v>
      </c>
      <c r="E26">
        <v>388</v>
      </c>
      <c r="F26">
        <v>33</v>
      </c>
      <c r="G26">
        <v>14</v>
      </c>
      <c r="H26">
        <v>42</v>
      </c>
      <c r="I26">
        <v>4</v>
      </c>
      <c r="J26">
        <v>0</v>
      </c>
      <c r="K26">
        <v>34</v>
      </c>
      <c r="L26">
        <v>4</v>
      </c>
      <c r="M26">
        <v>0</v>
      </c>
      <c r="N26">
        <v>16</v>
      </c>
      <c r="O26">
        <v>3</v>
      </c>
      <c r="P26">
        <v>0</v>
      </c>
      <c r="Q26">
        <v>0</v>
      </c>
      <c r="R26">
        <v>0</v>
      </c>
      <c r="S26">
        <v>0</v>
      </c>
      <c r="T26">
        <v>26</v>
      </c>
      <c r="U26">
        <v>4</v>
      </c>
      <c r="V26">
        <v>0</v>
      </c>
      <c r="W26">
        <v>8</v>
      </c>
      <c r="X26">
        <v>2</v>
      </c>
      <c r="Y26">
        <v>0</v>
      </c>
      <c r="Z26">
        <v>35</v>
      </c>
      <c r="AA26">
        <v>4</v>
      </c>
      <c r="AB26">
        <v>0</v>
      </c>
      <c r="AC26">
        <v>32</v>
      </c>
      <c r="AD26">
        <v>4</v>
      </c>
      <c r="AE26">
        <v>0</v>
      </c>
    </row>
    <row r="27" spans="1:31" x14ac:dyDescent="0.2">
      <c r="A27" t="s">
        <v>49</v>
      </c>
      <c r="B27">
        <v>668</v>
      </c>
      <c r="C27">
        <v>65</v>
      </c>
      <c r="D27">
        <v>27</v>
      </c>
      <c r="E27">
        <v>392</v>
      </c>
      <c r="F27">
        <v>36</v>
      </c>
      <c r="G27">
        <v>18</v>
      </c>
      <c r="H27">
        <v>32</v>
      </c>
      <c r="I27">
        <v>3</v>
      </c>
      <c r="J27">
        <v>0</v>
      </c>
      <c r="K27">
        <v>32</v>
      </c>
      <c r="L27">
        <v>4</v>
      </c>
      <c r="M27">
        <v>0</v>
      </c>
      <c r="N27">
        <v>4</v>
      </c>
      <c r="O27">
        <v>2</v>
      </c>
      <c r="P27">
        <v>0</v>
      </c>
      <c r="Q27">
        <v>0</v>
      </c>
      <c r="R27">
        <v>0</v>
      </c>
      <c r="S27">
        <v>0</v>
      </c>
      <c r="T27">
        <v>30</v>
      </c>
      <c r="U27">
        <v>4</v>
      </c>
      <c r="V27">
        <v>0</v>
      </c>
      <c r="W27">
        <v>2</v>
      </c>
      <c r="X27">
        <v>2</v>
      </c>
      <c r="Y27">
        <v>0</v>
      </c>
      <c r="Z27">
        <v>26</v>
      </c>
      <c r="AA27">
        <v>3</v>
      </c>
      <c r="AB27">
        <v>0</v>
      </c>
      <c r="AC27">
        <v>28</v>
      </c>
      <c r="AD27">
        <v>4</v>
      </c>
      <c r="AE27">
        <v>0</v>
      </c>
    </row>
    <row r="28" spans="1:31" x14ac:dyDescent="0.2">
      <c r="A28" t="s">
        <v>57</v>
      </c>
      <c r="B28">
        <v>490</v>
      </c>
      <c r="C28">
        <v>41</v>
      </c>
      <c r="D28">
        <v>23</v>
      </c>
      <c r="E28">
        <v>501</v>
      </c>
      <c r="F28">
        <v>44</v>
      </c>
      <c r="G28">
        <v>18</v>
      </c>
      <c r="H28">
        <v>31</v>
      </c>
      <c r="I28">
        <v>4</v>
      </c>
      <c r="J28">
        <v>0</v>
      </c>
      <c r="K28">
        <v>44</v>
      </c>
      <c r="L28">
        <v>5</v>
      </c>
      <c r="M28">
        <v>1</v>
      </c>
      <c r="N28">
        <v>10</v>
      </c>
      <c r="O28">
        <v>2</v>
      </c>
      <c r="P28">
        <v>0</v>
      </c>
      <c r="Q28">
        <v>1</v>
      </c>
      <c r="R28">
        <v>1</v>
      </c>
      <c r="S28">
        <v>0</v>
      </c>
      <c r="T28">
        <v>34</v>
      </c>
      <c r="U28">
        <v>5</v>
      </c>
      <c r="V28">
        <v>1</v>
      </c>
      <c r="W28">
        <v>0</v>
      </c>
      <c r="X28">
        <v>0</v>
      </c>
      <c r="Y28">
        <v>0</v>
      </c>
      <c r="Z28">
        <v>29</v>
      </c>
      <c r="AA28">
        <v>4</v>
      </c>
      <c r="AB28">
        <v>0</v>
      </c>
      <c r="AC28">
        <v>40</v>
      </c>
      <c r="AD28">
        <v>5</v>
      </c>
      <c r="AE28">
        <v>1</v>
      </c>
    </row>
    <row r="29" spans="1:31" x14ac:dyDescent="0.2">
      <c r="A29" t="s">
        <v>60</v>
      </c>
      <c r="B29">
        <v>526</v>
      </c>
      <c r="C29">
        <v>50</v>
      </c>
      <c r="D29">
        <v>19</v>
      </c>
      <c r="E29">
        <v>390</v>
      </c>
      <c r="F29">
        <v>39</v>
      </c>
      <c r="G29">
        <v>15</v>
      </c>
      <c r="H29">
        <v>27</v>
      </c>
      <c r="I29">
        <v>4</v>
      </c>
      <c r="J29">
        <v>0</v>
      </c>
      <c r="K29">
        <v>21</v>
      </c>
      <c r="L29">
        <v>3</v>
      </c>
      <c r="M29">
        <v>0</v>
      </c>
      <c r="N29">
        <v>7</v>
      </c>
      <c r="O29">
        <v>2</v>
      </c>
      <c r="P29">
        <v>0</v>
      </c>
      <c r="Q29">
        <v>0</v>
      </c>
      <c r="R29">
        <v>0</v>
      </c>
      <c r="S29">
        <v>0</v>
      </c>
      <c r="T29">
        <v>16</v>
      </c>
      <c r="U29">
        <v>2</v>
      </c>
      <c r="V29">
        <v>0</v>
      </c>
      <c r="W29">
        <v>1</v>
      </c>
      <c r="X29">
        <v>1</v>
      </c>
      <c r="Y29">
        <v>0</v>
      </c>
      <c r="Z29">
        <v>24</v>
      </c>
      <c r="AA29">
        <v>4</v>
      </c>
      <c r="AB29">
        <v>0</v>
      </c>
      <c r="AC29">
        <v>20</v>
      </c>
      <c r="AD29">
        <v>3</v>
      </c>
      <c r="AE29">
        <v>0</v>
      </c>
    </row>
    <row r="30" spans="1:31" x14ac:dyDescent="0.2">
      <c r="A30" t="s">
        <v>35</v>
      </c>
      <c r="B30">
        <v>473</v>
      </c>
      <c r="C30">
        <v>53</v>
      </c>
      <c r="D30">
        <v>17</v>
      </c>
      <c r="E30">
        <v>424</v>
      </c>
      <c r="F30">
        <v>41</v>
      </c>
      <c r="G30">
        <v>13</v>
      </c>
      <c r="H30">
        <v>31</v>
      </c>
      <c r="I30">
        <v>5</v>
      </c>
      <c r="J30">
        <v>0</v>
      </c>
      <c r="K30">
        <v>29</v>
      </c>
      <c r="L30">
        <v>4</v>
      </c>
      <c r="M30">
        <v>0</v>
      </c>
      <c r="N30">
        <v>16</v>
      </c>
      <c r="O30">
        <v>2</v>
      </c>
      <c r="P30">
        <v>0</v>
      </c>
      <c r="Q30">
        <v>0</v>
      </c>
      <c r="R30">
        <v>0</v>
      </c>
      <c r="S30">
        <v>0</v>
      </c>
      <c r="T30">
        <v>11</v>
      </c>
      <c r="U30">
        <v>3</v>
      </c>
      <c r="V30">
        <v>0</v>
      </c>
      <c r="W30">
        <v>1</v>
      </c>
      <c r="X30">
        <v>1</v>
      </c>
      <c r="Y30">
        <v>0</v>
      </c>
      <c r="Z30">
        <v>21</v>
      </c>
      <c r="AA30">
        <v>4</v>
      </c>
      <c r="AB30">
        <v>0</v>
      </c>
      <c r="AC30">
        <v>27</v>
      </c>
      <c r="AD30">
        <v>4</v>
      </c>
      <c r="AE30">
        <v>0</v>
      </c>
    </row>
    <row r="31" spans="1:31" x14ac:dyDescent="0.2">
      <c r="A31" t="s">
        <v>36</v>
      </c>
      <c r="B31">
        <v>535</v>
      </c>
      <c r="C31">
        <v>50</v>
      </c>
      <c r="D31">
        <v>19</v>
      </c>
      <c r="E31">
        <v>455</v>
      </c>
      <c r="F31">
        <v>42</v>
      </c>
      <c r="G31">
        <v>19</v>
      </c>
      <c r="H31">
        <v>40</v>
      </c>
      <c r="I31">
        <v>5</v>
      </c>
      <c r="J31">
        <v>0</v>
      </c>
      <c r="K31">
        <v>34</v>
      </c>
      <c r="L31">
        <v>6</v>
      </c>
      <c r="M31">
        <v>0</v>
      </c>
      <c r="N31">
        <v>12</v>
      </c>
      <c r="O31">
        <v>2</v>
      </c>
      <c r="P31">
        <v>0</v>
      </c>
      <c r="Q31">
        <v>0</v>
      </c>
      <c r="R31">
        <v>0</v>
      </c>
      <c r="S31">
        <v>0</v>
      </c>
      <c r="T31">
        <v>22</v>
      </c>
      <c r="U31">
        <v>5</v>
      </c>
      <c r="V31">
        <v>0</v>
      </c>
      <c r="W31">
        <v>1</v>
      </c>
      <c r="X31">
        <v>1</v>
      </c>
      <c r="Y31">
        <v>0</v>
      </c>
      <c r="Z31">
        <v>29</v>
      </c>
      <c r="AA31">
        <v>4</v>
      </c>
      <c r="AB31">
        <v>0</v>
      </c>
      <c r="AC31">
        <v>31</v>
      </c>
      <c r="AD31">
        <v>6</v>
      </c>
      <c r="AE31">
        <v>0</v>
      </c>
    </row>
    <row r="32" spans="1:31" x14ac:dyDescent="0.2">
      <c r="A32" t="s">
        <v>54</v>
      </c>
      <c r="B32">
        <v>552</v>
      </c>
      <c r="C32">
        <v>51</v>
      </c>
      <c r="D32">
        <v>16</v>
      </c>
      <c r="E32">
        <v>371</v>
      </c>
      <c r="F32">
        <v>35</v>
      </c>
      <c r="G32">
        <v>11</v>
      </c>
      <c r="H32">
        <v>16</v>
      </c>
      <c r="I32">
        <v>3</v>
      </c>
      <c r="J32">
        <v>0</v>
      </c>
      <c r="K32">
        <v>31</v>
      </c>
      <c r="L32">
        <v>6</v>
      </c>
      <c r="M32">
        <v>0</v>
      </c>
      <c r="N32">
        <v>10</v>
      </c>
      <c r="O32">
        <v>2</v>
      </c>
      <c r="P32">
        <v>0</v>
      </c>
      <c r="Q32">
        <v>0</v>
      </c>
      <c r="R32">
        <v>0</v>
      </c>
      <c r="S32">
        <v>0</v>
      </c>
      <c r="T32">
        <v>25</v>
      </c>
      <c r="U32">
        <v>4</v>
      </c>
      <c r="V32">
        <v>0</v>
      </c>
      <c r="W32">
        <v>2</v>
      </c>
      <c r="X32">
        <v>1</v>
      </c>
      <c r="Y32">
        <v>0</v>
      </c>
      <c r="Z32">
        <v>14</v>
      </c>
      <c r="AA32">
        <v>2</v>
      </c>
      <c r="AB32">
        <v>0</v>
      </c>
      <c r="AC32">
        <v>29</v>
      </c>
      <c r="AD32">
        <v>6</v>
      </c>
      <c r="AE32">
        <v>0</v>
      </c>
    </row>
    <row r="33" spans="1:31" x14ac:dyDescent="0.2">
      <c r="A33" t="s">
        <v>53</v>
      </c>
      <c r="B33">
        <v>556</v>
      </c>
      <c r="C33">
        <v>49</v>
      </c>
      <c r="D33">
        <v>25</v>
      </c>
      <c r="E33">
        <v>429</v>
      </c>
      <c r="F33">
        <v>37</v>
      </c>
      <c r="G33">
        <v>12</v>
      </c>
      <c r="H33">
        <v>30</v>
      </c>
      <c r="I33">
        <v>4</v>
      </c>
      <c r="J33">
        <v>0</v>
      </c>
      <c r="K33">
        <v>41</v>
      </c>
      <c r="L33">
        <v>5</v>
      </c>
      <c r="M33">
        <v>1</v>
      </c>
      <c r="N33">
        <v>9</v>
      </c>
      <c r="O33">
        <v>2</v>
      </c>
      <c r="P33">
        <v>0</v>
      </c>
      <c r="Q33">
        <v>0</v>
      </c>
      <c r="R33">
        <v>0</v>
      </c>
      <c r="S33">
        <v>0</v>
      </c>
      <c r="T33">
        <v>30</v>
      </c>
      <c r="U33">
        <v>4</v>
      </c>
      <c r="V33">
        <v>1</v>
      </c>
      <c r="W33">
        <v>2</v>
      </c>
      <c r="X33">
        <v>1</v>
      </c>
      <c r="Y33">
        <v>0</v>
      </c>
      <c r="Z33">
        <v>26</v>
      </c>
      <c r="AA33">
        <v>4</v>
      </c>
      <c r="AB33">
        <v>0</v>
      </c>
      <c r="AC33">
        <v>40</v>
      </c>
      <c r="AD33">
        <v>5</v>
      </c>
      <c r="AE33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N51"/>
  <sheetViews>
    <sheetView zoomScale="85" zoomScaleNormal="90" zoomScalePageLayoutView="90" workbookViewId="0">
      <selection activeCell="AC10" sqref="AC10"/>
    </sheetView>
  </sheetViews>
  <sheetFormatPr baseColWidth="10" defaultRowHeight="16" x14ac:dyDescent="0.2"/>
  <cols>
    <col min="1" max="1" width="23" customWidth="1"/>
    <col min="2" max="2" width="6.6640625" customWidth="1"/>
    <col min="3" max="3" width="5.83203125" customWidth="1"/>
    <col min="4" max="4" width="6.33203125" customWidth="1"/>
    <col min="5" max="6" width="7.5" customWidth="1"/>
    <col min="7" max="7" width="6.5" customWidth="1"/>
    <col min="8" max="8" width="7" customWidth="1"/>
    <col min="9" max="12" width="10.83203125" hidden="1" customWidth="1"/>
    <col min="13" max="13" width="8.6640625" customWidth="1"/>
    <col min="14" max="14" width="5.1640625" bestFit="1" customWidth="1"/>
    <col min="15" max="16" width="4" customWidth="1"/>
    <col min="17" max="17" width="7.1640625" customWidth="1"/>
    <col min="18" max="18" width="5.1640625" customWidth="1"/>
    <col min="19" max="20" width="5.33203125" customWidth="1"/>
    <col min="21" max="21" width="4.83203125" customWidth="1"/>
    <col min="22" max="22" width="5.6640625" customWidth="1"/>
    <col min="23" max="23" width="6.1640625" customWidth="1"/>
    <col min="24" max="24" width="5" customWidth="1"/>
    <col min="25" max="25" width="5.1640625" customWidth="1"/>
    <col min="26" max="26" width="6.6640625" customWidth="1"/>
    <col min="27" max="27" width="17.1640625" customWidth="1"/>
    <col min="28" max="28" width="16.5" customWidth="1"/>
    <col min="29" max="29" width="19.5" customWidth="1"/>
    <col min="30" max="30" width="17.5" customWidth="1"/>
    <col min="31" max="31" width="20.83203125" bestFit="1" customWidth="1"/>
    <col min="32" max="32" width="20.6640625" bestFit="1" customWidth="1"/>
    <col min="33" max="33" width="15.33203125" bestFit="1" customWidth="1"/>
    <col min="34" max="35" width="16.33203125" bestFit="1" customWidth="1"/>
    <col min="36" max="37" width="15.33203125" bestFit="1" customWidth="1"/>
    <col min="38" max="39" width="16.33203125" bestFit="1" customWidth="1"/>
    <col min="40" max="40" width="4.5" customWidth="1"/>
  </cols>
  <sheetData>
    <row r="1" spans="1:40" x14ac:dyDescent="0.2">
      <c r="A1" t="s">
        <v>1345</v>
      </c>
      <c r="B1" t="s">
        <v>63</v>
      </c>
      <c r="C1" t="s">
        <v>1347</v>
      </c>
      <c r="D1" t="s">
        <v>1346</v>
      </c>
      <c r="E1" t="s">
        <v>1348</v>
      </c>
      <c r="F1" t="s">
        <v>1349</v>
      </c>
      <c r="G1" t="s">
        <v>1351</v>
      </c>
      <c r="H1" t="s">
        <v>1350</v>
      </c>
      <c r="I1" t="s">
        <v>1448</v>
      </c>
      <c r="J1" t="s">
        <v>1449</v>
      </c>
      <c r="K1" t="s">
        <v>1450</v>
      </c>
      <c r="L1" t="s">
        <v>1447</v>
      </c>
      <c r="M1" t="s">
        <v>1437</v>
      </c>
      <c r="N1" t="s">
        <v>1546</v>
      </c>
      <c r="O1" t="s">
        <v>1547</v>
      </c>
      <c r="P1" t="s">
        <v>1548</v>
      </c>
      <c r="Q1" t="s">
        <v>1549</v>
      </c>
      <c r="R1" s="16" t="s">
        <v>1464</v>
      </c>
      <c r="S1" s="17" t="s">
        <v>1669</v>
      </c>
      <c r="T1" s="16" t="s">
        <v>1465</v>
      </c>
      <c r="U1" s="17" t="s">
        <v>1670</v>
      </c>
      <c r="V1" s="16" t="s">
        <v>1466</v>
      </c>
      <c r="W1" s="17" t="s">
        <v>1671</v>
      </c>
      <c r="X1" s="16" t="s">
        <v>1467</v>
      </c>
      <c r="Y1" s="17" t="s">
        <v>1672</v>
      </c>
      <c r="AA1" s="29" t="s">
        <v>1469</v>
      </c>
      <c r="AB1" s="29"/>
      <c r="AC1" s="29"/>
      <c r="AD1" s="29"/>
      <c r="AE1" s="29" t="s">
        <v>1468</v>
      </c>
      <c r="AF1" s="29"/>
      <c r="AG1" s="29"/>
      <c r="AH1" s="29"/>
    </row>
    <row r="2" spans="1:40" x14ac:dyDescent="0.2">
      <c r="A2" t="s">
        <v>252</v>
      </c>
      <c r="B2" s="15" t="s">
        <v>44</v>
      </c>
      <c r="C2" t="s">
        <v>34</v>
      </c>
      <c r="E2" t="str">
        <f>VLOOKUP(B2,'Off Analysis'!$A$2:$AG$33,14,FALSE)</f>
        <v>GOOD</v>
      </c>
      <c r="F2" t="str">
        <f>VLOOKUP(C2,'Def Analysis'!$A$2:$AO$33,31,FALSE)</f>
        <v>ABOVE AVERAGE</v>
      </c>
      <c r="G2" t="str">
        <f>VLOOKUP(B2,'Off Analysis'!$A$2:$O$33,15,FALSE)</f>
        <v>RUN</v>
      </c>
      <c r="H2" t="str">
        <f>VLOOKUP(C2,'Def Analysis'!$A$2:$AO$33,32,FALSE)</f>
        <v>RUN</v>
      </c>
      <c r="I2">
        <f>VLOOKUP(E2,'Off Analysis'!$S$2:$T$7,2,FALSE)</f>
        <v>5</v>
      </c>
      <c r="J2">
        <f>VLOOKUP(F2,'Def Analysis'!$A$38:$B$43,2,FALSE)</f>
        <v>4</v>
      </c>
      <c r="K2">
        <f>I2-J2</f>
        <v>1</v>
      </c>
      <c r="L2" s="2">
        <f>IF(GameData!$E$525+(K2*(GameData!$E$526*0.5))&lt;0,0,ROUND(GameData!$E$525+(K2*(GameData!$E$526*0.74)),0))</f>
        <v>31</v>
      </c>
      <c r="M2" t="str">
        <f>IF(L2&gt;=31,"VERY HIGH",IF(L2&gt;=25,"HIGH",IF(L2&gt;=14,"AVERAGE",IF(L2&gt;=7,"LOW","VERY LOW"))))</f>
        <v>VERY HIGH</v>
      </c>
      <c r="N2" s="10">
        <v>1</v>
      </c>
      <c r="O2">
        <v>45.5</v>
      </c>
      <c r="P2" s="2">
        <f t="shared" ref="P2:P27" si="0">(O2/2)-(N2/2)</f>
        <v>22.25</v>
      </c>
      <c r="Q2" t="str">
        <f>IF(P2&gt;=29,"VERY HIGH",IF(P2&gt;=26,"HIGH",IF(P2&gt;=20,"AVERAGE",IF(P2&gt;=17,"LOW","VERY LOW"))))</f>
        <v>AVERAGE</v>
      </c>
      <c r="R2" s="22">
        <f>VLOOKUP($C2,'Def Analysis'!$A$2:$AO$33,17,FALSE)</f>
        <v>9</v>
      </c>
      <c r="S2" s="23">
        <f>VLOOKUP($C2,'Def Analysis'!$A$2:$AO$33,18,FALSE)</f>
        <v>12</v>
      </c>
      <c r="T2" s="22">
        <f>VLOOKUP($C2,'Def Analysis'!$A$2:$AO$33,21,FALSE)</f>
        <v>27</v>
      </c>
      <c r="U2" s="23">
        <f>VLOOKUP($C2,'Def Analysis'!$A$2:$AO$33,22,FALSE)</f>
        <v>26</v>
      </c>
      <c r="V2" s="22">
        <f>VLOOKUP($C2,'Def Analysis'!$A$2:$AO$33,25,FALSE)</f>
        <v>2</v>
      </c>
      <c r="W2" s="23">
        <f>VLOOKUP($C2,'Def Analysis'!$A$2:$AO$33,26,FALSE)</f>
        <v>14</v>
      </c>
      <c r="X2" s="22">
        <f>VLOOKUP($C2,'Def Analysis'!$A$2:$AO$33,29,FALSE)</f>
        <v>4</v>
      </c>
      <c r="Y2" s="23">
        <f>VLOOKUP($C2,'Def Analysis'!$A$2:$AO$33,30,FALSE)</f>
        <v>2</v>
      </c>
      <c r="AA2" t="s">
        <v>367</v>
      </c>
      <c r="AB2" t="s">
        <v>475</v>
      </c>
      <c r="AC2" t="s">
        <v>720</v>
      </c>
      <c r="AD2" t="s">
        <v>794</v>
      </c>
    </row>
    <row r="3" spans="1:40" x14ac:dyDescent="0.2">
      <c r="A3" t="s">
        <v>252</v>
      </c>
      <c r="B3" s="15" t="s">
        <v>34</v>
      </c>
      <c r="C3" t="s">
        <v>44</v>
      </c>
      <c r="E3" t="str">
        <f>VLOOKUP(B3,'Off Analysis'!$A$2:$AG$33,14,FALSE)</f>
        <v>POOR</v>
      </c>
      <c r="F3" t="str">
        <f>VLOOKUP(C3,'Def Analysis'!$A$2:$AO$33,31,FALSE)</f>
        <v>GOOD</v>
      </c>
      <c r="G3" t="str">
        <f>VLOOKUP(B3,'Off Analysis'!$A$2:$O$33,15,FALSE)</f>
        <v>BALANCED</v>
      </c>
      <c r="H3" t="str">
        <f>VLOOKUP(C3,'Def Analysis'!$A$2:$AO$33,32,FALSE)</f>
        <v>PASS</v>
      </c>
      <c r="I3">
        <f>VLOOKUP(E3,'Off Analysis'!$S$2:$T$7,2,FALSE)</f>
        <v>2</v>
      </c>
      <c r="J3">
        <f>VLOOKUP(F3,'Def Analysis'!$A$38:$B$43,2,FALSE)</f>
        <v>5</v>
      </c>
      <c r="K3">
        <f t="shared" ref="K3:K29" si="1">I3-J3</f>
        <v>-3</v>
      </c>
      <c r="L3" s="2">
        <f>IF(GameData!$E$525+(K3*(GameData!$E$526*0.5))&lt;0,0,ROUND(GameData!$E$525+(K3*(GameData!$E$526*0.74)),0))</f>
        <v>2</v>
      </c>
      <c r="M3" t="str">
        <f>IF(L3&gt;=31,"VERY HIGH",IF(L3&gt;=25,"HIGH",IF(L3&gt;=14,"AVERAGE",IF(L3&gt;=7,"LOW","VERY LOW"))))</f>
        <v>VERY LOW</v>
      </c>
      <c r="N3" s="10">
        <v>-1</v>
      </c>
      <c r="O3">
        <v>45.5</v>
      </c>
      <c r="P3" s="2">
        <f t="shared" si="0"/>
        <v>23.25</v>
      </c>
      <c r="Q3" t="str">
        <f t="shared" ref="Q3:Q29" si="2">IF(P3&gt;=29,"VERY HIGH",IF(P3&gt;=26,"HIGH",IF(P3&gt;=20,"AVERAGE",IF(P3&gt;=17,"LOW","VERY LOW"))))</f>
        <v>AVERAGE</v>
      </c>
      <c r="R3" s="18">
        <f>VLOOKUP($C3,'Def Analysis'!$A$2:$AO$33,17,FALSE)</f>
        <v>7</v>
      </c>
      <c r="S3" s="19">
        <f>VLOOKUP($C3,'Def Analysis'!$A$2:$AO$33,18,FALSE)</f>
        <v>17</v>
      </c>
      <c r="T3" s="18">
        <f>VLOOKUP($C3,'Def Analysis'!$A$2:$AO$33,21,FALSE)</f>
        <v>26</v>
      </c>
      <c r="U3" s="19">
        <f>VLOOKUP($C3,'Def Analysis'!$A$2:$AO$33,22,FALSE)</f>
        <v>15</v>
      </c>
      <c r="V3" s="18">
        <f>VLOOKUP($C3,'Def Analysis'!$A$2:$AO$33,25,FALSE)</f>
        <v>15</v>
      </c>
      <c r="W3" s="19">
        <f>VLOOKUP($C3,'Def Analysis'!$A$2:$AO$33,26,FALSE)</f>
        <v>21</v>
      </c>
      <c r="X3" s="18">
        <f>VLOOKUP($C3,'Def Analysis'!$A$2:$AO$33,29,FALSE)</f>
        <v>16</v>
      </c>
      <c r="Y3" s="19">
        <f>VLOOKUP($C3,'Def Analysis'!$A$2:$AO$33,30,FALSE)</f>
        <v>17</v>
      </c>
      <c r="AA3" s="12" t="s">
        <v>1775</v>
      </c>
      <c r="AB3" s="12" t="s">
        <v>1756</v>
      </c>
      <c r="AC3" s="12" t="s">
        <v>926</v>
      </c>
      <c r="AD3" s="12" t="s">
        <v>1629</v>
      </c>
      <c r="AG3" s="13" t="s">
        <v>445</v>
      </c>
      <c r="AH3" s="13" t="s">
        <v>425</v>
      </c>
      <c r="AI3" s="13" t="s">
        <v>411</v>
      </c>
      <c r="AJ3" s="13" t="s">
        <v>445</v>
      </c>
      <c r="AK3" s="13" t="s">
        <v>425</v>
      </c>
      <c r="AL3" s="13" t="s">
        <v>411</v>
      </c>
      <c r="AM3" t="s">
        <v>612</v>
      </c>
      <c r="AN3">
        <f t="shared" ref="AN3:AN25" si="3">COUNTIFS($AG$3:$AL$22,AM3)</f>
        <v>3</v>
      </c>
    </row>
    <row r="4" spans="1:40" x14ac:dyDescent="0.2">
      <c r="A4" t="s">
        <v>253</v>
      </c>
      <c r="B4" s="15" t="s">
        <v>52</v>
      </c>
      <c r="C4" t="s">
        <v>47</v>
      </c>
      <c r="E4" t="str">
        <f>VLOOKUP(B4,'Off Analysis'!$A$2:$AG$33,14,FALSE)</f>
        <v>ABOVE AVERAGE</v>
      </c>
      <c r="F4" t="str">
        <f>VLOOKUP(C4,'Def Analysis'!$A$2:$AO$33,31,FALSE)</f>
        <v>ABOVE AVERAGE</v>
      </c>
      <c r="G4" t="str">
        <f>VLOOKUP(B4,'Off Analysis'!$A$2:$O$33,15,FALSE)</f>
        <v>BALANCED</v>
      </c>
      <c r="H4" t="str">
        <f>VLOOKUP(C4,'Def Analysis'!$A$2:$AO$33,32,FALSE)</f>
        <v>BALANCED</v>
      </c>
      <c r="I4">
        <f>VLOOKUP(E4,'Off Analysis'!$S$2:$T$7,2,FALSE)</f>
        <v>4</v>
      </c>
      <c r="J4">
        <f>VLOOKUP(F4,'Def Analysis'!$A$38:$B$43,2,FALSE)</f>
        <v>4</v>
      </c>
      <c r="K4">
        <f t="shared" si="1"/>
        <v>0</v>
      </c>
      <c r="L4" s="2">
        <f>IF(GameData!$E$525+(K4*(GameData!$E$526*0.5))&lt;0,0,ROUND(GameData!$E$525+(K4*(GameData!$E$526*0.74)),0))</f>
        <v>23</v>
      </c>
      <c r="M4" t="str">
        <f>IF(L4&gt;=31,"VERY HIGH",IF(L4&gt;=25,"HIGH",IF(L4&gt;=14,"AVERAGE",IF(L4&gt;=7,"LOW","VERY LOW"))))</f>
        <v>AVERAGE</v>
      </c>
      <c r="N4" s="10">
        <v>8.5</v>
      </c>
      <c r="O4">
        <v>44.5</v>
      </c>
      <c r="P4" s="2">
        <f t="shared" si="0"/>
        <v>18</v>
      </c>
      <c r="Q4" t="str">
        <f t="shared" si="2"/>
        <v>LOW</v>
      </c>
      <c r="R4" s="18">
        <f>VLOOKUP($C4,'Def Analysis'!$A$2:$AO$33,17,FALSE)</f>
        <v>13</v>
      </c>
      <c r="S4" s="19">
        <f>VLOOKUP($C4,'Def Analysis'!$A$2:$AO$33,18,FALSE)</f>
        <v>8</v>
      </c>
      <c r="T4" s="18">
        <f>VLOOKUP($C4,'Def Analysis'!$A$2:$AO$33,21,FALSE)</f>
        <v>14</v>
      </c>
      <c r="U4" s="19">
        <f>VLOOKUP($C4,'Def Analysis'!$A$2:$AO$33,22,FALSE)</f>
        <v>9</v>
      </c>
      <c r="V4" s="18">
        <f>VLOOKUP($C4,'Def Analysis'!$A$2:$AO$33,25,FALSE)</f>
        <v>4</v>
      </c>
      <c r="W4" s="19">
        <f>VLOOKUP($C4,'Def Analysis'!$A$2:$AO$33,26,FALSE)</f>
        <v>13</v>
      </c>
      <c r="X4" s="18">
        <f>VLOOKUP($C4,'Def Analysis'!$A$2:$AO$33,29,FALSE)</f>
        <v>20</v>
      </c>
      <c r="Y4" s="19">
        <f>VLOOKUP($C4,'Def Analysis'!$A$2:$AO$33,30,FALSE)</f>
        <v>15</v>
      </c>
      <c r="AA4" s="12" t="s">
        <v>1774</v>
      </c>
      <c r="AB4" s="12" t="s">
        <v>1760</v>
      </c>
      <c r="AC4" s="12" t="s">
        <v>1767</v>
      </c>
      <c r="AD4" s="12" t="s">
        <v>1025</v>
      </c>
      <c r="AG4" s="13" t="s">
        <v>624</v>
      </c>
      <c r="AH4" s="13" t="s">
        <v>612</v>
      </c>
      <c r="AI4" s="13" t="s">
        <v>624</v>
      </c>
      <c r="AJ4" s="13" t="s">
        <v>560</v>
      </c>
      <c r="AK4" s="13" t="s">
        <v>624</v>
      </c>
      <c r="AL4" s="13" t="s">
        <v>612</v>
      </c>
      <c r="AM4" t="s">
        <v>1779</v>
      </c>
      <c r="AN4">
        <f t="shared" si="3"/>
        <v>0</v>
      </c>
    </row>
    <row r="5" spans="1:40" x14ac:dyDescent="0.2">
      <c r="A5" t="s">
        <v>253</v>
      </c>
      <c r="B5" s="15" t="s">
        <v>47</v>
      </c>
      <c r="C5" t="s">
        <v>52</v>
      </c>
      <c r="E5" t="str">
        <f>VLOOKUP(B5,'Off Analysis'!$A$2:$AG$33,14,FALSE)</f>
        <v>BELOW AVERAGE</v>
      </c>
      <c r="F5" t="str">
        <f>VLOOKUP(C5,'Def Analysis'!$A$2:$AO$33,31,FALSE)</f>
        <v>BELOW AVERAGE</v>
      </c>
      <c r="G5" t="str">
        <f>VLOOKUP(B5,'Off Analysis'!$A$2:$O$33,15,FALSE)</f>
        <v>BALANCED</v>
      </c>
      <c r="H5" t="str">
        <f>VLOOKUP(C5,'Def Analysis'!$A$2:$AO$33,32,FALSE)</f>
        <v>BALANCED</v>
      </c>
      <c r="I5">
        <f>VLOOKUP(E5,'Off Analysis'!$S$2:$T$7,2,FALSE)</f>
        <v>3</v>
      </c>
      <c r="J5">
        <f>VLOOKUP(F5,'Def Analysis'!$A$38:$B$43,2,FALSE)</f>
        <v>3</v>
      </c>
      <c r="K5">
        <f t="shared" si="1"/>
        <v>0</v>
      </c>
      <c r="L5" s="2">
        <f>IF(GameData!$E$525+(K5*(GameData!$E$526*0.5))&lt;0,0,ROUND(GameData!$E$525+(K5*(GameData!$E$526*0.74)),0))</f>
        <v>23</v>
      </c>
      <c r="M5" t="str">
        <f>IF(L5&gt;=31,"VERY HIGH",IF(L5&gt;=25,"HIGH",IF(L5&gt;=14,"AVERAGE",IF(L5&gt;=7,"LOW","VERY LOW"))))</f>
        <v>AVERAGE</v>
      </c>
      <c r="N5" s="10">
        <v>-8.5</v>
      </c>
      <c r="O5">
        <v>44.5</v>
      </c>
      <c r="P5" s="2">
        <f t="shared" si="0"/>
        <v>26.5</v>
      </c>
      <c r="Q5" t="str">
        <f t="shared" si="2"/>
        <v>HIGH</v>
      </c>
      <c r="R5" s="18">
        <f>VLOOKUP($C5,'Def Analysis'!$A$2:$AO$33,17,FALSE)</f>
        <v>16</v>
      </c>
      <c r="S5" s="19">
        <f>VLOOKUP($C5,'Def Analysis'!$A$2:$AO$33,18,FALSE)</f>
        <v>23</v>
      </c>
      <c r="T5" s="18">
        <f>VLOOKUP($C5,'Def Analysis'!$A$2:$AO$33,21,FALSE)</f>
        <v>21</v>
      </c>
      <c r="U5" s="19">
        <f>VLOOKUP($C5,'Def Analysis'!$A$2:$AO$33,22,FALSE)</f>
        <v>24</v>
      </c>
      <c r="V5" s="18">
        <f>VLOOKUP($C5,'Def Analysis'!$A$2:$AO$33,25,FALSE)</f>
        <v>12</v>
      </c>
      <c r="W5" s="19">
        <f>VLOOKUP($C5,'Def Analysis'!$A$2:$AO$33,26,FALSE)</f>
        <v>1</v>
      </c>
      <c r="X5" s="18">
        <f>VLOOKUP($C5,'Def Analysis'!$A$2:$AO$33,29,FALSE)</f>
        <v>21</v>
      </c>
      <c r="Y5" s="19">
        <f>VLOOKUP($C5,'Def Analysis'!$A$2:$AO$33,30,FALSE)</f>
        <v>24</v>
      </c>
      <c r="AA5" s="12" t="s">
        <v>1748</v>
      </c>
      <c r="AB5" s="12" t="s">
        <v>1762</v>
      </c>
      <c r="AC5" s="12" t="s">
        <v>828</v>
      </c>
      <c r="AD5" s="12" t="s">
        <v>966</v>
      </c>
      <c r="AG5" s="13" t="s">
        <v>612</v>
      </c>
      <c r="AH5" s="13" t="s">
        <v>570</v>
      </c>
      <c r="AI5" s="13" t="s">
        <v>648</v>
      </c>
      <c r="AJ5" s="13" t="s">
        <v>648</v>
      </c>
      <c r="AK5" s="13" t="s">
        <v>570</v>
      </c>
      <c r="AL5" s="13" t="s">
        <v>624</v>
      </c>
      <c r="AM5" t="s">
        <v>570</v>
      </c>
      <c r="AN5">
        <f t="shared" si="3"/>
        <v>3</v>
      </c>
    </row>
    <row r="6" spans="1:40" x14ac:dyDescent="0.2">
      <c r="A6" t="s">
        <v>254</v>
      </c>
      <c r="B6" s="15" t="s">
        <v>38</v>
      </c>
      <c r="C6" t="s">
        <v>61</v>
      </c>
      <c r="E6" t="str">
        <f>VLOOKUP(B6,'Off Analysis'!$A$2:$AG$33,14,FALSE)</f>
        <v>BELOW AVERAGE</v>
      </c>
      <c r="F6" t="str">
        <f>VLOOKUP(C6,'Def Analysis'!$A$2:$AO$33,31,FALSE)</f>
        <v>POOR</v>
      </c>
      <c r="G6" t="str">
        <f>VLOOKUP(B6,'Off Analysis'!$A$2:$O$33,15,FALSE)</f>
        <v>BALANCED</v>
      </c>
      <c r="H6" t="str">
        <f>VLOOKUP(C6,'Def Analysis'!$A$2:$AO$33,32,FALSE)</f>
        <v>BALANCED</v>
      </c>
      <c r="I6">
        <f>VLOOKUP(E6,'Off Analysis'!$S$2:$T$7,2,FALSE)</f>
        <v>3</v>
      </c>
      <c r="J6">
        <f>VLOOKUP(F6,'Def Analysis'!$A$38:$B$43,2,FALSE)</f>
        <v>2</v>
      </c>
      <c r="K6">
        <f t="shared" si="1"/>
        <v>1</v>
      </c>
      <c r="L6" s="2">
        <f>IF(GameData!$E$525+(K6*(GameData!$E$526*0.5))&lt;0,0,ROUND(GameData!$E$525+(K6*(GameData!$E$526*0.74)),0))</f>
        <v>31</v>
      </c>
      <c r="M6" t="str">
        <f>IF(L6&gt;=31,"VERY HIGH",IF(L6&gt;=25,"HIGH",IF(L6&gt;=14,"AVERAGE",IF(L6&gt;=7,"LOW","VERY LOW"))))</f>
        <v>VERY HIGH</v>
      </c>
      <c r="N6" s="10">
        <v>2.5</v>
      </c>
      <c r="O6">
        <v>46</v>
      </c>
      <c r="P6" s="2">
        <f t="shared" si="0"/>
        <v>21.75</v>
      </c>
      <c r="Q6" t="str">
        <f t="shared" si="2"/>
        <v>AVERAGE</v>
      </c>
      <c r="R6" s="18">
        <f>VLOOKUP($C6,'Def Analysis'!$A$2:$AO$33,17,FALSE)</f>
        <v>25</v>
      </c>
      <c r="S6" s="19">
        <f>VLOOKUP($C6,'Def Analysis'!$A$2:$AO$33,18,FALSE)</f>
        <v>14</v>
      </c>
      <c r="T6" s="18">
        <f>VLOOKUP($C6,'Def Analysis'!$A$2:$AO$33,21,FALSE)</f>
        <v>17</v>
      </c>
      <c r="U6" s="19">
        <f>VLOOKUP($C6,'Def Analysis'!$A$2:$AO$33,22,FALSE)</f>
        <v>6</v>
      </c>
      <c r="V6" s="18">
        <f>VLOOKUP($C6,'Def Analysis'!$A$2:$AO$33,25,FALSE)</f>
        <v>13</v>
      </c>
      <c r="W6" s="19">
        <f>VLOOKUP($C6,'Def Analysis'!$A$2:$AO$33,26,FALSE)</f>
        <v>7</v>
      </c>
      <c r="X6" s="18">
        <f>VLOOKUP($C6,'Def Analysis'!$A$2:$AO$33,29,FALSE)</f>
        <v>30</v>
      </c>
      <c r="Y6" s="19">
        <f>VLOOKUP($C6,'Def Analysis'!$A$2:$AO$33,30,FALSE)</f>
        <v>21</v>
      </c>
      <c r="AA6" s="12" t="s">
        <v>1749</v>
      </c>
      <c r="AB6" s="12" t="s">
        <v>1763</v>
      </c>
      <c r="AC6" s="12" t="s">
        <v>1768</v>
      </c>
      <c r="AD6" s="12" t="s">
        <v>852</v>
      </c>
      <c r="AG6" s="13" t="s">
        <v>1003</v>
      </c>
      <c r="AH6" s="13" t="s">
        <v>1003</v>
      </c>
      <c r="AI6" s="13" t="s">
        <v>800</v>
      </c>
      <c r="AJ6" s="13" t="s">
        <v>800</v>
      </c>
      <c r="AK6" s="13" t="s">
        <v>926</v>
      </c>
      <c r="AL6" s="13" t="s">
        <v>1003</v>
      </c>
      <c r="AM6" t="s">
        <v>624</v>
      </c>
      <c r="AN6">
        <f t="shared" si="3"/>
        <v>4</v>
      </c>
    </row>
    <row r="7" spans="1:40" x14ac:dyDescent="0.2">
      <c r="A7" t="s">
        <v>254</v>
      </c>
      <c r="B7" s="15" t="s">
        <v>61</v>
      </c>
      <c r="C7" t="s">
        <v>38</v>
      </c>
      <c r="E7" t="str">
        <f>VLOOKUP(B7,'Off Analysis'!$A$2:$AG$33,14,FALSE)</f>
        <v>ABOVE AVERAGE</v>
      </c>
      <c r="F7" t="str">
        <f>VLOOKUP(C7,'Def Analysis'!$A$2:$AO$33,31,FALSE)</f>
        <v>BELOW AVERAGE</v>
      </c>
      <c r="G7" t="str">
        <f>VLOOKUP(B7,'Off Analysis'!$A$2:$O$33,15,FALSE)</f>
        <v>PASS</v>
      </c>
      <c r="H7" t="str">
        <f>VLOOKUP(C7,'Def Analysis'!$A$2:$AO$33,32,FALSE)</f>
        <v>BALANCED</v>
      </c>
      <c r="I7">
        <f>VLOOKUP(E7,'Off Analysis'!$S$2:$T$7,2,FALSE)</f>
        <v>4</v>
      </c>
      <c r="J7">
        <f>VLOOKUP(F7,'Def Analysis'!$A$38:$B$43,2,FALSE)</f>
        <v>3</v>
      </c>
      <c r="K7">
        <f t="shared" si="1"/>
        <v>1</v>
      </c>
      <c r="L7" s="2">
        <f>IF(GameData!$E$525+(K7*(GameData!$E$526*0.5))&lt;0,0,ROUND(GameData!$E$525+(K7*(GameData!$E$526*0.74)),0))</f>
        <v>31</v>
      </c>
      <c r="M7" t="str">
        <f t="shared" ref="M7:M29" si="4">IF(L7&gt;=31,"VERY HIGH",IF(L7&gt;=25,"HIGH",IF(L7&gt;=14,"AVERAGE",IF(L7&gt;=7,"LOW","VERY LOW"))))</f>
        <v>VERY HIGH</v>
      </c>
      <c r="N7" s="10">
        <v>-2.5</v>
      </c>
      <c r="O7">
        <v>46</v>
      </c>
      <c r="P7" s="2">
        <f t="shared" si="0"/>
        <v>24.25</v>
      </c>
      <c r="Q7" t="str">
        <f t="shared" si="2"/>
        <v>AVERAGE</v>
      </c>
      <c r="R7" s="18">
        <f>VLOOKUP($C7,'Def Analysis'!$A$2:$AO$33,17,FALSE)</f>
        <v>24</v>
      </c>
      <c r="S7" s="19">
        <f>VLOOKUP($C7,'Def Analysis'!$A$2:$AO$33,18,FALSE)</f>
        <v>31</v>
      </c>
      <c r="T7" s="18">
        <f>VLOOKUP($C7,'Def Analysis'!$A$2:$AO$33,21,FALSE)</f>
        <v>20</v>
      </c>
      <c r="U7" s="19">
        <f>VLOOKUP($C7,'Def Analysis'!$A$2:$AO$33,22,FALSE)</f>
        <v>32</v>
      </c>
      <c r="V7" s="18">
        <f>VLOOKUP($C7,'Def Analysis'!$A$2:$AO$33,25,FALSE)</f>
        <v>28</v>
      </c>
      <c r="W7" s="19">
        <f>VLOOKUP($C7,'Def Analysis'!$A$2:$AO$33,26,FALSE)</f>
        <v>30</v>
      </c>
      <c r="X7" s="18">
        <f>VLOOKUP($C7,'Def Analysis'!$A$2:$AO$33,29,FALSE)</f>
        <v>29</v>
      </c>
      <c r="Y7" s="19">
        <f>VLOOKUP($C7,'Def Analysis'!$A$2:$AO$33,30,FALSE)</f>
        <v>19</v>
      </c>
      <c r="AA7" s="12" t="s">
        <v>1750</v>
      </c>
      <c r="AB7" s="12" t="s">
        <v>1765</v>
      </c>
      <c r="AC7" s="12" t="s">
        <v>1769</v>
      </c>
      <c r="AD7" s="12" t="s">
        <v>1199</v>
      </c>
      <c r="AG7" s="13" t="s">
        <v>926</v>
      </c>
      <c r="AH7" s="13" t="s">
        <v>785</v>
      </c>
      <c r="AI7" s="13" t="s">
        <v>785</v>
      </c>
      <c r="AJ7" s="13" t="s">
        <v>1107</v>
      </c>
      <c r="AK7" s="13" t="s">
        <v>1003</v>
      </c>
      <c r="AL7" s="13" t="s">
        <v>785</v>
      </c>
      <c r="AM7" t="s">
        <v>560</v>
      </c>
      <c r="AN7">
        <f t="shared" si="3"/>
        <v>1</v>
      </c>
    </row>
    <row r="8" spans="1:40" x14ac:dyDescent="0.2">
      <c r="A8" t="s">
        <v>255</v>
      </c>
      <c r="B8" s="15" t="s">
        <v>46</v>
      </c>
      <c r="C8" t="s">
        <v>60</v>
      </c>
      <c r="E8" t="str">
        <f>VLOOKUP(B8,'Off Analysis'!$A$2:$AG$33,14,FALSE)</f>
        <v>GOOD</v>
      </c>
      <c r="F8" t="str">
        <f>VLOOKUP(C8,'Def Analysis'!$A$2:$AO$33,31,FALSE)</f>
        <v>BELOW AVERAGE</v>
      </c>
      <c r="G8" t="str">
        <f>VLOOKUP(B8,'Off Analysis'!$A$2:$O$33,15,FALSE)</f>
        <v>BALANCED</v>
      </c>
      <c r="H8" t="str">
        <f>VLOOKUP(C8,'Def Analysis'!$A$2:$AO$33,32,FALSE)</f>
        <v>RUN</v>
      </c>
      <c r="I8">
        <f>VLOOKUP(E8,'Off Analysis'!$S$2:$T$7,2,FALSE)</f>
        <v>5</v>
      </c>
      <c r="J8">
        <f>VLOOKUP(F8,'Def Analysis'!$A$38:$B$43,2,FALSE)</f>
        <v>3</v>
      </c>
      <c r="K8">
        <f t="shared" si="1"/>
        <v>2</v>
      </c>
      <c r="L8" s="2">
        <f>IF(GameData!$E$525+(K8*(GameData!$E$526*0.5))&lt;0,0,ROUND(GameData!$E$525+(K8*(GameData!$E$526*0.74)),0))</f>
        <v>38</v>
      </c>
      <c r="M8" t="str">
        <f t="shared" si="4"/>
        <v>VERY HIGH</v>
      </c>
      <c r="N8" s="10">
        <v>-10.5</v>
      </c>
      <c r="O8">
        <v>44.5</v>
      </c>
      <c r="P8" s="2">
        <f t="shared" si="0"/>
        <v>27.5</v>
      </c>
      <c r="Q8" t="str">
        <f t="shared" si="2"/>
        <v>HIGH</v>
      </c>
      <c r="R8" s="18">
        <f>VLOOKUP($C8,'Def Analysis'!$A$2:$AO$33,17,FALSE)</f>
        <v>21</v>
      </c>
      <c r="S8" s="19">
        <f>VLOOKUP($C8,'Def Analysis'!$A$2:$AO$33,18,FALSE)</f>
        <v>7</v>
      </c>
      <c r="T8" s="18">
        <f>VLOOKUP($C8,'Def Analysis'!$A$2:$AO$33,21,FALSE)</f>
        <v>30</v>
      </c>
      <c r="U8" s="19">
        <f>VLOOKUP($C8,'Def Analysis'!$A$2:$AO$33,22,FALSE)</f>
        <v>30</v>
      </c>
      <c r="V8" s="18">
        <f>VLOOKUP($C8,'Def Analysis'!$A$2:$AO$33,25,FALSE)</f>
        <v>11</v>
      </c>
      <c r="W8" s="19">
        <f>VLOOKUP($C8,'Def Analysis'!$A$2:$AO$33,26,FALSE)</f>
        <v>12</v>
      </c>
      <c r="X8" s="18">
        <f>VLOOKUP($C8,'Def Analysis'!$A$2:$AO$33,29,FALSE)</f>
        <v>25</v>
      </c>
      <c r="Y8" s="19">
        <f>VLOOKUP($C8,'Def Analysis'!$A$2:$AO$33,30,FALSE)</f>
        <v>8</v>
      </c>
      <c r="AA8" s="12" t="s">
        <v>1751</v>
      </c>
      <c r="AB8" s="12" t="s">
        <v>658</v>
      </c>
      <c r="AC8" s="12" t="s">
        <v>1770</v>
      </c>
      <c r="AD8" s="12" t="s">
        <v>916</v>
      </c>
      <c r="AG8" s="13" t="s">
        <v>1107</v>
      </c>
      <c r="AH8" s="13" t="s">
        <v>1107</v>
      </c>
      <c r="AI8" s="13" t="s">
        <v>854</v>
      </c>
      <c r="AJ8" s="13" t="s">
        <v>880</v>
      </c>
      <c r="AK8" s="13" t="s">
        <v>880</v>
      </c>
      <c r="AL8" s="13" t="s">
        <v>854</v>
      </c>
      <c r="AM8" t="s">
        <v>648</v>
      </c>
      <c r="AN8">
        <f t="shared" si="3"/>
        <v>3</v>
      </c>
    </row>
    <row r="9" spans="1:40" x14ac:dyDescent="0.2">
      <c r="A9" t="s">
        <v>255</v>
      </c>
      <c r="B9" s="15" t="s">
        <v>60</v>
      </c>
      <c r="C9" t="s">
        <v>46</v>
      </c>
      <c r="E9" t="str">
        <f>VLOOKUP(B9,'Off Analysis'!$A$2:$AG$33,14,FALSE)</f>
        <v>BAD</v>
      </c>
      <c r="F9" t="str">
        <f>VLOOKUP(C9,'Def Analysis'!$A$2:$AO$33,31,FALSE)</f>
        <v>ABOVE AVERAGE</v>
      </c>
      <c r="G9" t="str">
        <f>VLOOKUP(B9,'Off Analysis'!$A$2:$O$33,15,FALSE)</f>
        <v>BALANCED</v>
      </c>
      <c r="H9" t="str">
        <f>VLOOKUP(C9,'Def Analysis'!$A$2:$AO$33,32,FALSE)</f>
        <v>BALANCED</v>
      </c>
      <c r="I9">
        <f>VLOOKUP(E9,'Off Analysis'!$S$2:$T$7,2,FALSE)</f>
        <v>1</v>
      </c>
      <c r="J9">
        <f>VLOOKUP(F9,'Def Analysis'!$A$38:$B$43,2,FALSE)</f>
        <v>4</v>
      </c>
      <c r="K9">
        <f t="shared" si="1"/>
        <v>-3</v>
      </c>
      <c r="L9" s="2">
        <f>IF(GameData!$E$525+(K9*(GameData!$E$526*0.5))&lt;0,0,ROUND(GameData!$E$525+(K9*(GameData!$E$526*0.74)),0))</f>
        <v>2</v>
      </c>
      <c r="M9" t="str">
        <f t="shared" si="4"/>
        <v>VERY LOW</v>
      </c>
      <c r="N9" s="10">
        <v>10.5</v>
      </c>
      <c r="O9">
        <v>44.5</v>
      </c>
      <c r="P9" s="2">
        <f t="shared" si="0"/>
        <v>17</v>
      </c>
      <c r="Q9" t="str">
        <f t="shared" si="2"/>
        <v>LOW</v>
      </c>
      <c r="R9" s="18">
        <f>VLOOKUP($C9,'Def Analysis'!$A$2:$AO$33,17,FALSE)</f>
        <v>3</v>
      </c>
      <c r="S9" s="19">
        <f>VLOOKUP($C9,'Def Analysis'!$A$2:$AO$33,18,FALSE)</f>
        <v>21</v>
      </c>
      <c r="T9" s="18">
        <f>VLOOKUP($C9,'Def Analysis'!$A$2:$AO$33,21,FALSE)</f>
        <v>7</v>
      </c>
      <c r="U9" s="19">
        <f>VLOOKUP($C9,'Def Analysis'!$A$2:$AO$33,22,FALSE)</f>
        <v>7</v>
      </c>
      <c r="V9" s="18">
        <f>VLOOKUP($C9,'Def Analysis'!$A$2:$AO$33,25,FALSE)</f>
        <v>9</v>
      </c>
      <c r="W9" s="19">
        <f>VLOOKUP($C9,'Def Analysis'!$A$2:$AO$33,26,FALSE)</f>
        <v>6</v>
      </c>
      <c r="X9" s="18">
        <f>VLOOKUP($C9,'Def Analysis'!$A$2:$AO$33,29,FALSE)</f>
        <v>6</v>
      </c>
      <c r="Y9" s="19">
        <f>VLOOKUP($C9,'Def Analysis'!$A$2:$AO$33,30,FALSE)</f>
        <v>31</v>
      </c>
      <c r="AA9" s="12" t="s">
        <v>1752</v>
      </c>
      <c r="AB9" s="12" t="s">
        <v>1766</v>
      </c>
      <c r="AC9" s="12" t="s">
        <v>1772</v>
      </c>
      <c r="AD9" s="12" t="s">
        <v>1111</v>
      </c>
      <c r="AG9" s="13" t="s">
        <v>1137</v>
      </c>
      <c r="AH9" s="13" t="s">
        <v>916</v>
      </c>
      <c r="AI9" s="13" t="s">
        <v>1025</v>
      </c>
      <c r="AJ9" s="13" t="s">
        <v>1199</v>
      </c>
      <c r="AK9" s="13" t="s">
        <v>916</v>
      </c>
      <c r="AL9" s="13" t="s">
        <v>1199</v>
      </c>
      <c r="AM9" t="s">
        <v>485</v>
      </c>
      <c r="AN9">
        <f t="shared" si="3"/>
        <v>0</v>
      </c>
    </row>
    <row r="10" spans="1:40" ht="15" customHeight="1" x14ac:dyDescent="0.2">
      <c r="A10" t="s">
        <v>256</v>
      </c>
      <c r="B10" s="15" t="s">
        <v>62</v>
      </c>
      <c r="C10" t="s">
        <v>58</v>
      </c>
      <c r="E10" t="str">
        <f>VLOOKUP(B10,'Off Analysis'!$A$2:$AG$33,14,FALSE)</f>
        <v>ABOVE AVERAGE</v>
      </c>
      <c r="F10" t="str">
        <f>VLOOKUP(C10,'Def Analysis'!$A$2:$AO$33,31,FALSE)</f>
        <v>BELOW AVERAGE</v>
      </c>
      <c r="G10" t="str">
        <f>VLOOKUP(B10,'Off Analysis'!$A$2:$O$33,15,FALSE)</f>
        <v>RUN</v>
      </c>
      <c r="H10" t="str">
        <f>VLOOKUP(C10,'Def Analysis'!$A$2:$AO$33,32,FALSE)</f>
        <v>BALANCED</v>
      </c>
      <c r="I10">
        <f>VLOOKUP(E10,'Off Analysis'!$S$2:$T$7,2,FALSE)</f>
        <v>4</v>
      </c>
      <c r="J10">
        <f>VLOOKUP(F10,'Def Analysis'!$A$38:$B$43,2,FALSE)</f>
        <v>3</v>
      </c>
      <c r="K10">
        <f t="shared" si="1"/>
        <v>1</v>
      </c>
      <c r="L10" s="2">
        <f>IF(GameData!$E$525+(K10*(GameData!$E$526*0.5))&lt;0,0,ROUND(GameData!$E$525+(K10*(GameData!$E$526*0.74)),0))</f>
        <v>31</v>
      </c>
      <c r="M10" t="str">
        <f t="shared" si="4"/>
        <v>VERY HIGH</v>
      </c>
      <c r="N10" s="10">
        <v>-6.5</v>
      </c>
      <c r="O10">
        <v>41.5</v>
      </c>
      <c r="P10" s="2">
        <f t="shared" si="0"/>
        <v>24</v>
      </c>
      <c r="Q10" t="str">
        <f t="shared" si="2"/>
        <v>AVERAGE</v>
      </c>
      <c r="R10" s="18">
        <f>VLOOKUP($C10,'Def Analysis'!$A$2:$AO$33,17,FALSE)</f>
        <v>26</v>
      </c>
      <c r="S10" s="19">
        <f>VLOOKUP($C10,'Def Analysis'!$A$2:$AO$33,18,FALSE)</f>
        <v>18</v>
      </c>
      <c r="T10" s="18">
        <f>VLOOKUP($C10,'Def Analysis'!$A$2:$AO$33,21,FALSE)</f>
        <v>18</v>
      </c>
      <c r="U10" s="19">
        <f>VLOOKUP($C10,'Def Analysis'!$A$2:$AO$33,22,FALSE)</f>
        <v>10</v>
      </c>
      <c r="V10" s="18">
        <f>VLOOKUP($C10,'Def Analysis'!$A$2:$AO$33,25,FALSE)</f>
        <v>23</v>
      </c>
      <c r="W10" s="19">
        <f>VLOOKUP($C10,'Def Analysis'!$A$2:$AO$33,26,FALSE)</f>
        <v>27</v>
      </c>
      <c r="X10" s="18">
        <f>VLOOKUP($C10,'Def Analysis'!$A$2:$AO$33,29,FALSE)</f>
        <v>18</v>
      </c>
      <c r="Y10" s="19">
        <f>VLOOKUP($C10,'Def Analysis'!$A$2:$AO$33,30,FALSE)</f>
        <v>5</v>
      </c>
      <c r="AA10" s="12" t="s">
        <v>1753</v>
      </c>
      <c r="AB10" s="12"/>
      <c r="AC10" s="12" t="s">
        <v>800</v>
      </c>
      <c r="AD10" s="12" t="s">
        <v>1778</v>
      </c>
      <c r="AG10" s="13" t="s">
        <v>880</v>
      </c>
      <c r="AH10" s="13" t="s">
        <v>1225</v>
      </c>
      <c r="AI10" s="13" t="s">
        <v>1225</v>
      </c>
      <c r="AJ10" s="13" t="s">
        <v>570</v>
      </c>
      <c r="AK10" s="13" t="s">
        <v>648</v>
      </c>
      <c r="AL10" s="13" t="s">
        <v>735</v>
      </c>
      <c r="AN10">
        <f t="shared" si="3"/>
        <v>0</v>
      </c>
    </row>
    <row r="11" spans="1:40" x14ac:dyDescent="0.2">
      <c r="A11" t="s">
        <v>256</v>
      </c>
      <c r="B11" s="15" t="s">
        <v>58</v>
      </c>
      <c r="C11" t="s">
        <v>62</v>
      </c>
      <c r="E11" t="str">
        <f>VLOOKUP(B11,'Off Analysis'!$A$2:$AG$33,14,FALSE)</f>
        <v>ABOVE AVERAGE</v>
      </c>
      <c r="F11" t="str">
        <f>VLOOKUP(C11,'Def Analysis'!$A$2:$AO$33,31,FALSE)</f>
        <v>GREAT</v>
      </c>
      <c r="G11" t="str">
        <f>VLOOKUP(B11,'Off Analysis'!$A$2:$O$33,15,FALSE)</f>
        <v>RUN</v>
      </c>
      <c r="H11" t="str">
        <f>VLOOKUP(C11,'Def Analysis'!$A$2:$AO$33,32,FALSE)</f>
        <v>PASS</v>
      </c>
      <c r="I11">
        <f>VLOOKUP(E11,'Off Analysis'!$S$2:$T$7,2,FALSE)</f>
        <v>4</v>
      </c>
      <c r="J11">
        <f>VLOOKUP(F11,'Def Analysis'!$A$38:$B$43,2,FALSE)</f>
        <v>6</v>
      </c>
      <c r="K11">
        <f t="shared" si="1"/>
        <v>-2</v>
      </c>
      <c r="L11" s="2">
        <f>IF(GameData!$E$525+(K11*(GameData!$E$526*0.5))&lt;0,0,ROUND(GameData!$E$525+(K11*(GameData!$E$526*0.74)),0))</f>
        <v>9</v>
      </c>
      <c r="M11" t="str">
        <f t="shared" si="4"/>
        <v>LOW</v>
      </c>
      <c r="N11" s="10">
        <v>6.5</v>
      </c>
      <c r="O11">
        <v>41.5</v>
      </c>
      <c r="P11" s="2">
        <f t="shared" si="0"/>
        <v>17.5</v>
      </c>
      <c r="Q11" t="str">
        <f t="shared" si="2"/>
        <v>LOW</v>
      </c>
      <c r="R11" s="18">
        <f>VLOOKUP($C11,'Def Analysis'!$A$2:$AO$33,17,FALSE)</f>
        <v>5</v>
      </c>
      <c r="S11" s="19">
        <f>VLOOKUP($C11,'Def Analysis'!$A$2:$AO$33,18,FALSE)</f>
        <v>4</v>
      </c>
      <c r="T11" s="18">
        <f>VLOOKUP($C11,'Def Analysis'!$A$2:$AO$33,21,FALSE)</f>
        <v>9</v>
      </c>
      <c r="U11" s="19">
        <f>VLOOKUP($C11,'Def Analysis'!$A$2:$AO$33,22,FALSE)</f>
        <v>3</v>
      </c>
      <c r="V11" s="18">
        <f>VLOOKUP($C11,'Def Analysis'!$A$2:$AO$33,25,FALSE)</f>
        <v>21</v>
      </c>
      <c r="W11" s="19">
        <f>VLOOKUP($C11,'Def Analysis'!$A$2:$AO$33,26,FALSE)</f>
        <v>3</v>
      </c>
      <c r="X11" s="18">
        <f>VLOOKUP($C11,'Def Analysis'!$A$2:$AO$33,29,FALSE)</f>
        <v>1</v>
      </c>
      <c r="Y11" s="19">
        <f>VLOOKUP($C11,'Def Analysis'!$A$2:$AO$33,30,FALSE)</f>
        <v>7</v>
      </c>
      <c r="AA11" s="12" t="s">
        <v>1777</v>
      </c>
      <c r="AB11" s="12"/>
      <c r="AC11" s="12" t="s">
        <v>775</v>
      </c>
      <c r="AD11" s="12" t="s">
        <v>1159</v>
      </c>
      <c r="AG11" s="13" t="s">
        <v>1781</v>
      </c>
      <c r="AH11" s="13" t="s">
        <v>1780</v>
      </c>
      <c r="AI11" s="13" t="s">
        <v>1633</v>
      </c>
      <c r="AJ11" s="13" t="s">
        <v>1641</v>
      </c>
      <c r="AK11" s="13" t="s">
        <v>1786</v>
      </c>
      <c r="AL11" s="13" t="s">
        <v>1640</v>
      </c>
      <c r="AM11" t="s">
        <v>1199</v>
      </c>
      <c r="AN11">
        <f t="shared" si="3"/>
        <v>2</v>
      </c>
    </row>
    <row r="12" spans="1:40" x14ac:dyDescent="0.2">
      <c r="A12" t="s">
        <v>257</v>
      </c>
      <c r="B12" s="15" t="s">
        <v>42</v>
      </c>
      <c r="C12" t="s">
        <v>32</v>
      </c>
      <c r="E12" t="str">
        <f>VLOOKUP(B12,'Off Analysis'!$A$2:$AG$33,14,FALSE)</f>
        <v>BELOW AVERAGE</v>
      </c>
      <c r="F12" t="str">
        <f>VLOOKUP(C12,'Def Analysis'!$A$2:$AO$33,31,FALSE)</f>
        <v>ABOVE AVERAGE</v>
      </c>
      <c r="G12" t="str">
        <f>VLOOKUP(B12,'Off Analysis'!$A$2:$O$33,15,FALSE)</f>
        <v>PASS</v>
      </c>
      <c r="H12" t="str">
        <f>VLOOKUP(C12,'Def Analysis'!$A$2:$AO$33,32,FALSE)</f>
        <v>PASS</v>
      </c>
      <c r="I12">
        <f>VLOOKUP(E12,'Off Analysis'!$S$2:$T$7,2,FALSE)</f>
        <v>3</v>
      </c>
      <c r="J12">
        <f>VLOOKUP(F12,'Def Analysis'!$A$38:$B$43,2,FALSE)</f>
        <v>4</v>
      </c>
      <c r="K12">
        <f t="shared" si="1"/>
        <v>-1</v>
      </c>
      <c r="L12" s="2">
        <f>IF(GameData!$E$525+(K12*(GameData!$E$526*0.5))&lt;0,0,ROUND(GameData!$E$525+(K12*(GameData!$E$526*0.74)),0))</f>
        <v>16</v>
      </c>
      <c r="M12" t="str">
        <f t="shared" si="4"/>
        <v>AVERAGE</v>
      </c>
      <c r="N12" s="10">
        <v>3.5</v>
      </c>
      <c r="O12">
        <v>42.5</v>
      </c>
      <c r="P12" s="2">
        <f t="shared" si="0"/>
        <v>19.5</v>
      </c>
      <c r="Q12" t="str">
        <f t="shared" si="2"/>
        <v>LOW</v>
      </c>
      <c r="R12" s="18">
        <f>VLOOKUP($C12,'Def Analysis'!$A$2:$AO$33,17,FALSE)</f>
        <v>6</v>
      </c>
      <c r="S12" s="19">
        <f>VLOOKUP($C12,'Def Analysis'!$A$2:$AO$33,18,FALSE)</f>
        <v>6</v>
      </c>
      <c r="T12" s="18">
        <f>VLOOKUP($C12,'Def Analysis'!$A$2:$AO$33,21,FALSE)</f>
        <v>4</v>
      </c>
      <c r="U12" s="19">
        <f>VLOOKUP($C12,'Def Analysis'!$A$2:$AO$33,22,FALSE)</f>
        <v>13</v>
      </c>
      <c r="V12" s="18">
        <f>VLOOKUP($C12,'Def Analysis'!$A$2:$AO$33,25,FALSE)</f>
        <v>20</v>
      </c>
      <c r="W12" s="19">
        <f>VLOOKUP($C12,'Def Analysis'!$A$2:$AO$33,26,FALSE)</f>
        <v>23</v>
      </c>
      <c r="X12" s="18">
        <f>VLOOKUP($C12,'Def Analysis'!$A$2:$AO$33,29,FALSE)</f>
        <v>3</v>
      </c>
      <c r="Y12" s="19">
        <f>VLOOKUP($C12,'Def Analysis'!$A$2:$AO$33,30,FALSE)</f>
        <v>1</v>
      </c>
      <c r="AA12" s="13" t="s">
        <v>1776</v>
      </c>
      <c r="AB12" s="13" t="s">
        <v>1757</v>
      </c>
      <c r="AC12" s="12" t="s">
        <v>1133</v>
      </c>
      <c r="AD12" s="13" t="s">
        <v>996</v>
      </c>
      <c r="AM12" t="s">
        <v>1137</v>
      </c>
      <c r="AN12">
        <f t="shared" si="3"/>
        <v>1</v>
      </c>
    </row>
    <row r="13" spans="1:40" x14ac:dyDescent="0.2">
      <c r="A13" t="s">
        <v>257</v>
      </c>
      <c r="B13" s="15" t="s">
        <v>32</v>
      </c>
      <c r="C13" t="s">
        <v>42</v>
      </c>
      <c r="E13" t="str">
        <f>VLOOKUP(B13,'Off Analysis'!$A$2:$AG$33,14,FALSE)</f>
        <v>ABOVE AVERAGE</v>
      </c>
      <c r="F13" t="str">
        <f>VLOOKUP(C13,'Def Analysis'!$A$2:$AO$33,31,FALSE)</f>
        <v>BELOW AVERAGE</v>
      </c>
      <c r="G13" t="str">
        <f>VLOOKUP(B13,'Off Analysis'!$A$2:$O$33,15,FALSE)</f>
        <v>BALANCED</v>
      </c>
      <c r="H13" t="str">
        <f>VLOOKUP(C13,'Def Analysis'!$A$2:$AO$33,32,FALSE)</f>
        <v>RUN</v>
      </c>
      <c r="I13">
        <f>VLOOKUP(E13,'Off Analysis'!$S$2:$T$7,2,FALSE)</f>
        <v>4</v>
      </c>
      <c r="J13">
        <f>VLOOKUP(F13,'Def Analysis'!$A$38:$B$43,2,FALSE)</f>
        <v>3</v>
      </c>
      <c r="K13">
        <f t="shared" si="1"/>
        <v>1</v>
      </c>
      <c r="L13" s="2">
        <f>IF(GameData!$E$525+(K13*(GameData!$E$526*0.5))&lt;0,0,ROUND(GameData!$E$525+(K13*(GameData!$E$526*0.74)),0))</f>
        <v>31</v>
      </c>
      <c r="M13" t="str">
        <f t="shared" si="4"/>
        <v>VERY HIGH</v>
      </c>
      <c r="N13" s="10">
        <v>-3.5</v>
      </c>
      <c r="O13">
        <v>42.5</v>
      </c>
      <c r="P13" s="2">
        <f t="shared" si="0"/>
        <v>23</v>
      </c>
      <c r="Q13" t="str">
        <f t="shared" si="2"/>
        <v>AVERAGE</v>
      </c>
      <c r="R13" s="18">
        <f>VLOOKUP($C13,'Def Analysis'!$A$2:$AO$33,17,FALSE)</f>
        <v>30</v>
      </c>
      <c r="S13" s="19">
        <f>VLOOKUP($C13,'Def Analysis'!$A$2:$AO$33,18,FALSE)</f>
        <v>20</v>
      </c>
      <c r="T13" s="18">
        <f>VLOOKUP($C13,'Def Analysis'!$A$2:$AO$33,21,FALSE)</f>
        <v>31</v>
      </c>
      <c r="U13" s="19">
        <f>VLOOKUP($C13,'Def Analysis'!$A$2:$AO$33,22,FALSE)</f>
        <v>31</v>
      </c>
      <c r="V13" s="18">
        <f>VLOOKUP($C13,'Def Analysis'!$A$2:$AO$33,25,FALSE)</f>
        <v>26</v>
      </c>
      <c r="W13" s="19">
        <f>VLOOKUP($C13,'Def Analysis'!$A$2:$AO$33,26,FALSE)</f>
        <v>16</v>
      </c>
      <c r="X13" s="18">
        <f>VLOOKUP($C13,'Def Analysis'!$A$2:$AO$33,29,FALSE)</f>
        <v>23</v>
      </c>
      <c r="Y13" s="19">
        <f>VLOOKUP($C13,'Def Analysis'!$A$2:$AO$33,30,FALSE)</f>
        <v>3</v>
      </c>
      <c r="AA13" s="13" t="s">
        <v>1754</v>
      </c>
      <c r="AB13" s="13" t="s">
        <v>1758</v>
      </c>
      <c r="AC13" s="12" t="s">
        <v>1773</v>
      </c>
      <c r="AD13" s="13" t="s">
        <v>980</v>
      </c>
      <c r="AM13" t="s">
        <v>916</v>
      </c>
      <c r="AN13">
        <f t="shared" si="3"/>
        <v>2</v>
      </c>
    </row>
    <row r="14" spans="1:40" x14ac:dyDescent="0.2">
      <c r="A14" t="s">
        <v>258</v>
      </c>
      <c r="B14" s="15" t="s">
        <v>39</v>
      </c>
      <c r="C14" t="s">
        <v>50</v>
      </c>
      <c r="E14" t="str">
        <f>VLOOKUP(B14,'Off Analysis'!$A$2:$AG$33,14,FALSE)</f>
        <v>BELOW AVERAGE</v>
      </c>
      <c r="F14" t="str">
        <f>VLOOKUP(C14,'Def Analysis'!$A$2:$AO$33,31,FALSE)</f>
        <v>ABOVE AVERAGE</v>
      </c>
      <c r="G14" t="str">
        <f>VLOOKUP(B14,'Off Analysis'!$A$2:$O$33,15,FALSE)</f>
        <v>RUN</v>
      </c>
      <c r="H14" t="str">
        <f>VLOOKUP(C14,'Def Analysis'!$A$2:$AO$33,32,FALSE)</f>
        <v>BALANCED</v>
      </c>
      <c r="I14">
        <f>VLOOKUP(E14,'Off Analysis'!$S$2:$T$7,2,FALSE)</f>
        <v>3</v>
      </c>
      <c r="J14">
        <f>VLOOKUP(F14,'Def Analysis'!$A$38:$B$43,2,FALSE)</f>
        <v>4</v>
      </c>
      <c r="K14">
        <f t="shared" si="1"/>
        <v>-1</v>
      </c>
      <c r="L14" s="2">
        <f>IF(GameData!$E$525+(K14*(GameData!$E$526*0.5))&lt;0,0,ROUND(GameData!$E$525+(K14*(GameData!$E$526*0.74)),0))</f>
        <v>16</v>
      </c>
      <c r="M14" t="str">
        <f t="shared" si="4"/>
        <v>AVERAGE</v>
      </c>
      <c r="N14" s="10">
        <v>1</v>
      </c>
      <c r="O14">
        <v>45.5</v>
      </c>
      <c r="P14" s="2">
        <f t="shared" si="0"/>
        <v>22.25</v>
      </c>
      <c r="Q14" t="str">
        <f t="shared" si="2"/>
        <v>AVERAGE</v>
      </c>
      <c r="R14" s="18">
        <f>VLOOKUP($C14,'Def Analysis'!$A$2:$AO$33,17,FALSE)</f>
        <v>8</v>
      </c>
      <c r="S14" s="19">
        <f>VLOOKUP($C14,'Def Analysis'!$A$2:$AO$33,18,FALSE)</f>
        <v>22</v>
      </c>
      <c r="T14" s="18">
        <f>VLOOKUP($C14,'Def Analysis'!$A$2:$AO$33,21,FALSE)</f>
        <v>29</v>
      </c>
      <c r="U14" s="19">
        <f>VLOOKUP($C14,'Def Analysis'!$A$2:$AO$33,22,FALSE)</f>
        <v>29</v>
      </c>
      <c r="V14" s="18">
        <f>VLOOKUP($C14,'Def Analysis'!$A$2:$AO$33,25,FALSE)</f>
        <v>3</v>
      </c>
      <c r="W14" s="19">
        <f>VLOOKUP($C14,'Def Analysis'!$A$2:$AO$33,26,FALSE)</f>
        <v>4</v>
      </c>
      <c r="X14" s="18">
        <f>VLOOKUP($C14,'Def Analysis'!$A$2:$AO$33,29,FALSE)</f>
        <v>8</v>
      </c>
      <c r="Y14" s="19">
        <f>VLOOKUP($C14,'Def Analysis'!$A$2:$AO$33,30,FALSE)</f>
        <v>28</v>
      </c>
      <c r="AA14" s="13" t="s">
        <v>1755</v>
      </c>
      <c r="AB14" s="13" t="s">
        <v>1759</v>
      </c>
      <c r="AC14" s="12" t="s">
        <v>880</v>
      </c>
      <c r="AD14" s="13" t="s">
        <v>1127</v>
      </c>
      <c r="AG14" s="13"/>
      <c r="AH14" s="13"/>
      <c r="AI14" s="13"/>
      <c r="AJ14" s="13"/>
      <c r="AK14" s="13"/>
      <c r="AL14" s="13"/>
      <c r="AM14" t="s">
        <v>1025</v>
      </c>
      <c r="AN14">
        <f t="shared" si="3"/>
        <v>1</v>
      </c>
    </row>
    <row r="15" spans="1:40" x14ac:dyDescent="0.2">
      <c r="A15" t="s">
        <v>258</v>
      </c>
      <c r="B15" s="15" t="s">
        <v>50</v>
      </c>
      <c r="C15" t="s">
        <v>39</v>
      </c>
      <c r="E15" t="str">
        <f>VLOOKUP(B15,'Off Analysis'!$A$2:$AG$33,14,FALSE)</f>
        <v>POOR</v>
      </c>
      <c r="F15" t="str">
        <f>VLOOKUP(C15,'Def Analysis'!$A$2:$AO$33,31,FALSE)</f>
        <v>ABOVE AVERAGE</v>
      </c>
      <c r="G15" t="str">
        <f>VLOOKUP(B15,'Off Analysis'!$A$2:$O$33,15,FALSE)</f>
        <v>BALANCED</v>
      </c>
      <c r="H15" t="str">
        <f>VLOOKUP(C15,'Def Analysis'!$A$2:$AO$33,32,FALSE)</f>
        <v>BALANCED</v>
      </c>
      <c r="I15">
        <f>VLOOKUP(E15,'Off Analysis'!$S$2:$T$7,2,FALSE)</f>
        <v>2</v>
      </c>
      <c r="J15">
        <f>VLOOKUP(F15,'Def Analysis'!$A$38:$B$43,2,FALSE)</f>
        <v>4</v>
      </c>
      <c r="K15">
        <f t="shared" si="1"/>
        <v>-2</v>
      </c>
      <c r="L15" s="2">
        <f>IF(GameData!$E$525+(K15*(GameData!$E$526*0.5))&lt;0,0,ROUND(GameData!$E$525+(K15*(GameData!$E$526*0.74)),0))</f>
        <v>9</v>
      </c>
      <c r="M15" t="str">
        <f t="shared" si="4"/>
        <v>LOW</v>
      </c>
      <c r="N15" s="10">
        <v>-1</v>
      </c>
      <c r="O15">
        <v>45.5</v>
      </c>
      <c r="P15" s="2">
        <f t="shared" si="0"/>
        <v>23.25</v>
      </c>
      <c r="Q15" t="str">
        <f t="shared" si="2"/>
        <v>AVERAGE</v>
      </c>
      <c r="R15" s="18">
        <f>VLOOKUP($C15,'Def Analysis'!$A$2:$AO$33,17,FALSE)</f>
        <v>10</v>
      </c>
      <c r="S15" s="19">
        <f>VLOOKUP($C15,'Def Analysis'!$A$2:$AO$33,18,FALSE)</f>
        <v>19</v>
      </c>
      <c r="T15" s="18">
        <f>VLOOKUP($C15,'Def Analysis'!$A$2:$AO$33,21,FALSE)</f>
        <v>28</v>
      </c>
      <c r="U15" s="19">
        <f>VLOOKUP($C15,'Def Analysis'!$A$2:$AO$33,22,FALSE)</f>
        <v>21</v>
      </c>
      <c r="V15" s="18">
        <f>VLOOKUP($C15,'Def Analysis'!$A$2:$AO$33,25,FALSE)</f>
        <v>22</v>
      </c>
      <c r="W15" s="19">
        <f>VLOOKUP($C15,'Def Analysis'!$A$2:$AO$33,26,FALSE)</f>
        <v>20</v>
      </c>
      <c r="X15" s="18">
        <f>VLOOKUP($C15,'Def Analysis'!$A$2:$AO$33,29,FALSE)</f>
        <v>7</v>
      </c>
      <c r="Y15" s="19">
        <f>VLOOKUP($C15,'Def Analysis'!$A$2:$AO$33,30,FALSE)</f>
        <v>13</v>
      </c>
      <c r="AA15" s="13" t="s">
        <v>1764</v>
      </c>
      <c r="AB15" s="13" t="s">
        <v>1761</v>
      </c>
      <c r="AC15" s="12" t="s">
        <v>864</v>
      </c>
      <c r="AG15" s="13"/>
      <c r="AH15" s="13"/>
      <c r="AI15" s="13"/>
      <c r="AJ15" s="13"/>
      <c r="AK15" s="13"/>
      <c r="AL15" s="13"/>
      <c r="AN15">
        <f t="shared" si="3"/>
        <v>0</v>
      </c>
    </row>
    <row r="16" spans="1:40" x14ac:dyDescent="0.2">
      <c r="A16" t="s">
        <v>259</v>
      </c>
      <c r="B16" s="15" t="s">
        <v>33</v>
      </c>
      <c r="C16" t="s">
        <v>41</v>
      </c>
      <c r="E16" t="str">
        <f>VLOOKUP(B16,'Off Analysis'!$A$2:$AG$33,14,FALSE)</f>
        <v>BELOW AVERAGE</v>
      </c>
      <c r="F16" t="str">
        <f>VLOOKUP(C16,'Def Analysis'!$A$2:$AO$33,31,FALSE)</f>
        <v>POOR</v>
      </c>
      <c r="G16" t="str">
        <f>VLOOKUP(B16,'Off Analysis'!$A$2:$O$33,15,FALSE)</f>
        <v>BALANCED</v>
      </c>
      <c r="H16" t="str">
        <f>VLOOKUP(C16,'Def Analysis'!$A$2:$AO$33,32,FALSE)</f>
        <v>BALANCED</v>
      </c>
      <c r="I16">
        <f>VLOOKUP(E16,'Off Analysis'!$S$2:$T$7,2,FALSE)</f>
        <v>3</v>
      </c>
      <c r="J16">
        <f>VLOOKUP(F16,'Def Analysis'!$A$38:$B$43,2,FALSE)</f>
        <v>2</v>
      </c>
      <c r="K16">
        <f t="shared" si="1"/>
        <v>1</v>
      </c>
      <c r="L16" s="2">
        <f>IF(GameData!$E$525+(K16*(GameData!$E$526*0.5))&lt;0,0,ROUND(GameData!$E$525+(K16*(GameData!$E$526*0.74)),0))</f>
        <v>31</v>
      </c>
      <c r="M16" t="str">
        <f t="shared" si="4"/>
        <v>VERY HIGH</v>
      </c>
      <c r="N16" s="10">
        <v>-3</v>
      </c>
      <c r="O16">
        <v>47.5</v>
      </c>
      <c r="P16" s="2">
        <f t="shared" si="0"/>
        <v>25.25</v>
      </c>
      <c r="Q16" t="str">
        <f t="shared" si="2"/>
        <v>AVERAGE</v>
      </c>
      <c r="R16" s="18">
        <f>VLOOKUP($C16,'Def Analysis'!$A$2:$AO$33,17,FALSE)</f>
        <v>32</v>
      </c>
      <c r="S16" s="19">
        <f>VLOOKUP($C16,'Def Analysis'!$A$2:$AO$33,18,FALSE)</f>
        <v>32</v>
      </c>
      <c r="T16" s="18">
        <f>VLOOKUP($C16,'Def Analysis'!$A$2:$AO$33,21,FALSE)</f>
        <v>32</v>
      </c>
      <c r="U16" s="19">
        <f>VLOOKUP($C16,'Def Analysis'!$A$2:$AO$33,22,FALSE)</f>
        <v>28</v>
      </c>
      <c r="V16" s="18">
        <f>VLOOKUP($C16,'Def Analysis'!$A$2:$AO$33,25,FALSE)</f>
        <v>31</v>
      </c>
      <c r="W16" s="19">
        <f>VLOOKUP($C16,'Def Analysis'!$A$2:$AO$33,26,FALSE)</f>
        <v>24</v>
      </c>
      <c r="X16" s="18">
        <f>VLOOKUP($C16,'Def Analysis'!$A$2:$AO$33,29,FALSE)</f>
        <v>32</v>
      </c>
      <c r="Y16" s="19">
        <f>VLOOKUP($C16,'Def Analysis'!$A$2:$AO$33,30,FALSE)</f>
        <v>32</v>
      </c>
      <c r="AA16" s="13" t="s">
        <v>397</v>
      </c>
      <c r="AB16" s="13" t="s">
        <v>560</v>
      </c>
      <c r="AC16" s="13" t="s">
        <v>846</v>
      </c>
      <c r="AG16" s="13"/>
      <c r="AH16" s="13"/>
      <c r="AI16" s="13"/>
      <c r="AJ16" s="13"/>
      <c r="AK16" s="13"/>
      <c r="AL16" s="13"/>
      <c r="AM16" t="s">
        <v>1107</v>
      </c>
      <c r="AN16">
        <f t="shared" si="3"/>
        <v>3</v>
      </c>
    </row>
    <row r="17" spans="1:40" x14ac:dyDescent="0.2">
      <c r="A17" t="s">
        <v>259</v>
      </c>
      <c r="B17" s="15" t="s">
        <v>41</v>
      </c>
      <c r="C17" t="s">
        <v>33</v>
      </c>
      <c r="E17" t="str">
        <f>VLOOKUP(B17,'Off Analysis'!$A$2:$AG$33,14,FALSE)</f>
        <v>BELOW AVERAGE</v>
      </c>
      <c r="F17" t="str">
        <f>VLOOKUP(C17,'Def Analysis'!$A$2:$AO$33,31,FALSE)</f>
        <v>ABOVE AVERAGE</v>
      </c>
      <c r="G17" t="str">
        <f>VLOOKUP(B17,'Off Analysis'!$A$2:$O$33,15,FALSE)</f>
        <v>PASS</v>
      </c>
      <c r="H17" t="str">
        <f>VLOOKUP(C17,'Def Analysis'!$A$2:$AO$33,32,FALSE)</f>
        <v>BALANCED</v>
      </c>
      <c r="I17">
        <f>VLOOKUP(E17,'Off Analysis'!$S$2:$T$7,2,FALSE)</f>
        <v>3</v>
      </c>
      <c r="J17">
        <f>VLOOKUP(F17,'Def Analysis'!$A$38:$B$43,2,FALSE)</f>
        <v>4</v>
      </c>
      <c r="K17">
        <f t="shared" si="1"/>
        <v>-1</v>
      </c>
      <c r="L17" s="2">
        <f>IF(GameData!$E$525+(K17*(GameData!$E$526*0.5))&lt;0,0,ROUND(GameData!$E$525+(K17*(GameData!$E$526*0.74)),0))</f>
        <v>16</v>
      </c>
      <c r="M17" t="str">
        <f t="shared" si="4"/>
        <v>AVERAGE</v>
      </c>
      <c r="N17" s="10">
        <v>3</v>
      </c>
      <c r="O17">
        <v>47.5</v>
      </c>
      <c r="P17" s="2">
        <f t="shared" si="0"/>
        <v>22.25</v>
      </c>
      <c r="Q17" t="str">
        <f t="shared" si="2"/>
        <v>AVERAGE</v>
      </c>
      <c r="R17" s="18">
        <f>VLOOKUP($C17,'Def Analysis'!$A$2:$AO$33,17,FALSE)</f>
        <v>14</v>
      </c>
      <c r="S17" s="19">
        <f>VLOOKUP($C17,'Def Analysis'!$A$2:$AO$33,18,FALSE)</f>
        <v>3</v>
      </c>
      <c r="T17" s="18">
        <f>VLOOKUP($C17,'Def Analysis'!$A$2:$AO$33,21,FALSE)</f>
        <v>19</v>
      </c>
      <c r="U17" s="19">
        <f>VLOOKUP($C17,'Def Analysis'!$A$2:$AO$33,22,FALSE)</f>
        <v>2</v>
      </c>
      <c r="V17" s="18">
        <f>VLOOKUP($C17,'Def Analysis'!$A$2:$AO$33,25,FALSE)</f>
        <v>5</v>
      </c>
      <c r="W17" s="19">
        <f>VLOOKUP($C17,'Def Analysis'!$A$2:$AO$33,26,FALSE)</f>
        <v>2</v>
      </c>
      <c r="X17" s="18">
        <f>VLOOKUP($C17,'Def Analysis'!$A$2:$AO$33,29,FALSE)</f>
        <v>19</v>
      </c>
      <c r="Y17" s="19">
        <f>VLOOKUP($C17,'Def Analysis'!$A$2:$AO$33,30,FALSE)</f>
        <v>10</v>
      </c>
      <c r="AB17" s="13" t="s">
        <v>566</v>
      </c>
      <c r="AC17" s="13" t="s">
        <v>838</v>
      </c>
      <c r="AG17" s="13"/>
      <c r="AH17" s="13"/>
      <c r="AI17" s="13"/>
      <c r="AJ17" s="13"/>
      <c r="AK17" s="13"/>
      <c r="AL17" s="13"/>
      <c r="AM17" t="s">
        <v>800</v>
      </c>
      <c r="AN17">
        <f t="shared" si="3"/>
        <v>2</v>
      </c>
    </row>
    <row r="18" spans="1:40" x14ac:dyDescent="0.2">
      <c r="A18" t="s">
        <v>260</v>
      </c>
      <c r="B18" s="15" t="s">
        <v>53</v>
      </c>
      <c r="C18" t="s">
        <v>37</v>
      </c>
      <c r="E18" t="str">
        <f>VLOOKUP(B18,'Off Analysis'!$A$2:$AG$33,14,FALSE)</f>
        <v>ABOVE AVERAGE</v>
      </c>
      <c r="F18" t="str">
        <f>VLOOKUP(C18,'Def Analysis'!$A$2:$AO$33,31,FALSE)</f>
        <v>BELOW AVERAGE</v>
      </c>
      <c r="G18" t="str">
        <f>VLOOKUP(B18,'Off Analysis'!$A$2:$O$33,15,FALSE)</f>
        <v>BALANCED</v>
      </c>
      <c r="H18" t="str">
        <f>VLOOKUP(C18,'Def Analysis'!$A$2:$AO$33,32,FALSE)</f>
        <v>BALANCED</v>
      </c>
      <c r="I18">
        <f>VLOOKUP(E18,'Off Analysis'!$S$2:$T$7,2,FALSE)</f>
        <v>4</v>
      </c>
      <c r="J18">
        <f>VLOOKUP(F18,'Def Analysis'!$A$38:$B$43,2,FALSE)</f>
        <v>3</v>
      </c>
      <c r="K18">
        <f t="shared" si="1"/>
        <v>1</v>
      </c>
      <c r="L18" s="2">
        <f>IF(GameData!$E$525+(K18*(GameData!$E$526*0.5))&lt;0,0,ROUND(GameData!$E$525+(K18*(GameData!$E$526*0.74)),0))</f>
        <v>31</v>
      </c>
      <c r="M18" t="str">
        <f t="shared" si="4"/>
        <v>VERY HIGH</v>
      </c>
      <c r="N18" s="10">
        <v>2.5</v>
      </c>
      <c r="O18">
        <v>47</v>
      </c>
      <c r="P18" s="2">
        <f t="shared" si="0"/>
        <v>22.25</v>
      </c>
      <c r="Q18" t="str">
        <f t="shared" si="2"/>
        <v>AVERAGE</v>
      </c>
      <c r="R18" s="18">
        <f>VLOOKUP($C18,'Def Analysis'!$A$2:$AO$33,17,FALSE)</f>
        <v>31</v>
      </c>
      <c r="S18" s="19">
        <f>VLOOKUP($C18,'Def Analysis'!$A$2:$AO$33,18,FALSE)</f>
        <v>30</v>
      </c>
      <c r="T18" s="18">
        <f>VLOOKUP($C18,'Def Analysis'!$A$2:$AO$33,21,FALSE)</f>
        <v>23</v>
      </c>
      <c r="U18" s="19">
        <f>VLOOKUP($C18,'Def Analysis'!$A$2:$AO$33,22,FALSE)</f>
        <v>27</v>
      </c>
      <c r="V18" s="18">
        <f>VLOOKUP($C18,'Def Analysis'!$A$2:$AO$33,25,FALSE)</f>
        <v>24</v>
      </c>
      <c r="W18" s="19">
        <f>VLOOKUP($C18,'Def Analysis'!$A$2:$AO$33,26,FALSE)</f>
        <v>26</v>
      </c>
      <c r="X18" s="18">
        <f>VLOOKUP($C18,'Def Analysis'!$A$2:$AO$33,29,FALSE)</f>
        <v>31</v>
      </c>
      <c r="Y18" s="19">
        <f>VLOOKUP($C18,'Def Analysis'!$A$2:$AO$33,30,FALSE)</f>
        <v>30</v>
      </c>
      <c r="AB18" s="13" t="s">
        <v>664</v>
      </c>
      <c r="AC18" s="13" t="s">
        <v>1771</v>
      </c>
      <c r="AE18" t="s">
        <v>1781</v>
      </c>
      <c r="AG18" s="13"/>
      <c r="AH18" s="13"/>
      <c r="AI18" s="13"/>
      <c r="AJ18" s="13"/>
      <c r="AK18" s="13"/>
      <c r="AL18" s="13"/>
      <c r="AM18" t="s">
        <v>775</v>
      </c>
      <c r="AN18">
        <f t="shared" si="3"/>
        <v>0</v>
      </c>
    </row>
    <row r="19" spans="1:40" x14ac:dyDescent="0.2">
      <c r="A19" t="s">
        <v>260</v>
      </c>
      <c r="B19" s="15" t="s">
        <v>37</v>
      </c>
      <c r="C19" t="s">
        <v>53</v>
      </c>
      <c r="E19" t="str">
        <f>VLOOKUP(B19,'Off Analysis'!$A$2:$AG$33,14,FALSE)</f>
        <v>ABOVE AVERAGE</v>
      </c>
      <c r="F19" t="str">
        <f>VLOOKUP(C19,'Def Analysis'!$A$2:$AO$33,31,FALSE)</f>
        <v>BELOW AVERAGE</v>
      </c>
      <c r="G19" t="str">
        <f>VLOOKUP(B19,'Off Analysis'!$A$2:$O$33,15,FALSE)</f>
        <v>BALANCED</v>
      </c>
      <c r="H19" t="str">
        <f>VLOOKUP(C19,'Def Analysis'!$A$2:$AO$33,32,FALSE)</f>
        <v>BALANCED</v>
      </c>
      <c r="I19">
        <f>VLOOKUP(E19,'Off Analysis'!$S$2:$T$7,2,FALSE)</f>
        <v>4</v>
      </c>
      <c r="J19">
        <f>VLOOKUP(F19,'Def Analysis'!$A$38:$B$43,2,FALSE)</f>
        <v>3</v>
      </c>
      <c r="K19">
        <f t="shared" si="1"/>
        <v>1</v>
      </c>
      <c r="L19" s="2">
        <f>IF(GameData!$E$525+(K19*(GameData!$E$526*0.5))&lt;0,0,ROUND(GameData!$E$525+(K19*(GameData!$E$526*0.74)),0))</f>
        <v>31</v>
      </c>
      <c r="M19" t="str">
        <f t="shared" si="4"/>
        <v>VERY HIGH</v>
      </c>
      <c r="N19" s="10">
        <v>-2.5</v>
      </c>
      <c r="O19">
        <v>47</v>
      </c>
      <c r="P19" s="2">
        <f t="shared" si="0"/>
        <v>24.75</v>
      </c>
      <c r="Q19" t="str">
        <f t="shared" si="2"/>
        <v>AVERAGE</v>
      </c>
      <c r="R19" s="18">
        <f>VLOOKUP($C19,'Def Analysis'!$A$2:$AO$33,17,FALSE)</f>
        <v>17</v>
      </c>
      <c r="S19" s="19">
        <f>VLOOKUP($C19,'Def Analysis'!$A$2:$AO$33,18,FALSE)</f>
        <v>25</v>
      </c>
      <c r="T19" s="18">
        <f>VLOOKUP($C19,'Def Analysis'!$A$2:$AO$33,21,FALSE)</f>
        <v>24</v>
      </c>
      <c r="U19" s="19">
        <f>VLOOKUP($C19,'Def Analysis'!$A$2:$AO$33,22,FALSE)</f>
        <v>22</v>
      </c>
      <c r="V19" s="18">
        <f>VLOOKUP($C19,'Def Analysis'!$A$2:$AO$33,25,FALSE)</f>
        <v>29</v>
      </c>
      <c r="W19" s="19">
        <f>VLOOKUP($C19,'Def Analysis'!$A$2:$AO$33,26,FALSE)</f>
        <v>28</v>
      </c>
      <c r="X19" s="18">
        <f>VLOOKUP($C19,'Def Analysis'!$A$2:$AO$33,29,FALSE)</f>
        <v>5</v>
      </c>
      <c r="Y19" s="19">
        <f>VLOOKUP($C19,'Def Analysis'!$A$2:$AO$33,30,FALSE)</f>
        <v>22</v>
      </c>
      <c r="AA19" t="s">
        <v>1751</v>
      </c>
      <c r="AB19" s="13" t="s">
        <v>501</v>
      </c>
      <c r="AC19" s="13" t="s">
        <v>1225</v>
      </c>
      <c r="AD19" t="s">
        <v>1025</v>
      </c>
      <c r="AE19" t="s">
        <v>1780</v>
      </c>
      <c r="AG19" s="13"/>
      <c r="AH19" s="13"/>
      <c r="AI19" s="13"/>
      <c r="AJ19" s="13"/>
      <c r="AK19" s="13"/>
      <c r="AL19" s="13"/>
      <c r="AM19" t="s">
        <v>880</v>
      </c>
      <c r="AN19">
        <f t="shared" si="3"/>
        <v>3</v>
      </c>
    </row>
    <row r="20" spans="1:40" x14ac:dyDescent="0.2">
      <c r="A20" t="s">
        <v>261</v>
      </c>
      <c r="B20" s="15" t="s">
        <v>56</v>
      </c>
      <c r="C20" t="s">
        <v>54</v>
      </c>
      <c r="E20" t="str">
        <f>VLOOKUP(B20,'Off Analysis'!$A$2:$AG$33,14,FALSE)</f>
        <v>ABOVE AVERAGE</v>
      </c>
      <c r="F20" t="str">
        <f>VLOOKUP(C20,'Def Analysis'!$A$2:$AO$33,31,FALSE)</f>
        <v>BELOW AVERAGE</v>
      </c>
      <c r="G20" t="str">
        <f>VLOOKUP(B20,'Off Analysis'!$A$2:$O$33,15,FALSE)</f>
        <v>BALANCED</v>
      </c>
      <c r="H20" t="str">
        <f>VLOOKUP(C20,'Def Analysis'!$A$2:$AO$33,32,FALSE)</f>
        <v>RUN</v>
      </c>
      <c r="I20">
        <f>VLOOKUP(E20,'Off Analysis'!$S$2:$T$7,2,FALSE)</f>
        <v>4</v>
      </c>
      <c r="J20">
        <f>VLOOKUP(F20,'Def Analysis'!$A$38:$B$43,2,FALSE)</f>
        <v>3</v>
      </c>
      <c r="K20">
        <f t="shared" si="1"/>
        <v>1</v>
      </c>
      <c r="L20" s="2">
        <f>IF(GameData!$E$525+(K20*(GameData!$E$526*0.5))&lt;0,0,ROUND(GameData!$E$525+(K20*(GameData!$E$526*0.74)),0))</f>
        <v>31</v>
      </c>
      <c r="M20" t="str">
        <f t="shared" si="4"/>
        <v>VERY HIGH</v>
      </c>
      <c r="N20" s="10">
        <v>-1.5</v>
      </c>
      <c r="O20">
        <v>44</v>
      </c>
      <c r="P20" s="2">
        <f t="shared" si="0"/>
        <v>22.75</v>
      </c>
      <c r="Q20" t="str">
        <f t="shared" si="2"/>
        <v>AVERAGE</v>
      </c>
      <c r="R20" s="18">
        <f>VLOOKUP($C20,'Def Analysis'!$A$2:$AO$33,17,FALSE)</f>
        <v>28</v>
      </c>
      <c r="S20" s="19">
        <f>VLOOKUP($C20,'Def Analysis'!$A$2:$AO$33,18,FALSE)</f>
        <v>29</v>
      </c>
      <c r="T20" s="18">
        <f>VLOOKUP($C20,'Def Analysis'!$A$2:$AO$33,21,FALSE)</f>
        <v>5</v>
      </c>
      <c r="U20" s="19">
        <f>VLOOKUP($C20,'Def Analysis'!$A$2:$AO$33,22,FALSE)</f>
        <v>11</v>
      </c>
      <c r="V20" s="18">
        <f>VLOOKUP($C20,'Def Analysis'!$A$2:$AO$33,25,FALSE)</f>
        <v>30</v>
      </c>
      <c r="W20" s="19">
        <f>VLOOKUP($C20,'Def Analysis'!$A$2:$AO$33,26,FALSE)</f>
        <v>29</v>
      </c>
      <c r="X20" s="18">
        <f>VLOOKUP($C20,'Def Analysis'!$A$2:$AO$33,29,FALSE)</f>
        <v>14</v>
      </c>
      <c r="Y20" s="19">
        <f>VLOOKUP($C20,'Def Analysis'!$A$2:$AO$33,30,FALSE)</f>
        <v>25</v>
      </c>
      <c r="AA20" t="s">
        <v>1752</v>
      </c>
      <c r="AB20" s="13" t="s">
        <v>489</v>
      </c>
      <c r="AC20" s="13" t="s">
        <v>854</v>
      </c>
      <c r="AD20" t="s">
        <v>852</v>
      </c>
      <c r="AE20" t="s">
        <v>1633</v>
      </c>
      <c r="AG20" s="13"/>
      <c r="AH20" s="13"/>
      <c r="AI20" s="13"/>
      <c r="AJ20" s="13"/>
      <c r="AK20" s="13"/>
      <c r="AL20" s="13"/>
      <c r="AM20" t="s">
        <v>896</v>
      </c>
      <c r="AN20">
        <f t="shared" si="3"/>
        <v>0</v>
      </c>
    </row>
    <row r="21" spans="1:40" x14ac:dyDescent="0.2">
      <c r="A21" t="s">
        <v>261</v>
      </c>
      <c r="B21" s="15" t="s">
        <v>54</v>
      </c>
      <c r="C21" t="s">
        <v>56</v>
      </c>
      <c r="E21" t="str">
        <f>VLOOKUP(B21,'Off Analysis'!$A$2:$AG$33,14,FALSE)</f>
        <v>BELOW AVERAGE</v>
      </c>
      <c r="F21" t="str">
        <f>VLOOKUP(C21,'Def Analysis'!$A$2:$AO$33,31,FALSE)</f>
        <v>BELOW AVERAGE</v>
      </c>
      <c r="G21" t="str">
        <f>VLOOKUP(B21,'Off Analysis'!$A$2:$O$33,15,FALSE)</f>
        <v>BALANCED</v>
      </c>
      <c r="H21" t="str">
        <f>VLOOKUP(C21,'Def Analysis'!$A$2:$AO$33,32,FALSE)</f>
        <v>PASS</v>
      </c>
      <c r="I21">
        <f>VLOOKUP(E21,'Off Analysis'!$S$2:$T$7,2,FALSE)</f>
        <v>3</v>
      </c>
      <c r="J21">
        <f>VLOOKUP(F21,'Def Analysis'!$A$38:$B$43,2,FALSE)</f>
        <v>3</v>
      </c>
      <c r="K21">
        <f t="shared" si="1"/>
        <v>0</v>
      </c>
      <c r="L21" s="2">
        <f>IF(GameData!$E$525+(K21*(GameData!$E$526*0.5))&lt;0,0,ROUND(GameData!$E$525+(K21*(GameData!$E$526*0.74)),0))</f>
        <v>23</v>
      </c>
      <c r="M21" t="str">
        <f>IF(L21&gt;=31,"VERY HIGH",IF(L21&gt;=25,"HIGH",IF(L21&gt;=14,"AVERAGE",IF(L21&gt;=7,"LOW","VERY LOW"))))</f>
        <v>AVERAGE</v>
      </c>
      <c r="N21" s="10">
        <v>1.5</v>
      </c>
      <c r="O21">
        <v>44</v>
      </c>
      <c r="P21" s="2">
        <f t="shared" si="0"/>
        <v>21.25</v>
      </c>
      <c r="Q21" t="str">
        <f t="shared" si="2"/>
        <v>AVERAGE</v>
      </c>
      <c r="R21" s="18">
        <f>VLOOKUP($C21,'Def Analysis'!$A$2:$AO$33,17,FALSE)</f>
        <v>11</v>
      </c>
      <c r="S21" s="19">
        <f>VLOOKUP($C21,'Def Analysis'!$A$2:$AO$33,18,FALSE)</f>
        <v>16</v>
      </c>
      <c r="T21" s="18">
        <f>VLOOKUP($C21,'Def Analysis'!$A$2:$AO$33,21,FALSE)</f>
        <v>15</v>
      </c>
      <c r="U21" s="19">
        <f>VLOOKUP($C21,'Def Analysis'!$A$2:$AO$33,22,FALSE)</f>
        <v>20</v>
      </c>
      <c r="V21" s="18">
        <f>VLOOKUP($C21,'Def Analysis'!$A$2:$AO$33,25,FALSE)</f>
        <v>14</v>
      </c>
      <c r="W21" s="19">
        <f>VLOOKUP($C21,'Def Analysis'!$A$2:$AO$33,26,FALSE)</f>
        <v>9</v>
      </c>
      <c r="X21" s="18">
        <f>VLOOKUP($C21,'Def Analysis'!$A$2:$AO$33,29,FALSE)</f>
        <v>15</v>
      </c>
      <c r="Y21" s="19">
        <f>VLOOKUP($C21,'Def Analysis'!$A$2:$AO$33,30,FALSE)</f>
        <v>18</v>
      </c>
      <c r="AB21" s="13" t="s">
        <v>534</v>
      </c>
      <c r="AC21" s="13" t="s">
        <v>1252</v>
      </c>
      <c r="AD21" t="s">
        <v>966</v>
      </c>
      <c r="AE21" t="s">
        <v>1783</v>
      </c>
      <c r="AG21" s="13"/>
      <c r="AH21" s="13"/>
      <c r="AI21" s="13"/>
      <c r="AJ21" s="13"/>
      <c r="AK21" s="13"/>
      <c r="AL21" s="13"/>
      <c r="AM21" t="s">
        <v>658</v>
      </c>
      <c r="AN21">
        <f t="shared" si="3"/>
        <v>0</v>
      </c>
    </row>
    <row r="22" spans="1:40" x14ac:dyDescent="0.2">
      <c r="A22" t="s">
        <v>262</v>
      </c>
      <c r="B22" s="15" t="s">
        <v>48</v>
      </c>
      <c r="C22" t="s">
        <v>57</v>
      </c>
      <c r="E22" t="str">
        <f>VLOOKUP(B22,'Off Analysis'!$A$2:$AG$33,14,FALSE)</f>
        <v>GOOD</v>
      </c>
      <c r="F22" t="str">
        <f>VLOOKUP(C22,'Def Analysis'!$A$2:$AO$33,31,FALSE)</f>
        <v>GOOD</v>
      </c>
      <c r="G22" t="str">
        <f>VLOOKUP(B22,'Off Analysis'!$A$2:$O$33,15,FALSE)</f>
        <v>BALANCED</v>
      </c>
      <c r="H22" t="str">
        <f>VLOOKUP(C22,'Def Analysis'!$A$2:$AO$33,32,FALSE)</f>
        <v>BALANCED</v>
      </c>
      <c r="I22">
        <f>VLOOKUP(E22,'Off Analysis'!$S$2:$T$7,2,FALSE)</f>
        <v>5</v>
      </c>
      <c r="J22">
        <f>VLOOKUP(F22,'Def Analysis'!$A$38:$B$43,2,FALSE)</f>
        <v>5</v>
      </c>
      <c r="K22">
        <f t="shared" si="1"/>
        <v>0</v>
      </c>
      <c r="L22" s="2">
        <f>IF(GameData!$E$525+(K22*(GameData!$E$526*0.5))&lt;0,0,ROUND(GameData!$E$525+(K22*(GameData!$E$526*0.74)),0))</f>
        <v>23</v>
      </c>
      <c r="M22" t="str">
        <f t="shared" si="4"/>
        <v>AVERAGE</v>
      </c>
      <c r="N22" s="10">
        <v>3.5</v>
      </c>
      <c r="O22">
        <v>45.5</v>
      </c>
      <c r="P22" s="2">
        <f t="shared" si="0"/>
        <v>21</v>
      </c>
      <c r="Q22" t="str">
        <f t="shared" si="2"/>
        <v>AVERAGE</v>
      </c>
      <c r="R22" s="18">
        <f>VLOOKUP($C22,'Def Analysis'!$A$2:$AO$33,17,FALSE)</f>
        <v>15</v>
      </c>
      <c r="S22" s="19">
        <f>VLOOKUP($C22,'Def Analysis'!$A$2:$AO$33,18,FALSE)</f>
        <v>1</v>
      </c>
      <c r="T22" s="18">
        <f>VLOOKUP($C22,'Def Analysis'!$A$2:$AO$33,21,FALSE)</f>
        <v>8</v>
      </c>
      <c r="U22" s="19">
        <f>VLOOKUP($C22,'Def Analysis'!$A$2:$AO$33,22,FALSE)</f>
        <v>4</v>
      </c>
      <c r="V22" s="18">
        <f>VLOOKUP($C22,'Def Analysis'!$A$2:$AO$33,25,FALSE)</f>
        <v>8</v>
      </c>
      <c r="W22" s="19">
        <f>VLOOKUP($C22,'Def Analysis'!$A$2:$AO$33,26,FALSE)</f>
        <v>8</v>
      </c>
      <c r="X22" s="18">
        <f>VLOOKUP($C22,'Def Analysis'!$A$2:$AO$33,29,FALSE)</f>
        <v>26</v>
      </c>
      <c r="Y22" s="19">
        <f>VLOOKUP($C22,'Def Analysis'!$A$2:$AO$33,30,FALSE)</f>
        <v>6</v>
      </c>
      <c r="AA22" t="s">
        <v>425</v>
      </c>
      <c r="AC22" s="13" t="s">
        <v>850</v>
      </c>
      <c r="AD22" t="s">
        <v>1199</v>
      </c>
      <c r="AE22" t="s">
        <v>1641</v>
      </c>
      <c r="AG22" s="13"/>
      <c r="AH22" s="13"/>
      <c r="AI22" s="13"/>
      <c r="AJ22" s="13"/>
      <c r="AK22" s="13"/>
      <c r="AL22" s="13"/>
      <c r="AM22" t="s">
        <v>1003</v>
      </c>
      <c r="AN22">
        <f t="shared" si="3"/>
        <v>4</v>
      </c>
    </row>
    <row r="23" spans="1:40" x14ac:dyDescent="0.2">
      <c r="A23" t="s">
        <v>262</v>
      </c>
      <c r="B23" s="15" t="s">
        <v>57</v>
      </c>
      <c r="C23" t="s">
        <v>48</v>
      </c>
      <c r="E23" t="str">
        <f>VLOOKUP(B23,'Off Analysis'!$A$2:$AG$33,14,FALSE)</f>
        <v>ABOVE AVERAGE</v>
      </c>
      <c r="F23" t="str">
        <f>VLOOKUP(C23,'Def Analysis'!$A$2:$AO$33,31,FALSE)</f>
        <v>ABOVE AVERAGE</v>
      </c>
      <c r="G23" t="str">
        <f>VLOOKUP(B23,'Off Analysis'!$A$2:$O$33,15,FALSE)</f>
        <v>RUN</v>
      </c>
      <c r="H23" t="str">
        <f>VLOOKUP(C23,'Def Analysis'!$A$2:$AO$33,32,FALSE)</f>
        <v>PASS</v>
      </c>
      <c r="I23">
        <f>VLOOKUP(E23,'Off Analysis'!$S$2:$T$7,2,FALSE)</f>
        <v>4</v>
      </c>
      <c r="J23">
        <f>VLOOKUP(F23,'Def Analysis'!$A$38:$B$43,2,FALSE)</f>
        <v>4</v>
      </c>
      <c r="K23">
        <f t="shared" si="1"/>
        <v>0</v>
      </c>
      <c r="L23" s="2">
        <f>IF(GameData!$E$525+(K23*(GameData!$E$526*0.5))&lt;0,0,ROUND(GameData!$E$525+(K23*(GameData!$E$526*0.74)),0))</f>
        <v>23</v>
      </c>
      <c r="M23" t="str">
        <f t="shared" si="4"/>
        <v>AVERAGE</v>
      </c>
      <c r="N23" s="10">
        <v>-3.5</v>
      </c>
      <c r="O23">
        <v>45.5</v>
      </c>
      <c r="P23" s="2">
        <f t="shared" si="0"/>
        <v>24.5</v>
      </c>
      <c r="Q23" t="str">
        <f t="shared" si="2"/>
        <v>AVERAGE</v>
      </c>
      <c r="R23" s="18">
        <f>VLOOKUP($C23,'Def Analysis'!$A$2:$AO$33,17,FALSE)</f>
        <v>12</v>
      </c>
      <c r="S23" s="19">
        <f>VLOOKUP($C23,'Def Analysis'!$A$2:$AO$33,18,FALSE)</f>
        <v>27</v>
      </c>
      <c r="T23" s="18">
        <f>VLOOKUP($C23,'Def Analysis'!$A$2:$AO$33,21,FALSE)</f>
        <v>1</v>
      </c>
      <c r="U23" s="19">
        <f>VLOOKUP($C23,'Def Analysis'!$A$2:$AO$33,22,FALSE)</f>
        <v>5</v>
      </c>
      <c r="V23" s="18">
        <f>VLOOKUP($C23,'Def Analysis'!$A$2:$AO$33,25,FALSE)</f>
        <v>32</v>
      </c>
      <c r="W23" s="19">
        <f>VLOOKUP($C23,'Def Analysis'!$A$2:$AO$33,26,FALSE)</f>
        <v>32</v>
      </c>
      <c r="X23" s="18">
        <f>VLOOKUP($C23,'Def Analysis'!$A$2:$AO$33,29,FALSE)</f>
        <v>13</v>
      </c>
      <c r="Y23" s="19">
        <f>VLOOKUP($C23,'Def Analysis'!$A$2:$AO$33,30,FALSE)</f>
        <v>11</v>
      </c>
      <c r="AA23" t="s">
        <v>1747</v>
      </c>
      <c r="AB23" t="s">
        <v>624</v>
      </c>
      <c r="AD23" t="s">
        <v>916</v>
      </c>
      <c r="AE23" t="s">
        <v>1786</v>
      </c>
      <c r="AM23" t="s">
        <v>785</v>
      </c>
      <c r="AN23">
        <f t="shared" si="3"/>
        <v>3</v>
      </c>
    </row>
    <row r="24" spans="1:40" x14ac:dyDescent="0.2">
      <c r="A24" t="s">
        <v>263</v>
      </c>
      <c r="B24" s="15" t="s">
        <v>40</v>
      </c>
      <c r="C24" t="s">
        <v>49</v>
      </c>
      <c r="E24" t="str">
        <f>VLOOKUP(B24,'Off Analysis'!$A$2:$AG$33,14,FALSE)</f>
        <v>ABOVE AVERAGE</v>
      </c>
      <c r="F24" t="str">
        <f>VLOOKUP(C24,'Def Analysis'!$A$2:$AO$33,31,FALSE)</f>
        <v>BELOW AVERAGE</v>
      </c>
      <c r="G24" t="str">
        <f>VLOOKUP(B24,'Off Analysis'!$A$2:$O$33,15,FALSE)</f>
        <v>PASS</v>
      </c>
      <c r="H24" t="str">
        <f>VLOOKUP(C24,'Def Analysis'!$A$2:$AO$33,32,FALSE)</f>
        <v>BALANCED</v>
      </c>
      <c r="I24">
        <f>VLOOKUP(E24,'Off Analysis'!$S$2:$T$7,2,FALSE)</f>
        <v>4</v>
      </c>
      <c r="J24">
        <f>VLOOKUP(F24,'Def Analysis'!$A$38:$B$43,2,FALSE)</f>
        <v>3</v>
      </c>
      <c r="K24">
        <f t="shared" si="1"/>
        <v>1</v>
      </c>
      <c r="L24" s="2">
        <f>IF(GameData!$E$525+(K24*(GameData!$E$526*0.5))&lt;0,0,ROUND(GameData!$E$525+(K24*(GameData!$E$526*0.74)),0))</f>
        <v>31</v>
      </c>
      <c r="M24" t="str">
        <f t="shared" si="4"/>
        <v>VERY HIGH</v>
      </c>
      <c r="N24" s="10">
        <v>-4</v>
      </c>
      <c r="O24">
        <v>46.5</v>
      </c>
      <c r="P24" s="2">
        <f t="shared" si="0"/>
        <v>25.25</v>
      </c>
      <c r="Q24" t="str">
        <f>IF(P24&gt;=29,"VERY HIGH",IF(P24&gt;=26,"HIGH",IF(P24&gt;=20,"AVERAGE",IF(P24&gt;=17,"LOW","VERY LOW"))))</f>
        <v>AVERAGE</v>
      </c>
      <c r="R24" s="18">
        <f>VLOOKUP($C24,'Def Analysis'!$A$2:$AO$33,17,FALSE)</f>
        <v>19</v>
      </c>
      <c r="S24" s="19">
        <f>VLOOKUP($C24,'Def Analysis'!$A$2:$AO$33,18,FALSE)</f>
        <v>9</v>
      </c>
      <c r="T24" s="18">
        <f>VLOOKUP($C24,'Def Analysis'!$A$2:$AO$33,21,FALSE)</f>
        <v>16</v>
      </c>
      <c r="U24" s="19">
        <f>VLOOKUP($C24,'Def Analysis'!$A$2:$AO$33,22,FALSE)</f>
        <v>17</v>
      </c>
      <c r="V24" s="18">
        <f>VLOOKUP($C24,'Def Analysis'!$A$2:$AO$33,25,FALSE)</f>
        <v>1</v>
      </c>
      <c r="W24" s="19">
        <f>VLOOKUP($C24,'Def Analysis'!$A$2:$AO$33,26,FALSE)</f>
        <v>10</v>
      </c>
      <c r="X24" s="18">
        <f>VLOOKUP($C24,'Def Analysis'!$A$2:$AO$33,29,FALSE)</f>
        <v>17</v>
      </c>
      <c r="Y24" s="19">
        <f>VLOOKUP($C24,'Def Analysis'!$A$2:$AO$33,30,FALSE)</f>
        <v>20</v>
      </c>
      <c r="AA24" t="s">
        <v>445</v>
      </c>
      <c r="AB24" t="s">
        <v>648</v>
      </c>
      <c r="AC24" s="15" t="s">
        <v>926</v>
      </c>
      <c r="AD24" s="24" t="s">
        <v>1778</v>
      </c>
      <c r="AE24" t="s">
        <v>1784</v>
      </c>
      <c r="AM24" t="s">
        <v>926</v>
      </c>
      <c r="AN24">
        <f t="shared" si="3"/>
        <v>2</v>
      </c>
    </row>
    <row r="25" spans="1:40" x14ac:dyDescent="0.2">
      <c r="A25" t="s">
        <v>263</v>
      </c>
      <c r="B25" s="15" t="s">
        <v>49</v>
      </c>
      <c r="C25" t="s">
        <v>40</v>
      </c>
      <c r="E25" t="str">
        <f>VLOOKUP(B25,'Off Analysis'!$A$2:$AG$33,14,FALSE)</f>
        <v>BELOW AVERAGE</v>
      </c>
      <c r="F25" t="str">
        <f>VLOOKUP(C25,'Def Analysis'!$A$2:$AO$33,31,FALSE)</f>
        <v>BELOW AVERAGE</v>
      </c>
      <c r="G25" t="str">
        <f>VLOOKUP(B25,'Off Analysis'!$A$2:$O$33,15,FALSE)</f>
        <v>PASS</v>
      </c>
      <c r="H25" t="str">
        <f>VLOOKUP(C25,'Def Analysis'!$A$2:$AO$33,32,FALSE)</f>
        <v>BALANCED</v>
      </c>
      <c r="I25">
        <f>VLOOKUP(E25,'Off Analysis'!$S$2:$T$7,2,FALSE)</f>
        <v>3</v>
      </c>
      <c r="J25">
        <f>VLOOKUP(F25,'Def Analysis'!$A$38:$B$43,2,FALSE)</f>
        <v>3</v>
      </c>
      <c r="K25">
        <f t="shared" si="1"/>
        <v>0</v>
      </c>
      <c r="L25" s="2">
        <f>IF(GameData!$E$525+(K25*(GameData!$E$526*0.5))&lt;0,0,ROUND(GameData!$E$525+(K25*(GameData!$E$526*0.74)),0))</f>
        <v>23</v>
      </c>
      <c r="M25" t="str">
        <f t="shared" si="4"/>
        <v>AVERAGE</v>
      </c>
      <c r="N25" s="10">
        <v>4</v>
      </c>
      <c r="O25">
        <v>46.5</v>
      </c>
      <c r="P25" s="2">
        <f t="shared" si="0"/>
        <v>21.25</v>
      </c>
      <c r="Q25" t="str">
        <f t="shared" si="2"/>
        <v>AVERAGE</v>
      </c>
      <c r="R25" s="18">
        <f>VLOOKUP($C25,'Def Analysis'!$A$2:$AO$33,17,FALSE)</f>
        <v>27</v>
      </c>
      <c r="S25" s="19">
        <f>VLOOKUP($C25,'Def Analysis'!$A$2:$AO$33,18,FALSE)</f>
        <v>28</v>
      </c>
      <c r="T25" s="18">
        <f>VLOOKUP($C25,'Def Analysis'!$A$2:$AO$33,21,FALSE)</f>
        <v>25</v>
      </c>
      <c r="U25" s="19">
        <f>VLOOKUP($C25,'Def Analysis'!$A$2:$AO$33,22,FALSE)</f>
        <v>23</v>
      </c>
      <c r="V25" s="18">
        <f>VLOOKUP($C25,'Def Analysis'!$A$2:$AO$33,25,FALSE)</f>
        <v>25</v>
      </c>
      <c r="W25" s="19">
        <f>VLOOKUP($C25,'Def Analysis'!$A$2:$AO$33,26,FALSE)</f>
        <v>18</v>
      </c>
      <c r="X25" s="18">
        <f>VLOOKUP($C25,'Def Analysis'!$A$2:$AO$33,29,FALSE)</f>
        <v>22</v>
      </c>
      <c r="Y25" s="19">
        <f>VLOOKUP($C25,'Def Analysis'!$A$2:$AO$33,30,FALSE)</f>
        <v>29</v>
      </c>
      <c r="AA25" t="s">
        <v>397</v>
      </c>
      <c r="AB25" t="s">
        <v>1787</v>
      </c>
      <c r="AC25" s="15" t="s">
        <v>1003</v>
      </c>
      <c r="AE25" t="s">
        <v>1785</v>
      </c>
      <c r="AM25" t="s">
        <v>854</v>
      </c>
      <c r="AN25">
        <f t="shared" si="3"/>
        <v>2</v>
      </c>
    </row>
    <row r="26" spans="1:40" x14ac:dyDescent="0.2">
      <c r="A26" t="s">
        <v>264</v>
      </c>
      <c r="B26" s="15" t="s">
        <v>51</v>
      </c>
      <c r="C26" t="s">
        <v>35</v>
      </c>
      <c r="E26" t="str">
        <f>VLOOKUP(B26,'Off Analysis'!$A$2:$AG$33,14,FALSE)</f>
        <v>GOOD</v>
      </c>
      <c r="F26" t="str">
        <f>VLOOKUP(C26,'Def Analysis'!$A$2:$AO$33,31,FALSE)</f>
        <v>GOOD</v>
      </c>
      <c r="G26" t="str">
        <f>VLOOKUP(B26,'Off Analysis'!$A$2:$O$33,15,FALSE)</f>
        <v>RUN</v>
      </c>
      <c r="H26" t="str">
        <f>VLOOKUP(C26,'Def Analysis'!$A$2:$AO$33,32,FALSE)</f>
        <v>BALANCED</v>
      </c>
      <c r="I26">
        <f>VLOOKUP(E26,'Off Analysis'!$S$2:$T$7,2,FALSE)</f>
        <v>5</v>
      </c>
      <c r="J26">
        <f>VLOOKUP(F26,'Def Analysis'!$A$38:$B$43,2,FALSE)</f>
        <v>5</v>
      </c>
      <c r="K26">
        <f t="shared" si="1"/>
        <v>0</v>
      </c>
      <c r="L26" s="2">
        <f>IF(GameData!$E$525+(K26*(GameData!$E$526*0.5))&lt;0,0,ROUND(GameData!$E$525+(K26*(GameData!$E$526*0.74)),0))</f>
        <v>23</v>
      </c>
      <c r="M26" t="str">
        <f t="shared" si="4"/>
        <v>AVERAGE</v>
      </c>
      <c r="N26" s="10">
        <v>-9</v>
      </c>
      <c r="O26">
        <v>42</v>
      </c>
      <c r="P26" s="2">
        <f t="shared" si="0"/>
        <v>25.5</v>
      </c>
      <c r="Q26" t="str">
        <f t="shared" si="2"/>
        <v>AVERAGE</v>
      </c>
      <c r="R26" s="18">
        <f>VLOOKUP($C26,'Def Analysis'!$A$2:$AO$33,17,FALSE)</f>
        <v>4</v>
      </c>
      <c r="S26" s="19">
        <f>VLOOKUP($C26,'Def Analysis'!$A$2:$AO$33,18,FALSE)</f>
        <v>24</v>
      </c>
      <c r="T26" s="18">
        <f>VLOOKUP($C26,'Def Analysis'!$A$2:$AO$33,21,FALSE)</f>
        <v>10</v>
      </c>
      <c r="U26" s="19">
        <f>VLOOKUP($C26,'Def Analysis'!$A$2:$AO$33,22,FALSE)</f>
        <v>25</v>
      </c>
      <c r="V26" s="18">
        <f>VLOOKUP($C26,'Def Analysis'!$A$2:$AO$33,25,FALSE)</f>
        <v>16</v>
      </c>
      <c r="W26" s="19">
        <f>VLOOKUP($C26,'Def Analysis'!$A$2:$AO$33,26,FALSE)</f>
        <v>17</v>
      </c>
      <c r="X26" s="18">
        <f>VLOOKUP($C26,'Def Analysis'!$A$2:$AO$33,29,FALSE)</f>
        <v>10</v>
      </c>
      <c r="Y26" s="19">
        <f>VLOOKUP($C26,'Def Analysis'!$A$2:$AO$33,30,FALSE)</f>
        <v>27</v>
      </c>
      <c r="AA26" t="s">
        <v>391</v>
      </c>
      <c r="AB26" t="s">
        <v>1766</v>
      </c>
      <c r="AC26" s="15" t="s">
        <v>785</v>
      </c>
      <c r="AD26" s="24"/>
      <c r="AE26" s="24" t="s">
        <v>1788</v>
      </c>
      <c r="AI26" s="15"/>
    </row>
    <row r="27" spans="1:40" x14ac:dyDescent="0.2">
      <c r="A27" t="s">
        <v>264</v>
      </c>
      <c r="B27" s="15" t="s">
        <v>35</v>
      </c>
      <c r="C27" t="s">
        <v>51</v>
      </c>
      <c r="E27" t="str">
        <f>VLOOKUP(B27,'Off Analysis'!$A$2:$AG$33,14,FALSE)</f>
        <v>POOR</v>
      </c>
      <c r="F27" t="str">
        <f>VLOOKUP(C27,'Def Analysis'!$A$2:$AO$33,31,FALSE)</f>
        <v>GREAT</v>
      </c>
      <c r="G27" t="str">
        <f>VLOOKUP(B27,'Off Analysis'!$A$2:$O$33,15,FALSE)</f>
        <v>RUN</v>
      </c>
      <c r="H27" t="str">
        <f>VLOOKUP(C27,'Def Analysis'!$A$2:$AO$33,32,FALSE)</f>
        <v>HEAVY PASS</v>
      </c>
      <c r="I27">
        <f>VLOOKUP(E27,'Off Analysis'!$S$2:$T$7,2,FALSE)</f>
        <v>2</v>
      </c>
      <c r="J27">
        <f>VLOOKUP(F27,'Def Analysis'!$A$38:$B$43,2,FALSE)</f>
        <v>6</v>
      </c>
      <c r="K27">
        <f t="shared" si="1"/>
        <v>-4</v>
      </c>
      <c r="L27" s="2">
        <f>IF(GameData!$E$525+(K27*(GameData!$E$526*0.5))&lt;0,0,ROUND(GameData!$E$525+(K27*(GameData!$E$526*0.74)),0))</f>
        <v>-6</v>
      </c>
      <c r="M27" t="str">
        <f t="shared" si="4"/>
        <v>VERY LOW</v>
      </c>
      <c r="N27" s="10">
        <v>9</v>
      </c>
      <c r="O27">
        <v>42</v>
      </c>
      <c r="P27" s="2">
        <f t="shared" si="0"/>
        <v>16.5</v>
      </c>
      <c r="Q27" t="str">
        <f t="shared" si="2"/>
        <v>VERY LOW</v>
      </c>
      <c r="R27" s="18">
        <f>VLOOKUP($C27,'Def Analysis'!$A$2:$AO$33,17,FALSE)</f>
        <v>2</v>
      </c>
      <c r="S27" s="19">
        <f>VLOOKUP($C27,'Def Analysis'!$A$2:$AO$33,18,FALSE)</f>
        <v>2</v>
      </c>
      <c r="T27" s="18">
        <f>VLOOKUP($C27,'Def Analysis'!$A$2:$AO$33,21,FALSE)</f>
        <v>11</v>
      </c>
      <c r="U27" s="19">
        <f>VLOOKUP($C27,'Def Analysis'!$A$2:$AO$33,22,FALSE)</f>
        <v>14</v>
      </c>
      <c r="V27" s="18">
        <f>VLOOKUP($C27,'Def Analysis'!$A$2:$AO$33,25,FALSE)</f>
        <v>6</v>
      </c>
      <c r="W27" s="19">
        <f>VLOOKUP($C27,'Def Analysis'!$A$2:$AO$33,26,FALSE)</f>
        <v>11</v>
      </c>
      <c r="X27" s="18">
        <f>VLOOKUP($C27,'Def Analysis'!$A$2:$AO$33,29,FALSE)</f>
        <v>2</v>
      </c>
      <c r="Y27" s="19">
        <f>VLOOKUP($C27,'Def Analysis'!$A$2:$AO$33,30,FALSE)</f>
        <v>16</v>
      </c>
      <c r="AB27" t="s">
        <v>1765</v>
      </c>
      <c r="AC27" s="15" t="s">
        <v>800</v>
      </c>
      <c r="AD27" s="24"/>
      <c r="AE27" s="24" t="s">
        <v>1640</v>
      </c>
      <c r="AI27" s="15"/>
    </row>
    <row r="28" spans="1:40" x14ac:dyDescent="0.2">
      <c r="A28" t="s">
        <v>265</v>
      </c>
      <c r="B28" s="15" t="s">
        <v>59</v>
      </c>
      <c r="C28" t="s">
        <v>36</v>
      </c>
      <c r="E28" t="str">
        <f>VLOOKUP(B28,'Off Analysis'!$A$2:$AG$33,14,FALSE)</f>
        <v>POOR</v>
      </c>
      <c r="F28" t="str">
        <f>VLOOKUP(C28,'Def Analysis'!$A$2:$AO$33,31,FALSE)</f>
        <v>BELOW AVERAGE</v>
      </c>
      <c r="G28" t="str">
        <f>VLOOKUP(B28,'Off Analysis'!$A$2:$O$33,15,FALSE)</f>
        <v>BALANCED</v>
      </c>
      <c r="H28" t="str">
        <f>VLOOKUP(C28,'Def Analysis'!$A$2:$AO$33,32,FALSE)</f>
        <v>BALANCED</v>
      </c>
      <c r="I28">
        <f>VLOOKUP(E28,'Off Analysis'!$S$2:$T$7,2,FALSE)</f>
        <v>2</v>
      </c>
      <c r="J28">
        <f>VLOOKUP(F28,'Def Analysis'!$A$38:$B$43,2,FALSE)</f>
        <v>3</v>
      </c>
      <c r="K28">
        <f t="shared" si="1"/>
        <v>-1</v>
      </c>
      <c r="L28" s="2">
        <f>IF(GameData!$E$525+(K28*(GameData!$E$526*0.5))&lt;0,0,ROUND(GameData!$E$525+(K28*(GameData!$E$526*0.74)),0))</f>
        <v>16</v>
      </c>
      <c r="M28" t="str">
        <f t="shared" si="4"/>
        <v>AVERAGE</v>
      </c>
      <c r="N28" s="10">
        <v>-3</v>
      </c>
      <c r="O28">
        <v>46.5</v>
      </c>
      <c r="P28" s="2">
        <f t="shared" ref="P28:P33" si="5">(O28/2)-(N28/2)</f>
        <v>24.75</v>
      </c>
      <c r="Q28" t="str">
        <f t="shared" si="2"/>
        <v>AVERAGE</v>
      </c>
      <c r="R28" s="18">
        <f>VLOOKUP($C28,'Def Analysis'!$A$2:$AO$33,17,FALSE)</f>
        <v>22</v>
      </c>
      <c r="S28" s="19">
        <f>VLOOKUP($C28,'Def Analysis'!$A$2:$AO$33,18,FALSE)</f>
        <v>13</v>
      </c>
      <c r="T28" s="18">
        <f>VLOOKUP($C28,'Def Analysis'!$A$2:$AO$33,21,FALSE)</f>
        <v>3</v>
      </c>
      <c r="U28" s="19">
        <f>VLOOKUP($C28,'Def Analysis'!$A$2:$AO$33,22,FALSE)</f>
        <v>19</v>
      </c>
      <c r="V28" s="18">
        <f>VLOOKUP($C28,'Def Analysis'!$A$2:$AO$33,25,FALSE)</f>
        <v>27</v>
      </c>
      <c r="W28" s="19">
        <f>VLOOKUP($C28,'Def Analysis'!$A$2:$AO$33,26,FALSE)</f>
        <v>22</v>
      </c>
      <c r="X28" s="18">
        <f>VLOOKUP($C28,'Def Analysis'!$A$2:$AO$33,29,FALSE)</f>
        <v>12</v>
      </c>
      <c r="Y28" s="19">
        <f>VLOOKUP($C28,'Def Analysis'!$A$2:$AO$33,30,FALSE)</f>
        <v>9</v>
      </c>
      <c r="AB28" t="s">
        <v>560</v>
      </c>
      <c r="AC28" s="15" t="s">
        <v>1133</v>
      </c>
      <c r="AD28" s="24"/>
      <c r="AE28" s="24" t="s">
        <v>1782</v>
      </c>
    </row>
    <row r="29" spans="1:40" x14ac:dyDescent="0.2">
      <c r="A29" t="s">
        <v>265</v>
      </c>
      <c r="B29" s="15" t="s">
        <v>36</v>
      </c>
      <c r="C29" t="s">
        <v>59</v>
      </c>
      <c r="E29" t="str">
        <f>VLOOKUP(B29,'Off Analysis'!$A$2:$AG$33,14,FALSE)</f>
        <v>BELOW AVERAGE</v>
      </c>
      <c r="F29" t="str">
        <f>VLOOKUP(C29,'Def Analysis'!$A$2:$AO$33,31,FALSE)</f>
        <v>BELOW AVERAGE</v>
      </c>
      <c r="G29" t="str">
        <f>VLOOKUP(B29,'Off Analysis'!$A$2:$O$33,15,FALSE)</f>
        <v>BALANCED</v>
      </c>
      <c r="H29" t="str">
        <f>VLOOKUP(C29,'Def Analysis'!$A$2:$AO$33,32,FALSE)</f>
        <v>BALANCED</v>
      </c>
      <c r="I29">
        <f>VLOOKUP(E29,'Off Analysis'!$S$2:$T$7,2,FALSE)</f>
        <v>3</v>
      </c>
      <c r="J29">
        <f>VLOOKUP(F29,'Def Analysis'!$A$38:$B$43,2,FALSE)</f>
        <v>3</v>
      </c>
      <c r="K29">
        <f t="shared" si="1"/>
        <v>0</v>
      </c>
      <c r="L29" s="2">
        <f>IF(GameData!$E$525+(K29*(GameData!$E$526*0.5))&lt;0,0,ROUND(GameData!$E$525+(K29*(GameData!$E$526*0.74)),0))</f>
        <v>23</v>
      </c>
      <c r="M29" t="str">
        <f t="shared" si="4"/>
        <v>AVERAGE</v>
      </c>
      <c r="N29" s="10">
        <v>3</v>
      </c>
      <c r="O29">
        <v>46.5</v>
      </c>
      <c r="P29" s="2">
        <f t="shared" si="5"/>
        <v>21.75</v>
      </c>
      <c r="Q29" t="str">
        <f t="shared" si="2"/>
        <v>AVERAGE</v>
      </c>
      <c r="R29" s="18">
        <f>VLOOKUP($C29,'Def Analysis'!$A$2:$AO$33,17,FALSE)</f>
        <v>23</v>
      </c>
      <c r="S29" s="19">
        <f>VLOOKUP($C29,'Def Analysis'!$A$2:$AO$33,18,FALSE)</f>
        <v>15</v>
      </c>
      <c r="T29" s="18">
        <f>VLOOKUP($C29,'Def Analysis'!$A$2:$AO$33,21,FALSE)</f>
        <v>12</v>
      </c>
      <c r="U29" s="19">
        <f>VLOOKUP($C29,'Def Analysis'!$A$2:$AO$33,22,FALSE)</f>
        <v>8</v>
      </c>
      <c r="V29" s="18">
        <f>VLOOKUP($C29,'Def Analysis'!$A$2:$AO$33,25,FALSE)</f>
        <v>17</v>
      </c>
      <c r="W29" s="19">
        <f>VLOOKUP($C29,'Def Analysis'!$A$2:$AO$33,26,FALSE)</f>
        <v>25</v>
      </c>
      <c r="X29" s="18">
        <f>VLOOKUP($C29,'Def Analysis'!$A$2:$AO$33,29,FALSE)</f>
        <v>27</v>
      </c>
      <c r="Y29" s="19">
        <f>VLOOKUP($C29,'Def Analysis'!$A$2:$AO$33,30,FALSE)</f>
        <v>23</v>
      </c>
      <c r="AB29" t="s">
        <v>489</v>
      </c>
      <c r="AC29" s="15" t="s">
        <v>1771</v>
      </c>
      <c r="AG29" s="25" t="s">
        <v>445</v>
      </c>
      <c r="AH29" s="25" t="s">
        <v>397</v>
      </c>
      <c r="AI29" s="25" t="s">
        <v>425</v>
      </c>
      <c r="AJ29" s="25" t="s">
        <v>419</v>
      </c>
      <c r="AK29" s="25" t="s">
        <v>391</v>
      </c>
      <c r="AL29" s="25" t="s">
        <v>411</v>
      </c>
      <c r="AM29" t="s">
        <v>612</v>
      </c>
      <c r="AN29">
        <f t="shared" ref="AN29:AN35" si="6">COUNTIFS($AG$29:$AL$48,AM29)</f>
        <v>5</v>
      </c>
    </row>
    <row r="30" spans="1:40" x14ac:dyDescent="0.2">
      <c r="A30" t="s">
        <v>266</v>
      </c>
      <c r="B30" s="15" t="s">
        <v>31</v>
      </c>
      <c r="C30" t="s">
        <v>43</v>
      </c>
      <c r="E30" t="str">
        <f>VLOOKUP(B30,'Off Analysis'!$A$2:$AG$33,14,FALSE)</f>
        <v>BELOW AVERAGE</v>
      </c>
      <c r="F30" t="str">
        <f>VLOOKUP(C30,'Def Analysis'!$A$2:$AO$33,31,FALSE)</f>
        <v>GOOD</v>
      </c>
      <c r="G30" t="str">
        <f>VLOOKUP(B30,'Off Analysis'!$A$2:$O$33,15,FALSE)</f>
        <v>BALANCED</v>
      </c>
      <c r="H30" t="str">
        <f>VLOOKUP(C30,'Def Analysis'!$A$2:$AO$33,32,FALSE)</f>
        <v>BALANCED</v>
      </c>
      <c r="I30">
        <f>VLOOKUP(E30,'Off Analysis'!$S$2:$T$7,2,FALSE)</f>
        <v>3</v>
      </c>
      <c r="J30">
        <f>VLOOKUP(F30,'Def Analysis'!$A$38:$B$43,2,FALSE)</f>
        <v>5</v>
      </c>
      <c r="K30">
        <f>I30-J30</f>
        <v>-2</v>
      </c>
      <c r="L30" s="2">
        <f>IF(GameData!$E$525+(K30*(GameData!$E$526*0.5))&lt;0,0,ROUND(GameData!$E$525+(K30*(GameData!$E$526*0.74)),0))</f>
        <v>9</v>
      </c>
      <c r="M30" t="str">
        <f>IF(L30&gt;=31,"VERY HIGH",IF(L30&gt;=25,"HIGH",IF(L30&gt;=14,"AVERAGE",IF(L30&gt;=7,"LOW","VERY LOW"))))</f>
        <v>LOW</v>
      </c>
      <c r="N30" s="10">
        <v>3</v>
      </c>
      <c r="O30">
        <v>43.5</v>
      </c>
      <c r="P30" s="2">
        <f t="shared" si="5"/>
        <v>20.25</v>
      </c>
      <c r="Q30" t="str">
        <f>IF(P30&gt;=29,"VERY HIGH",IF(P30&gt;=26,"HIGH",IF(P30&gt;=20,"AVERAGE",IF(P30&gt;=17,"LOW","VERY LOW"))))</f>
        <v>AVERAGE</v>
      </c>
      <c r="R30" s="18">
        <f>VLOOKUP($C30,'Def Analysis'!$A$2:$AO$33,17,FALSE)</f>
        <v>18</v>
      </c>
      <c r="S30" s="19">
        <f>VLOOKUP($C30,'Def Analysis'!$A$2:$AO$33,18,FALSE)</f>
        <v>10</v>
      </c>
      <c r="T30" s="18">
        <f>VLOOKUP($C30,'Def Analysis'!$A$2:$AO$33,21,FALSE)</f>
        <v>13</v>
      </c>
      <c r="U30" s="19">
        <f>VLOOKUP($C30,'Def Analysis'!$A$2:$AO$33,22,FALSE)</f>
        <v>18</v>
      </c>
      <c r="V30" s="18">
        <f>VLOOKUP($C30,'Def Analysis'!$A$2:$AO$33,25,FALSE)</f>
        <v>7</v>
      </c>
      <c r="W30" s="19">
        <f>VLOOKUP($C30,'Def Analysis'!$A$2:$AO$33,26,FALSE)</f>
        <v>19</v>
      </c>
      <c r="X30" s="18">
        <f>VLOOKUP($C30,'Def Analysis'!$A$2:$AO$33,29,FALSE)</f>
        <v>24</v>
      </c>
      <c r="Y30" s="19">
        <f>VLOOKUP($C30,'Def Analysis'!$A$2:$AO$33,30,FALSE)</f>
        <v>4</v>
      </c>
      <c r="AC30" s="15"/>
      <c r="AG30" s="25" t="s">
        <v>1779</v>
      </c>
      <c r="AH30" s="25" t="s">
        <v>612</v>
      </c>
      <c r="AI30" s="25" t="s">
        <v>648</v>
      </c>
      <c r="AJ30" s="25" t="s">
        <v>1789</v>
      </c>
      <c r="AK30" s="25" t="s">
        <v>658</v>
      </c>
      <c r="AL30" s="25" t="s">
        <v>1779</v>
      </c>
      <c r="AM30" t="s">
        <v>1779</v>
      </c>
      <c r="AN30">
        <f t="shared" si="6"/>
        <v>4</v>
      </c>
    </row>
    <row r="31" spans="1:40" x14ac:dyDescent="0.2">
      <c r="A31" t="s">
        <v>266</v>
      </c>
      <c r="B31" s="15" t="s">
        <v>43</v>
      </c>
      <c r="C31" t="s">
        <v>31</v>
      </c>
      <c r="E31" t="str">
        <f>VLOOKUP(B31,'Off Analysis'!$A$2:$AG$33,14,FALSE)</f>
        <v>GOOD</v>
      </c>
      <c r="F31" t="str">
        <f>VLOOKUP(C31,'Def Analysis'!$A$2:$AO$33,31,FALSE)</f>
        <v>GOOD</v>
      </c>
      <c r="G31" t="str">
        <f>VLOOKUP(B31,'Off Analysis'!$A$2:$O$33,15,FALSE)</f>
        <v>BALANCED</v>
      </c>
      <c r="H31" t="str">
        <f>VLOOKUP(C31,'Def Analysis'!$A$2:$AO$33,32,FALSE)</f>
        <v>BALANCED</v>
      </c>
      <c r="I31">
        <f>VLOOKUP(E31,'Off Analysis'!$S$2:$T$7,2,FALSE)</f>
        <v>5</v>
      </c>
      <c r="J31">
        <f>VLOOKUP(F31,'Def Analysis'!$A$38:$B$43,2,FALSE)</f>
        <v>5</v>
      </c>
      <c r="K31">
        <f>I31-J31</f>
        <v>0</v>
      </c>
      <c r="L31" s="2">
        <f>IF(GameData!$E$525+(K31*(GameData!$E$526*0.5))&lt;0,0,ROUND(GameData!$E$525+(K31*(GameData!$E$526*0.74)),0))</f>
        <v>23</v>
      </c>
      <c r="M31" t="str">
        <f>IF(L31&gt;=31,"VERY HIGH",IF(L31&gt;=25,"HIGH",IF(L31&gt;=14,"AVERAGE",IF(L31&gt;=7,"LOW","VERY LOW"))))</f>
        <v>AVERAGE</v>
      </c>
      <c r="N31" s="10">
        <v>-3</v>
      </c>
      <c r="O31">
        <v>43.5</v>
      </c>
      <c r="P31" s="2">
        <f t="shared" si="5"/>
        <v>23.25</v>
      </c>
      <c r="Q31" t="str">
        <f>IF(P31&gt;=29,"VERY HIGH",IF(P31&gt;=26,"HIGH",IF(P31&gt;=20,"AVERAGE",IF(P31&gt;=17,"LOW","VERY LOW"))))</f>
        <v>AVERAGE</v>
      </c>
      <c r="R31" s="18">
        <f>VLOOKUP($C31,'Def Analysis'!$A$2:$AO$33,17,FALSE)</f>
        <v>1</v>
      </c>
      <c r="S31" s="19">
        <f>VLOOKUP($C31,'Def Analysis'!$A$2:$AO$33,18,FALSE)</f>
        <v>11</v>
      </c>
      <c r="T31" s="18">
        <f>VLOOKUP($C31,'Def Analysis'!$A$2:$AO$33,21,FALSE)</f>
        <v>2</v>
      </c>
      <c r="U31" s="19">
        <f>VLOOKUP($C31,'Def Analysis'!$A$2:$AO$33,22,FALSE)</f>
        <v>16</v>
      </c>
      <c r="V31" s="18">
        <f>VLOOKUP($C31,'Def Analysis'!$A$2:$AO$33,25,FALSE)</f>
        <v>18</v>
      </c>
      <c r="W31" s="19">
        <f>VLOOKUP($C31,'Def Analysis'!$A$2:$AO$33,26,FALSE)</f>
        <v>5</v>
      </c>
      <c r="X31" s="18">
        <f>VLOOKUP($C31,'Def Analysis'!$A$2:$AO$33,29,FALSE)</f>
        <v>9</v>
      </c>
      <c r="Y31" s="19">
        <f>VLOOKUP($C31,'Def Analysis'!$A$2:$AO$33,30,FALSE)</f>
        <v>26</v>
      </c>
      <c r="AC31" s="15"/>
      <c r="AG31" s="25" t="s">
        <v>612</v>
      </c>
      <c r="AH31" s="25" t="s">
        <v>624</v>
      </c>
      <c r="AI31" s="25" t="s">
        <v>624</v>
      </c>
      <c r="AJ31" s="25" t="s">
        <v>560</v>
      </c>
      <c r="AK31" s="25" t="s">
        <v>648</v>
      </c>
      <c r="AL31" s="25" t="s">
        <v>485</v>
      </c>
      <c r="AM31" t="s">
        <v>570</v>
      </c>
      <c r="AN31">
        <f t="shared" si="6"/>
        <v>4</v>
      </c>
    </row>
    <row r="32" spans="1:40" x14ac:dyDescent="0.2">
      <c r="A32" t="s">
        <v>267</v>
      </c>
      <c r="B32" s="15" t="s">
        <v>45</v>
      </c>
      <c r="C32" t="s">
        <v>55</v>
      </c>
      <c r="E32" t="str">
        <f>VLOOKUP(B32,'Off Analysis'!$A$2:$AG$33,14,FALSE)</f>
        <v>BAD</v>
      </c>
      <c r="F32" t="str">
        <f>VLOOKUP(C32,'Def Analysis'!$A$2:$AO$33,31,FALSE)</f>
        <v>BELOW AVERAGE</v>
      </c>
      <c r="G32" t="str">
        <f>VLOOKUP(B32,'Off Analysis'!$A$2:$O$33,15,FALSE)</f>
        <v>PASS</v>
      </c>
      <c r="H32" t="str">
        <f>VLOOKUP(C32,'Def Analysis'!$A$2:$AO$33,32,FALSE)</f>
        <v>BALANCED</v>
      </c>
      <c r="I32">
        <f>VLOOKUP(E32,'Off Analysis'!$S$2:$T$7,2,FALSE)</f>
        <v>1</v>
      </c>
      <c r="J32">
        <f>VLOOKUP(F32,'Def Analysis'!$A$38:$B$43,2,FALSE)</f>
        <v>3</v>
      </c>
      <c r="K32">
        <f>I32-J32</f>
        <v>-2</v>
      </c>
      <c r="L32" s="2">
        <f>IF(GameData!$E$525+(K32*(GameData!$E$526*0.5))&lt;0,0,ROUND(GameData!$E$525+(K32*(GameData!$E$526*0.74)),0))</f>
        <v>9</v>
      </c>
      <c r="M32" t="str">
        <f>IF(L32&gt;=31,"VERY HIGH",IF(L32&gt;=25,"HIGH",IF(L32&gt;=14,"AVERAGE",IF(L32&gt;=7,"LOW","VERY LOW"))))</f>
        <v>LOW</v>
      </c>
      <c r="N32" s="10">
        <v>-2.5</v>
      </c>
      <c r="O32">
        <v>41</v>
      </c>
      <c r="P32" s="2">
        <f t="shared" si="5"/>
        <v>21.75</v>
      </c>
      <c r="Q32" t="str">
        <f>IF(P32&gt;=29,"VERY HIGH",IF(P32&gt;=26,"HIGH",IF(P32&gt;=20,"AVERAGE",IF(P32&gt;=17,"LOW","VERY LOW"))))</f>
        <v>AVERAGE</v>
      </c>
      <c r="R32" s="18">
        <f>VLOOKUP($C32,'Def Analysis'!$A$2:$AO$33,17,FALSE)</f>
        <v>20</v>
      </c>
      <c r="S32" s="19">
        <f>VLOOKUP($C32,'Def Analysis'!$A$2:$AO$33,18,FALSE)</f>
        <v>5</v>
      </c>
      <c r="T32" s="18">
        <f>VLOOKUP($C32,'Def Analysis'!$A$2:$AO$33,21,FALSE)</f>
        <v>6</v>
      </c>
      <c r="U32" s="19">
        <f>VLOOKUP($C32,'Def Analysis'!$A$2:$AO$33,22,FALSE)</f>
        <v>12</v>
      </c>
      <c r="V32" s="18">
        <f>VLOOKUP($C32,'Def Analysis'!$A$2:$AO$33,25,FALSE)</f>
        <v>10</v>
      </c>
      <c r="W32" s="19">
        <f>VLOOKUP($C32,'Def Analysis'!$A$2:$AO$33,26,FALSE)</f>
        <v>15</v>
      </c>
      <c r="X32" s="18">
        <f>VLOOKUP($C32,'Def Analysis'!$A$2:$AO$33,29,FALSE)</f>
        <v>11</v>
      </c>
      <c r="Y32" s="19">
        <f>VLOOKUP($C32,'Def Analysis'!$A$2:$AO$33,30,FALSE)</f>
        <v>12</v>
      </c>
      <c r="AG32" s="25" t="s">
        <v>1003</v>
      </c>
      <c r="AH32" s="25" t="s">
        <v>926</v>
      </c>
      <c r="AI32" s="25" t="s">
        <v>785</v>
      </c>
      <c r="AJ32" s="25" t="s">
        <v>785</v>
      </c>
      <c r="AK32" s="25" t="s">
        <v>854</v>
      </c>
      <c r="AL32" s="25" t="s">
        <v>785</v>
      </c>
      <c r="AM32" t="s">
        <v>624</v>
      </c>
      <c r="AN32">
        <f t="shared" si="6"/>
        <v>5</v>
      </c>
    </row>
    <row r="33" spans="1:40" x14ac:dyDescent="0.2">
      <c r="A33" t="s">
        <v>267</v>
      </c>
      <c r="B33" s="15" t="s">
        <v>55</v>
      </c>
      <c r="C33" t="s">
        <v>45</v>
      </c>
      <c r="E33" t="str">
        <f>VLOOKUP(B33,'Off Analysis'!$A$2:$AG$33,14,FALSE)</f>
        <v>POOR</v>
      </c>
      <c r="F33" t="str">
        <f>VLOOKUP(C33,'Def Analysis'!$A$2:$AO$33,31,FALSE)</f>
        <v>POOR</v>
      </c>
      <c r="G33" t="str">
        <f>VLOOKUP(B33,'Off Analysis'!$A$2:$O$33,15,FALSE)</f>
        <v>PASS</v>
      </c>
      <c r="H33" t="str">
        <f>VLOOKUP(C33,'Def Analysis'!$A$2:$AO$33,32,FALSE)</f>
        <v>RUN</v>
      </c>
      <c r="I33">
        <f>VLOOKUP(E33,'Off Analysis'!$S$2:$T$7,2,FALSE)</f>
        <v>2</v>
      </c>
      <c r="J33">
        <f>VLOOKUP(F33,'Def Analysis'!$A$38:$B$43,2,FALSE)</f>
        <v>2</v>
      </c>
      <c r="K33">
        <f>I33-J33</f>
        <v>0</v>
      </c>
      <c r="L33" s="2">
        <f>IF(GameData!$E$525+(K33*(GameData!$E$526*0.5))&lt;0,0,ROUND(GameData!$E$525+(K33*(GameData!$E$526*0.74)),0))</f>
        <v>23</v>
      </c>
      <c r="M33" t="str">
        <f>IF(L33&gt;=31,"VERY HIGH",IF(L33&gt;=25,"HIGH",IF(L33&gt;=14,"AVERAGE",IF(L33&gt;=7,"LOW","VERY LOW"))))</f>
        <v>AVERAGE</v>
      </c>
      <c r="N33" s="10">
        <v>2.5</v>
      </c>
      <c r="O33">
        <v>41</v>
      </c>
      <c r="P33" s="2">
        <f t="shared" si="5"/>
        <v>19.25</v>
      </c>
      <c r="Q33" t="str">
        <f>IF(P33&gt;=29,"VERY HIGH",IF(P33&gt;=26,"HIGH",IF(P33&gt;=20,"AVERAGE",IF(P33&gt;=17,"LOW","VERY LOW"))))</f>
        <v>LOW</v>
      </c>
      <c r="R33" s="20">
        <f>VLOOKUP($C33,'Def Analysis'!$A$2:$AO$33,17,FALSE)</f>
        <v>29</v>
      </c>
      <c r="S33" s="21">
        <f>VLOOKUP($C33,'Def Analysis'!$A$2:$AO$33,18,FALSE)</f>
        <v>26</v>
      </c>
      <c r="T33" s="20">
        <f>VLOOKUP($C33,'Def Analysis'!$A$2:$AO$33,21,FALSE)</f>
        <v>22</v>
      </c>
      <c r="U33" s="21">
        <f>VLOOKUP($C33,'Def Analysis'!$A$2:$AO$33,22,FALSE)</f>
        <v>1</v>
      </c>
      <c r="V33" s="20">
        <f>VLOOKUP($C33,'Def Analysis'!$A$2:$AO$33,25,FALSE)</f>
        <v>19</v>
      </c>
      <c r="W33" s="21">
        <f>VLOOKUP($C33,'Def Analysis'!$A$2:$AO$33,26,FALSE)</f>
        <v>31</v>
      </c>
      <c r="X33" s="20">
        <f>VLOOKUP($C33,'Def Analysis'!$A$2:$AO$33,29,FALSE)</f>
        <v>28</v>
      </c>
      <c r="Y33" s="21">
        <f>VLOOKUP($C33,'Def Analysis'!$A$2:$AO$33,30,FALSE)</f>
        <v>14</v>
      </c>
      <c r="AG33" s="25" t="s">
        <v>785</v>
      </c>
      <c r="AH33" s="25" t="s">
        <v>1003</v>
      </c>
      <c r="AI33" s="25" t="s">
        <v>1003</v>
      </c>
      <c r="AJ33" s="25" t="s">
        <v>775</v>
      </c>
      <c r="AK33" s="25" t="s">
        <v>800</v>
      </c>
      <c r="AL33" s="25" t="s">
        <v>880</v>
      </c>
      <c r="AM33" t="s">
        <v>560</v>
      </c>
      <c r="AN33">
        <f t="shared" si="6"/>
        <v>4</v>
      </c>
    </row>
    <row r="34" spans="1:40" x14ac:dyDescent="0.2">
      <c r="B34" s="15"/>
      <c r="L34" s="2"/>
      <c r="R34" s="15"/>
      <c r="S34" s="15"/>
      <c r="T34" s="15"/>
      <c r="U34" s="15"/>
      <c r="V34" s="15"/>
      <c r="W34" s="15"/>
      <c r="X34" s="15"/>
      <c r="Y34" s="15"/>
      <c r="AA34" t="s">
        <v>1791</v>
      </c>
      <c r="AC34" t="s">
        <v>1790</v>
      </c>
      <c r="AG34" s="25" t="s">
        <v>926</v>
      </c>
      <c r="AH34" s="25" t="s">
        <v>800</v>
      </c>
      <c r="AI34" s="25" t="s">
        <v>775</v>
      </c>
      <c r="AJ34" s="25" t="s">
        <v>880</v>
      </c>
      <c r="AK34" s="25" t="s">
        <v>1107</v>
      </c>
      <c r="AL34" s="25" t="s">
        <v>926</v>
      </c>
      <c r="AM34" t="s">
        <v>648</v>
      </c>
      <c r="AN34">
        <f t="shared" si="6"/>
        <v>4</v>
      </c>
    </row>
    <row r="35" spans="1:40" x14ac:dyDescent="0.2">
      <c r="G35" t="s">
        <v>1411</v>
      </c>
      <c r="AA35" t="s">
        <v>1792</v>
      </c>
      <c r="AG35" s="25" t="s">
        <v>916</v>
      </c>
      <c r="AH35" s="25" t="s">
        <v>1025</v>
      </c>
      <c r="AI35" s="25" t="s">
        <v>916</v>
      </c>
      <c r="AJ35" s="25" t="s">
        <v>1199</v>
      </c>
      <c r="AK35" s="25" t="s">
        <v>1137</v>
      </c>
      <c r="AL35" s="25" t="s">
        <v>1137</v>
      </c>
      <c r="AM35" t="s">
        <v>485</v>
      </c>
      <c r="AN35">
        <f t="shared" si="6"/>
        <v>4</v>
      </c>
    </row>
    <row r="36" spans="1:40" x14ac:dyDescent="0.2">
      <c r="AA36" t="s">
        <v>1793</v>
      </c>
      <c r="AG36" s="25" t="s">
        <v>648</v>
      </c>
      <c r="AH36" s="25" t="s">
        <v>880</v>
      </c>
      <c r="AI36" s="25" t="s">
        <v>570</v>
      </c>
      <c r="AJ36" s="25" t="s">
        <v>1225</v>
      </c>
      <c r="AK36" s="25" t="s">
        <v>624</v>
      </c>
      <c r="AL36" s="25" t="s">
        <v>570</v>
      </c>
    </row>
    <row r="37" spans="1:40" x14ac:dyDescent="0.2">
      <c r="AA37" t="s">
        <v>1794</v>
      </c>
      <c r="AG37" s="25" t="s">
        <v>1633</v>
      </c>
      <c r="AH37" s="25" t="s">
        <v>1641</v>
      </c>
      <c r="AI37" s="25" t="s">
        <v>1786</v>
      </c>
      <c r="AJ37" s="25" t="s">
        <v>1784</v>
      </c>
      <c r="AK37" s="25" t="s">
        <v>1781</v>
      </c>
      <c r="AL37" s="25" t="s">
        <v>1783</v>
      </c>
      <c r="AM37" t="s">
        <v>1199</v>
      </c>
      <c r="AN37">
        <f>COUNTIFS($AG$29:$AL$48,AM37)</f>
        <v>3</v>
      </c>
    </row>
    <row r="38" spans="1:40" x14ac:dyDescent="0.2">
      <c r="AM38" t="s">
        <v>1137</v>
      </c>
      <c r="AN38">
        <f>COUNTIFS($AG$29:$AL$48,AM38)</f>
        <v>2</v>
      </c>
    </row>
    <row r="39" spans="1:40" x14ac:dyDescent="0.2">
      <c r="AM39" t="s">
        <v>916</v>
      </c>
      <c r="AN39">
        <f>COUNTIFS($AG$29:$AL$48,AM39)</f>
        <v>3</v>
      </c>
    </row>
    <row r="40" spans="1:40" x14ac:dyDescent="0.2">
      <c r="AG40" s="25" t="s">
        <v>445</v>
      </c>
      <c r="AH40" s="25" t="s">
        <v>397</v>
      </c>
      <c r="AI40" s="25" t="s">
        <v>425</v>
      </c>
      <c r="AJ40" s="25" t="s">
        <v>419</v>
      </c>
      <c r="AK40" s="25" t="s">
        <v>391</v>
      </c>
      <c r="AL40" s="25" t="s">
        <v>411</v>
      </c>
      <c r="AM40" t="s">
        <v>1025</v>
      </c>
      <c r="AN40">
        <f>COUNTIFS($AG$29:$AL$48,AM40)</f>
        <v>3</v>
      </c>
    </row>
    <row r="41" spans="1:40" x14ac:dyDescent="0.2">
      <c r="AG41" s="25" t="s">
        <v>624</v>
      </c>
      <c r="AH41" s="25" t="s">
        <v>648</v>
      </c>
      <c r="AI41" s="25" t="s">
        <v>612</v>
      </c>
      <c r="AJ41" s="25" t="s">
        <v>624</v>
      </c>
      <c r="AK41" s="25" t="s">
        <v>1779</v>
      </c>
      <c r="AL41" s="25" t="s">
        <v>658</v>
      </c>
    </row>
    <row r="42" spans="1:40" x14ac:dyDescent="0.2">
      <c r="AG42" s="25" t="s">
        <v>560</v>
      </c>
      <c r="AH42" s="25" t="s">
        <v>485</v>
      </c>
      <c r="AI42" s="25" t="s">
        <v>485</v>
      </c>
      <c r="AJ42" s="25" t="s">
        <v>570</v>
      </c>
      <c r="AK42" s="25" t="s">
        <v>612</v>
      </c>
      <c r="AL42" s="25" t="s">
        <v>485</v>
      </c>
      <c r="AM42" t="s">
        <v>1107</v>
      </c>
      <c r="AN42">
        <f t="shared" ref="AN42:AN51" si="7">COUNTIFS($AG$29:$AL$48,AM42)</f>
        <v>4</v>
      </c>
    </row>
    <row r="43" spans="1:40" x14ac:dyDescent="0.2">
      <c r="AG43" s="25" t="s">
        <v>1003</v>
      </c>
      <c r="AH43" s="25" t="s">
        <v>800</v>
      </c>
      <c r="AI43" s="25" t="s">
        <v>926</v>
      </c>
      <c r="AJ43" s="25" t="s">
        <v>1003</v>
      </c>
      <c r="AK43" s="25" t="s">
        <v>926</v>
      </c>
      <c r="AL43" s="25" t="s">
        <v>800</v>
      </c>
      <c r="AM43" t="s">
        <v>800</v>
      </c>
      <c r="AN43">
        <f t="shared" si="7"/>
        <v>5</v>
      </c>
    </row>
    <row r="44" spans="1:40" x14ac:dyDescent="0.2">
      <c r="AG44" s="25" t="s">
        <v>1107</v>
      </c>
      <c r="AH44" s="25" t="s">
        <v>854</v>
      </c>
      <c r="AI44" s="25" t="s">
        <v>800</v>
      </c>
      <c r="AJ44" s="25" t="s">
        <v>896</v>
      </c>
      <c r="AK44" s="25" t="s">
        <v>785</v>
      </c>
      <c r="AL44" s="25" t="s">
        <v>775</v>
      </c>
      <c r="AM44" t="s">
        <v>775</v>
      </c>
      <c r="AN44">
        <f t="shared" si="7"/>
        <v>3</v>
      </c>
    </row>
    <row r="45" spans="1:40" x14ac:dyDescent="0.2">
      <c r="AG45" s="25" t="s">
        <v>926</v>
      </c>
      <c r="AH45" s="25" t="s">
        <v>1003</v>
      </c>
      <c r="AI45" s="25" t="s">
        <v>828</v>
      </c>
      <c r="AJ45" s="25" t="s">
        <v>1107</v>
      </c>
      <c r="AK45" s="25" t="s">
        <v>1225</v>
      </c>
      <c r="AL45" s="25" t="s">
        <v>1107</v>
      </c>
      <c r="AM45" t="s">
        <v>880</v>
      </c>
      <c r="AN45">
        <f t="shared" si="7"/>
        <v>3</v>
      </c>
    </row>
    <row r="46" spans="1:40" x14ac:dyDescent="0.2">
      <c r="AG46" s="25" t="s">
        <v>1199</v>
      </c>
      <c r="AH46" s="25" t="s">
        <v>868</v>
      </c>
      <c r="AI46" s="25" t="s">
        <v>1025</v>
      </c>
      <c r="AJ46" s="25" t="s">
        <v>916</v>
      </c>
      <c r="AK46" s="25" t="s">
        <v>1199</v>
      </c>
      <c r="AL46" s="25" t="s">
        <v>1025</v>
      </c>
      <c r="AM46" t="s">
        <v>896</v>
      </c>
      <c r="AN46">
        <f t="shared" si="7"/>
        <v>1</v>
      </c>
    </row>
    <row r="47" spans="1:40" x14ac:dyDescent="0.2">
      <c r="AG47" s="25" t="s">
        <v>612</v>
      </c>
      <c r="AH47" s="25" t="s">
        <v>1779</v>
      </c>
      <c r="AI47" s="25" t="s">
        <v>489</v>
      </c>
      <c r="AJ47" s="25" t="s">
        <v>560</v>
      </c>
      <c r="AK47" s="25" t="s">
        <v>560</v>
      </c>
      <c r="AL47" s="25" t="s">
        <v>570</v>
      </c>
      <c r="AM47" t="s">
        <v>658</v>
      </c>
      <c r="AN47">
        <f t="shared" si="7"/>
        <v>2</v>
      </c>
    </row>
    <row r="48" spans="1:40" x14ac:dyDescent="0.2">
      <c r="AG48" s="25" t="s">
        <v>1783</v>
      </c>
      <c r="AH48" s="25" t="s">
        <v>1633</v>
      </c>
      <c r="AI48" s="25" t="s">
        <v>1641</v>
      </c>
      <c r="AJ48" s="25" t="s">
        <v>1786</v>
      </c>
      <c r="AK48" s="25" t="s">
        <v>1781</v>
      </c>
      <c r="AL48" s="25" t="s">
        <v>1784</v>
      </c>
      <c r="AM48" t="s">
        <v>1003</v>
      </c>
      <c r="AN48">
        <f t="shared" si="7"/>
        <v>6</v>
      </c>
    </row>
    <row r="49" spans="39:40" x14ac:dyDescent="0.2">
      <c r="AM49" t="s">
        <v>785</v>
      </c>
      <c r="AN49">
        <f t="shared" si="7"/>
        <v>5</v>
      </c>
    </row>
    <row r="50" spans="39:40" x14ac:dyDescent="0.2">
      <c r="AM50" t="s">
        <v>926</v>
      </c>
      <c r="AN50">
        <f t="shared" si="7"/>
        <v>6</v>
      </c>
    </row>
    <row r="51" spans="39:40" x14ac:dyDescent="0.2">
      <c r="AM51" t="s">
        <v>854</v>
      </c>
      <c r="AN51">
        <f t="shared" si="7"/>
        <v>2</v>
      </c>
    </row>
  </sheetData>
  <mergeCells count="2">
    <mergeCell ref="AA1:AD1"/>
    <mergeCell ref="AE1:AH1"/>
  </mergeCells>
  <conditionalFormatting sqref="G2:H34">
    <cfRule type="cellIs" dxfId="41" priority="27" operator="equal">
      <formula>"BALANCED"</formula>
    </cfRule>
    <cfRule type="cellIs" dxfId="40" priority="28" operator="equal">
      <formula>"RUN"</formula>
    </cfRule>
    <cfRule type="cellIs" dxfId="39" priority="29" operator="equal">
      <formula>"PASS"</formula>
    </cfRule>
  </conditionalFormatting>
  <conditionalFormatting sqref="M1:M34 Q2:Q34">
    <cfRule type="cellIs" dxfId="38" priority="19" operator="equal">
      <formula>"VERY LOW"</formula>
    </cfRule>
    <cfRule type="cellIs" dxfId="37" priority="20" operator="equal">
      <formula>"VERY HIGH"</formula>
    </cfRule>
    <cfRule type="cellIs" dxfId="36" priority="21" operator="equal">
      <formula>"HIGH"</formula>
    </cfRule>
    <cfRule type="cellIs" dxfId="35" priority="22" operator="equal">
      <formula>"LOW"</formula>
    </cfRule>
    <cfRule type="cellIs" dxfId="34" priority="23" operator="equal">
      <formula>"AVERAGE"</formula>
    </cfRule>
  </conditionalFormatting>
  <conditionalFormatting sqref="Z2:Z32">
    <cfRule type="cellIs" dxfId="33" priority="14" operator="equal">
      <formula>"VERY LOW"</formula>
    </cfRule>
    <cfRule type="cellIs" dxfId="32" priority="15" operator="equal">
      <formula>"VERY HIGH"</formula>
    </cfRule>
    <cfRule type="cellIs" dxfId="31" priority="16" operator="equal">
      <formula>"HIGH"</formula>
    </cfRule>
    <cfRule type="cellIs" dxfId="30" priority="17" operator="equal">
      <formula>"LOW"</formula>
    </cfRule>
    <cfRule type="cellIs" dxfId="29" priority="18" operator="equal">
      <formula>"AVERAGE"</formula>
    </cfRule>
  </conditionalFormatting>
  <conditionalFormatting sqref="F34:F35 E34 E2:F33">
    <cfRule type="cellIs" dxfId="28" priority="10" operator="equal">
      <formula>"POOR"</formula>
    </cfRule>
    <cfRule type="cellIs" dxfId="27" priority="11" operator="equal">
      <formula>"BELOW AVERAGE"</formula>
    </cfRule>
    <cfRule type="cellIs" dxfId="26" priority="12" operator="equal">
      <formula>"GOOD"</formula>
    </cfRule>
    <cfRule type="cellIs" dxfId="25" priority="13" operator="equal">
      <formula>"GREAT"</formula>
    </cfRule>
  </conditionalFormatting>
  <conditionalFormatting sqref="F34:F35 E34 E2:F33">
    <cfRule type="cellIs" dxfId="24" priority="9" operator="equal">
      <formula>"ABOVE AVERAGE"</formula>
    </cfRule>
  </conditionalFormatting>
  <conditionalFormatting sqref="F34:F35 E34 E2:F33">
    <cfRule type="cellIs" dxfId="23" priority="8" operator="equal">
      <formula>"BAD"</formula>
    </cfRule>
  </conditionalFormatting>
  <conditionalFormatting sqref="R2:Y34">
    <cfRule type="cellIs" dxfId="22" priority="1" operator="lessThanOrEqual">
      <formula>11</formula>
    </cfRule>
    <cfRule type="cellIs" dxfId="21" priority="2" operator="greaterThanOrEqual">
      <formula>21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R63"/>
  <sheetViews>
    <sheetView zoomScale="80" zoomScaleNormal="80" zoomScalePageLayoutView="80" workbookViewId="0">
      <selection activeCell="AC10" sqref="AC10"/>
    </sheetView>
  </sheetViews>
  <sheetFormatPr baseColWidth="10" defaultRowHeight="16" x14ac:dyDescent="0.2"/>
  <cols>
    <col min="1" max="1" width="23" customWidth="1"/>
    <col min="2" max="2" width="6.6640625" customWidth="1"/>
    <col min="3" max="3" width="5.83203125" customWidth="1"/>
    <col min="4" max="4" width="6.33203125" customWidth="1"/>
    <col min="5" max="5" width="9.6640625" customWidth="1"/>
    <col min="6" max="6" width="7.5" customWidth="1"/>
    <col min="7" max="7" width="10.83203125" customWidth="1"/>
    <col min="8" max="8" width="7.83203125" customWidth="1"/>
    <col min="9" max="12" width="10.83203125" hidden="1" customWidth="1"/>
    <col min="13" max="13" width="8.6640625" customWidth="1"/>
    <col min="14" max="14" width="5.1640625" bestFit="1" customWidth="1"/>
    <col min="15" max="15" width="5.33203125" customWidth="1"/>
    <col min="16" max="16" width="4" customWidth="1"/>
    <col min="17" max="17" width="11" customWidth="1"/>
    <col min="18" max="18" width="5.1640625" customWidth="1"/>
    <col min="19" max="20" width="5.33203125" customWidth="1"/>
    <col min="21" max="21" width="4.83203125" customWidth="1"/>
    <col min="22" max="22" width="5.6640625" customWidth="1"/>
    <col min="23" max="23" width="6.1640625" customWidth="1"/>
    <col min="24" max="24" width="5" customWidth="1"/>
    <col min="25" max="25" width="5.1640625" customWidth="1"/>
    <col min="26" max="26" width="6.6640625" customWidth="1"/>
    <col min="27" max="27" width="22.5" customWidth="1"/>
    <col min="28" max="28" width="21.1640625" customWidth="1"/>
    <col min="29" max="29" width="19.5" customWidth="1"/>
    <col min="30" max="30" width="17.5" customWidth="1"/>
    <col min="31" max="31" width="12.1640625" customWidth="1"/>
    <col min="32" max="32" width="3.1640625" customWidth="1"/>
    <col min="33" max="33" width="15.33203125" bestFit="1" customWidth="1"/>
    <col min="34" max="34" width="16.33203125" bestFit="1" customWidth="1"/>
    <col min="35" max="35" width="18.1640625" customWidth="1"/>
    <col min="36" max="36" width="17.83203125" customWidth="1"/>
    <col min="37" max="37" width="16.83203125" customWidth="1"/>
    <col min="38" max="39" width="16.33203125" bestFit="1" customWidth="1"/>
    <col min="40" max="40" width="4.5" customWidth="1"/>
  </cols>
  <sheetData>
    <row r="1" spans="1:44" x14ac:dyDescent="0.2">
      <c r="A1" t="s">
        <v>1345</v>
      </c>
      <c r="B1" t="s">
        <v>63</v>
      </c>
      <c r="C1" t="s">
        <v>1347</v>
      </c>
      <c r="D1" t="s">
        <v>1346</v>
      </c>
      <c r="E1" t="s">
        <v>1348</v>
      </c>
      <c r="F1" t="s">
        <v>1349</v>
      </c>
      <c r="G1" t="s">
        <v>1351</v>
      </c>
      <c r="H1" t="s">
        <v>1350</v>
      </c>
      <c r="I1" t="s">
        <v>1448</v>
      </c>
      <c r="J1" t="s">
        <v>1449</v>
      </c>
      <c r="K1" t="s">
        <v>1450</v>
      </c>
      <c r="L1" t="s">
        <v>1447</v>
      </c>
      <c r="M1" t="s">
        <v>1437</v>
      </c>
      <c r="N1" t="s">
        <v>1546</v>
      </c>
      <c r="O1" t="s">
        <v>1547</v>
      </c>
      <c r="P1" t="s">
        <v>1548</v>
      </c>
      <c r="Q1" t="s">
        <v>1549</v>
      </c>
      <c r="R1" s="16" t="s">
        <v>1464</v>
      </c>
      <c r="S1" s="17" t="s">
        <v>1669</v>
      </c>
      <c r="T1" s="16" t="s">
        <v>1465</v>
      </c>
      <c r="U1" s="17" t="s">
        <v>1670</v>
      </c>
      <c r="V1" s="16" t="s">
        <v>1466</v>
      </c>
      <c r="W1" s="17" t="s">
        <v>1671</v>
      </c>
      <c r="X1" s="16" t="s">
        <v>1467</v>
      </c>
      <c r="Y1" s="17" t="s">
        <v>1672</v>
      </c>
      <c r="AA1" s="29" t="s">
        <v>1469</v>
      </c>
      <c r="AB1" s="29"/>
      <c r="AC1" s="29"/>
      <c r="AD1" s="29"/>
      <c r="AE1" s="29"/>
      <c r="AF1" s="29"/>
      <c r="AG1" s="29"/>
      <c r="AH1" s="29"/>
    </row>
    <row r="2" spans="1:44" x14ac:dyDescent="0.2">
      <c r="A2" t="s">
        <v>2032</v>
      </c>
      <c r="B2" s="15" t="s">
        <v>62</v>
      </c>
      <c r="C2" t="s">
        <v>33</v>
      </c>
      <c r="E2" t="str">
        <f>VLOOKUP(B2,'Off Analysis'!$A$2:$AG$33,14,FALSE)</f>
        <v>ABOVE AVERAGE</v>
      </c>
      <c r="F2" t="str">
        <f>VLOOKUP(C2,'Def Analysis'!$A$2:$AO$33,31,FALSE)</f>
        <v>ABOVE AVERAGE</v>
      </c>
      <c r="G2" t="str">
        <f>VLOOKUP(B2,'Off Analysis'!$A$2:$O$33,15,FALSE)</f>
        <v>RUN</v>
      </c>
      <c r="H2" t="str">
        <f>VLOOKUP(C2,'Def Analysis'!$A$2:$AO$33,32,FALSE)</f>
        <v>BALANCED</v>
      </c>
      <c r="I2">
        <f>VLOOKUP(E2,'Off Analysis'!$S$2:$T$7,2,FALSE)</f>
        <v>4</v>
      </c>
      <c r="J2">
        <f>VLOOKUP(F2,'Def Analysis'!$A$38:$B$43,2,FALSE)</f>
        <v>4</v>
      </c>
      <c r="K2">
        <f>I2-J2</f>
        <v>0</v>
      </c>
      <c r="L2" s="2">
        <f>IF(GameData!$E$525+(K2*(GameData!$E$526*0.5))&lt;0,0,ROUND(GameData!$E$525+(K2*(GameData!$E$526*0.74)),0))</f>
        <v>23</v>
      </c>
      <c r="M2" t="str">
        <f>IF(L2&gt;=31,"VERY HIGH",IF(L2&gt;=25,"HIGH",IF(L2&gt;=14,"AVERAGE",IF(L2&gt;=7,"LOW","VERY LOW"))))</f>
        <v>AVERAGE</v>
      </c>
      <c r="N2" s="10">
        <v>-3</v>
      </c>
      <c r="O2">
        <v>39.5</v>
      </c>
      <c r="P2" s="2">
        <f t="shared" ref="P2:P9" si="0">(O2/2)-(N2/2)</f>
        <v>21.25</v>
      </c>
      <c r="Q2" t="str">
        <f>IF(P2&gt;=29,"VERY HIGH",IF(P2&gt;=26,"HIGH",IF(P2&gt;=20,"AVERAGE",IF(P2&gt;=17,"LOW","VERY LOW"))))</f>
        <v>AVERAGE</v>
      </c>
      <c r="R2" s="22">
        <f>VLOOKUP($C2,'Def Analysis'!$A$2:$AO$33,17,FALSE)</f>
        <v>14</v>
      </c>
      <c r="S2" s="23">
        <f>VLOOKUP($C2,'Def Analysis'!$A$2:$AO$33,18,FALSE)</f>
        <v>3</v>
      </c>
      <c r="T2" s="22">
        <f>VLOOKUP($C2,'Def Analysis'!$A$2:$AO$33,21,FALSE)</f>
        <v>19</v>
      </c>
      <c r="U2" s="23">
        <f>VLOOKUP($C2,'Def Analysis'!$A$2:$AO$33,22,FALSE)</f>
        <v>2</v>
      </c>
      <c r="V2" s="22">
        <f>VLOOKUP($C2,'Def Analysis'!$A$2:$AO$33,25,FALSE)</f>
        <v>5</v>
      </c>
      <c r="W2" s="23">
        <f>VLOOKUP($C2,'Def Analysis'!$A$2:$AO$33,26,FALSE)</f>
        <v>2</v>
      </c>
      <c r="X2" s="22">
        <f>VLOOKUP($C2,'Def Analysis'!$A$2:$AO$33,29,FALSE)</f>
        <v>19</v>
      </c>
      <c r="Y2" s="23">
        <f>VLOOKUP($C2,'Def Analysis'!$A$2:$AO$33,30,FALSE)</f>
        <v>10</v>
      </c>
      <c r="AA2" s="28" t="s">
        <v>367</v>
      </c>
      <c r="AB2" s="28" t="s">
        <v>475</v>
      </c>
      <c r="AC2" s="28" t="s">
        <v>720</v>
      </c>
      <c r="AD2" s="28" t="s">
        <v>794</v>
      </c>
      <c r="AE2" s="28" t="s">
        <v>1795</v>
      </c>
      <c r="AG2" t="s">
        <v>1846</v>
      </c>
      <c r="AH2" t="s">
        <v>1846</v>
      </c>
      <c r="AQ2" t="s">
        <v>405</v>
      </c>
      <c r="AR2" t="s">
        <v>433</v>
      </c>
    </row>
    <row r="3" spans="1:44" x14ac:dyDescent="0.2">
      <c r="A3" t="s">
        <v>2032</v>
      </c>
      <c r="B3" s="15" t="s">
        <v>33</v>
      </c>
      <c r="C3" t="s">
        <v>62</v>
      </c>
      <c r="E3" t="str">
        <f>VLOOKUP(B3,'Off Analysis'!$A$2:$AG$33,14,FALSE)</f>
        <v>BELOW AVERAGE</v>
      </c>
      <c r="F3" t="str">
        <f>VLOOKUP(C3,'Def Analysis'!$A$2:$AO$33,31,FALSE)</f>
        <v>GREAT</v>
      </c>
      <c r="G3" t="str">
        <f>VLOOKUP(B3,'Off Analysis'!$A$2:$O$33,15,FALSE)</f>
        <v>BALANCED</v>
      </c>
      <c r="H3" t="str">
        <f>VLOOKUP(C3,'Def Analysis'!$A$2:$AO$33,32,FALSE)</f>
        <v>PASS</v>
      </c>
      <c r="I3">
        <f>VLOOKUP(E3,'Off Analysis'!$S$2:$T$7,2,FALSE)</f>
        <v>3</v>
      </c>
      <c r="J3">
        <f>VLOOKUP(F3,'Def Analysis'!$A$38:$B$43,2,FALSE)</f>
        <v>6</v>
      </c>
      <c r="K3">
        <f t="shared" ref="K3:K9" si="1">I3-J3</f>
        <v>-3</v>
      </c>
      <c r="L3" s="2">
        <f>IF(GameData!$E$525+(K3*(GameData!$E$526*0.5))&lt;0,0,ROUND(GameData!$E$525+(K3*(GameData!$E$526*0.74)),0))</f>
        <v>2</v>
      </c>
      <c r="M3" t="str">
        <f>IF(L3&gt;=31,"VERY HIGH",IF(L3&gt;=25,"HIGH",IF(L3&gt;=14,"AVERAGE",IF(L3&gt;=7,"LOW","VERY LOW"))))</f>
        <v>VERY LOW</v>
      </c>
      <c r="N3" s="10">
        <v>3</v>
      </c>
      <c r="O3">
        <v>39.5</v>
      </c>
      <c r="P3" s="2">
        <f t="shared" si="0"/>
        <v>18.25</v>
      </c>
      <c r="Q3" t="str">
        <f t="shared" ref="Q3:Q9" si="2">IF(P3&gt;=29,"VERY HIGH",IF(P3&gt;=26,"HIGH",IF(P3&gt;=20,"AVERAGE",IF(P3&gt;=17,"LOW","VERY LOW"))))</f>
        <v>LOW</v>
      </c>
      <c r="R3" s="18">
        <f>VLOOKUP($C3,'Def Analysis'!$A$2:$AO$33,17,FALSE)</f>
        <v>5</v>
      </c>
      <c r="S3" s="19">
        <f>VLOOKUP($C3,'Def Analysis'!$A$2:$AO$33,18,FALSE)</f>
        <v>4</v>
      </c>
      <c r="T3" s="18">
        <f>VLOOKUP($C3,'Def Analysis'!$A$2:$AO$33,21,FALSE)</f>
        <v>9</v>
      </c>
      <c r="U3" s="19">
        <f>VLOOKUP($C3,'Def Analysis'!$A$2:$AO$33,22,FALSE)</f>
        <v>3</v>
      </c>
      <c r="V3" s="18">
        <f>VLOOKUP($C3,'Def Analysis'!$A$2:$AO$33,25,FALSE)</f>
        <v>21</v>
      </c>
      <c r="W3" s="19">
        <f>VLOOKUP($C3,'Def Analysis'!$A$2:$AO$33,26,FALSE)</f>
        <v>3</v>
      </c>
      <c r="X3" s="18">
        <f>VLOOKUP($C3,'Def Analysis'!$A$2:$AO$33,29,FALSE)</f>
        <v>1</v>
      </c>
      <c r="Y3" s="19">
        <f>VLOOKUP($C3,'Def Analysis'!$A$2:$AO$33,30,FALSE)</f>
        <v>7</v>
      </c>
      <c r="AA3" s="12" t="s">
        <v>459</v>
      </c>
      <c r="AB3" s="12" t="s">
        <v>2112</v>
      </c>
      <c r="AC3" s="12" t="s">
        <v>1627</v>
      </c>
      <c r="AD3" s="12" t="s">
        <v>916</v>
      </c>
      <c r="AE3" s="12" t="s">
        <v>2114</v>
      </c>
      <c r="AG3" s="13" t="s">
        <v>459</v>
      </c>
      <c r="AH3" s="13" t="s">
        <v>407</v>
      </c>
      <c r="AI3" s="13" t="s">
        <v>415</v>
      </c>
      <c r="AJ3" s="13" t="s">
        <v>401</v>
      </c>
      <c r="AK3" s="13"/>
      <c r="AL3" s="13"/>
      <c r="AM3" t="s">
        <v>612</v>
      </c>
      <c r="AN3">
        <f t="shared" ref="AN3:AN17" si="3">COUNTIFS($AG$3:$AL$22,AM3)</f>
        <v>0</v>
      </c>
      <c r="AQ3" t="s">
        <v>477</v>
      </c>
      <c r="AR3" t="s">
        <v>477</v>
      </c>
    </row>
    <row r="4" spans="1:44" x14ac:dyDescent="0.2">
      <c r="A4" t="s">
        <v>2033</v>
      </c>
      <c r="B4" s="15" t="s">
        <v>51</v>
      </c>
      <c r="C4" t="s">
        <v>48</v>
      </c>
      <c r="E4" t="str">
        <f>VLOOKUP(B4,'Off Analysis'!$A$2:$AG$33,14,FALSE)</f>
        <v>GOOD</v>
      </c>
      <c r="F4" t="str">
        <f>VLOOKUP(C4,'Def Analysis'!$A$2:$AO$33,31,FALSE)</f>
        <v>ABOVE AVERAGE</v>
      </c>
      <c r="G4" t="str">
        <f>VLOOKUP(B4,'Off Analysis'!$A$2:$O$33,15,FALSE)</f>
        <v>RUN</v>
      </c>
      <c r="H4" t="str">
        <f>VLOOKUP(C4,'Def Analysis'!$A$2:$AO$33,32,FALSE)</f>
        <v>PASS</v>
      </c>
      <c r="I4">
        <f>VLOOKUP(E4,'Off Analysis'!$S$2:$T$7,2,FALSE)</f>
        <v>5</v>
      </c>
      <c r="J4">
        <f>VLOOKUP(F4,'Def Analysis'!$A$38:$B$43,2,FALSE)</f>
        <v>4</v>
      </c>
      <c r="K4">
        <f t="shared" si="1"/>
        <v>1</v>
      </c>
      <c r="L4" s="2">
        <f>IF(GameData!$E$525+(K4*(GameData!$E$526*0.5))&lt;0,0,ROUND(GameData!$E$525+(K4*(GameData!$E$526*0.74)),0))</f>
        <v>31</v>
      </c>
      <c r="M4" t="str">
        <f>IF(L4&gt;=31,"VERY HIGH",IF(L4&gt;=25,"HIGH",IF(L4&gt;=14,"AVERAGE",IF(L4&gt;=7,"LOW","VERY LOW"))))</f>
        <v>VERY HIGH</v>
      </c>
      <c r="N4" s="10">
        <v>2.5</v>
      </c>
      <c r="O4">
        <v>45</v>
      </c>
      <c r="P4" s="2">
        <f t="shared" si="0"/>
        <v>21.25</v>
      </c>
      <c r="Q4" t="str">
        <f t="shared" si="2"/>
        <v>AVERAGE</v>
      </c>
      <c r="R4" s="18">
        <f>VLOOKUP($C4,'Def Analysis'!$A$2:$AO$33,17,FALSE)</f>
        <v>12</v>
      </c>
      <c r="S4" s="19">
        <f>VLOOKUP($C4,'Def Analysis'!$A$2:$AO$33,18,FALSE)</f>
        <v>27</v>
      </c>
      <c r="T4" s="18">
        <f>VLOOKUP($C4,'Def Analysis'!$A$2:$AO$33,21,FALSE)</f>
        <v>1</v>
      </c>
      <c r="U4" s="19">
        <f>VLOOKUP($C4,'Def Analysis'!$A$2:$AO$33,22,FALSE)</f>
        <v>5</v>
      </c>
      <c r="V4" s="18">
        <f>VLOOKUP($C4,'Def Analysis'!$A$2:$AO$33,25,FALSE)</f>
        <v>32</v>
      </c>
      <c r="W4" s="19">
        <f>VLOOKUP($C4,'Def Analysis'!$A$2:$AO$33,26,FALSE)</f>
        <v>32</v>
      </c>
      <c r="X4" s="18">
        <f>VLOOKUP($C4,'Def Analysis'!$A$2:$AO$33,29,FALSE)</f>
        <v>13</v>
      </c>
      <c r="Y4" s="19">
        <f>VLOOKUP($C4,'Def Analysis'!$A$2:$AO$33,30,FALSE)</f>
        <v>11</v>
      </c>
      <c r="AA4" s="12" t="s">
        <v>415</v>
      </c>
      <c r="AB4" s="12" t="s">
        <v>2113</v>
      </c>
      <c r="AC4" s="12" t="s">
        <v>1246</v>
      </c>
      <c r="AD4" s="12" t="s">
        <v>793</v>
      </c>
      <c r="AE4" s="12" t="s">
        <v>47</v>
      </c>
      <c r="AG4" s="13" t="s">
        <v>2115</v>
      </c>
      <c r="AH4" s="13" t="s">
        <v>501</v>
      </c>
      <c r="AI4" s="13" t="s">
        <v>2112</v>
      </c>
      <c r="AJ4" s="13" t="s">
        <v>552</v>
      </c>
      <c r="AK4" s="13"/>
      <c r="AL4" s="13"/>
      <c r="AM4" t="s">
        <v>501</v>
      </c>
      <c r="AN4">
        <f t="shared" si="3"/>
        <v>2</v>
      </c>
      <c r="AQ4" t="s">
        <v>542</v>
      </c>
      <c r="AR4" t="s">
        <v>542</v>
      </c>
    </row>
    <row r="5" spans="1:44" x14ac:dyDescent="0.2">
      <c r="A5" t="s">
        <v>2033</v>
      </c>
      <c r="B5" s="15" t="s">
        <v>48</v>
      </c>
      <c r="C5" t="s">
        <v>51</v>
      </c>
      <c r="E5" t="str">
        <f>VLOOKUP(B5,'Off Analysis'!$A$2:$AG$33,14,FALSE)</f>
        <v>GOOD</v>
      </c>
      <c r="F5" t="str">
        <f>VLOOKUP(C5,'Def Analysis'!$A$2:$AO$33,31,FALSE)</f>
        <v>GREAT</v>
      </c>
      <c r="G5" t="str">
        <f>VLOOKUP(B5,'Off Analysis'!$A$2:$O$33,15,FALSE)</f>
        <v>BALANCED</v>
      </c>
      <c r="H5" t="str">
        <f>VLOOKUP(C5,'Def Analysis'!$A$2:$AO$33,32,FALSE)</f>
        <v>HEAVY PASS</v>
      </c>
      <c r="I5">
        <f>VLOOKUP(E5,'Off Analysis'!$S$2:$T$7,2,FALSE)</f>
        <v>5</v>
      </c>
      <c r="J5">
        <f>VLOOKUP(F5,'Def Analysis'!$A$38:$B$43,2,FALSE)</f>
        <v>6</v>
      </c>
      <c r="K5">
        <f t="shared" si="1"/>
        <v>-1</v>
      </c>
      <c r="L5" s="2">
        <f>IF(GameData!$E$525+(K5*(GameData!$E$526*0.5))&lt;0,0,ROUND(GameData!$E$525+(K5*(GameData!$E$526*0.74)),0))</f>
        <v>16</v>
      </c>
      <c r="M5" t="str">
        <f>IF(L5&gt;=31,"VERY HIGH",IF(L5&gt;=25,"HIGH",IF(L5&gt;=14,"AVERAGE",IF(L5&gt;=7,"LOW","VERY LOW"))))</f>
        <v>AVERAGE</v>
      </c>
      <c r="N5" s="10">
        <v>-2.5</v>
      </c>
      <c r="O5">
        <v>45</v>
      </c>
      <c r="P5" s="2">
        <f t="shared" si="0"/>
        <v>23.75</v>
      </c>
      <c r="Q5" t="str">
        <f t="shared" si="2"/>
        <v>AVERAGE</v>
      </c>
      <c r="R5" s="18">
        <f>VLOOKUP($C5,'Def Analysis'!$A$2:$AO$33,17,FALSE)</f>
        <v>2</v>
      </c>
      <c r="S5" s="19">
        <f>VLOOKUP($C5,'Def Analysis'!$A$2:$AO$33,18,FALSE)</f>
        <v>2</v>
      </c>
      <c r="T5" s="18">
        <f>VLOOKUP($C5,'Def Analysis'!$A$2:$AO$33,21,FALSE)</f>
        <v>11</v>
      </c>
      <c r="U5" s="19">
        <f>VLOOKUP($C5,'Def Analysis'!$A$2:$AO$33,22,FALSE)</f>
        <v>14</v>
      </c>
      <c r="V5" s="18">
        <f>VLOOKUP($C5,'Def Analysis'!$A$2:$AO$33,25,FALSE)</f>
        <v>6</v>
      </c>
      <c r="W5" s="19">
        <f>VLOOKUP($C5,'Def Analysis'!$A$2:$AO$33,26,FALSE)</f>
        <v>11</v>
      </c>
      <c r="X5" s="18">
        <f>VLOOKUP($C5,'Def Analysis'!$A$2:$AO$33,29,FALSE)</f>
        <v>2</v>
      </c>
      <c r="Y5" s="19">
        <f>VLOOKUP($C5,'Def Analysis'!$A$2:$AO$33,30,FALSE)</f>
        <v>16</v>
      </c>
      <c r="AA5" s="12" t="s">
        <v>407</v>
      </c>
      <c r="AB5" s="12" t="s">
        <v>483</v>
      </c>
      <c r="AC5" s="12" t="s">
        <v>1225</v>
      </c>
      <c r="AD5" s="12" t="s">
        <v>1153</v>
      </c>
      <c r="AE5" s="12" t="s">
        <v>62</v>
      </c>
      <c r="AG5" s="13" t="s">
        <v>2112</v>
      </c>
      <c r="AH5" s="13" t="s">
        <v>483</v>
      </c>
      <c r="AI5" s="13" t="s">
        <v>2115</v>
      </c>
      <c r="AJ5" s="13" t="s">
        <v>1598</v>
      </c>
      <c r="AK5" s="13"/>
      <c r="AL5" s="13"/>
      <c r="AM5" t="s">
        <v>570</v>
      </c>
      <c r="AN5">
        <f>COUNTIFS($AG$3:$AL$22,AM5)</f>
        <v>0</v>
      </c>
      <c r="AQ5" t="s">
        <v>846</v>
      </c>
      <c r="AR5" t="s">
        <v>896</v>
      </c>
    </row>
    <row r="6" spans="1:44" x14ac:dyDescent="0.2">
      <c r="A6" t="s">
        <v>2034</v>
      </c>
      <c r="B6" s="15" t="s">
        <v>39</v>
      </c>
      <c r="C6" t="s">
        <v>57</v>
      </c>
      <c r="E6" t="str">
        <f>VLOOKUP(B6,'Off Analysis'!$A$2:$AG$33,14,FALSE)</f>
        <v>BELOW AVERAGE</v>
      </c>
      <c r="F6" t="str">
        <f>VLOOKUP(C6,'Def Analysis'!$A$2:$AO$33,31,FALSE)</f>
        <v>GOOD</v>
      </c>
      <c r="G6" t="str">
        <f>VLOOKUP(B6,'Off Analysis'!$A$2:$O$33,15,FALSE)</f>
        <v>RUN</v>
      </c>
      <c r="H6" t="str">
        <f>VLOOKUP(C6,'Def Analysis'!$A$2:$AO$33,32,FALSE)</f>
        <v>BALANCED</v>
      </c>
      <c r="I6">
        <f>VLOOKUP(E6,'Off Analysis'!$S$2:$T$7,2,FALSE)</f>
        <v>3</v>
      </c>
      <c r="J6">
        <f>VLOOKUP(F6,'Def Analysis'!$A$38:$B$43,2,FALSE)</f>
        <v>5</v>
      </c>
      <c r="K6">
        <f t="shared" si="1"/>
        <v>-2</v>
      </c>
      <c r="L6" s="2">
        <f>IF(GameData!$E$525+(K6*(GameData!$E$526*0.5))&lt;0,0,ROUND(GameData!$E$525+(K6*(GameData!$E$526*0.74)),0))</f>
        <v>9</v>
      </c>
      <c r="M6" t="str">
        <f>IF(L6&gt;=31,"VERY HIGH",IF(L6&gt;=25,"HIGH",IF(L6&gt;=14,"AVERAGE",IF(L6&gt;=7,"LOW","VERY LOW"))))</f>
        <v>LOW</v>
      </c>
      <c r="N6" s="10">
        <v>4.5</v>
      </c>
      <c r="O6">
        <v>39.5</v>
      </c>
      <c r="P6" s="2">
        <f t="shared" si="0"/>
        <v>17.5</v>
      </c>
      <c r="Q6" t="str">
        <f t="shared" si="2"/>
        <v>LOW</v>
      </c>
      <c r="R6" s="18">
        <f>VLOOKUP($C6,'Def Analysis'!$A$2:$AO$33,17,FALSE)</f>
        <v>15</v>
      </c>
      <c r="S6" s="19">
        <f>VLOOKUP($C6,'Def Analysis'!$A$2:$AO$33,18,FALSE)</f>
        <v>1</v>
      </c>
      <c r="T6" s="18">
        <f>VLOOKUP($C6,'Def Analysis'!$A$2:$AO$33,21,FALSE)</f>
        <v>8</v>
      </c>
      <c r="U6" s="19">
        <f>VLOOKUP($C6,'Def Analysis'!$A$2:$AO$33,22,FALSE)</f>
        <v>4</v>
      </c>
      <c r="V6" s="18">
        <f>VLOOKUP($C6,'Def Analysis'!$A$2:$AO$33,25,FALSE)</f>
        <v>8</v>
      </c>
      <c r="W6" s="19">
        <f>VLOOKUP($C6,'Def Analysis'!$A$2:$AO$33,26,FALSE)</f>
        <v>8</v>
      </c>
      <c r="X6" s="18">
        <f>VLOOKUP($C6,'Def Analysis'!$A$2:$AO$33,29,FALSE)</f>
        <v>26</v>
      </c>
      <c r="Y6" s="19">
        <f>VLOOKUP($C6,'Def Analysis'!$A$2:$AO$33,30,FALSE)</f>
        <v>6</v>
      </c>
      <c r="AA6" s="12" t="s">
        <v>441</v>
      </c>
      <c r="AB6" s="12" t="s">
        <v>2117</v>
      </c>
      <c r="AC6" s="12" t="s">
        <v>1107</v>
      </c>
      <c r="AD6" s="12"/>
      <c r="AE6" s="12"/>
      <c r="AG6" s="13" t="s">
        <v>1627</v>
      </c>
      <c r="AH6" s="13" t="s">
        <v>1627</v>
      </c>
      <c r="AI6" s="13" t="s">
        <v>1627</v>
      </c>
      <c r="AJ6" s="13" t="s">
        <v>882</v>
      </c>
      <c r="AK6" s="13"/>
      <c r="AL6" s="13"/>
      <c r="AM6" t="s">
        <v>477</v>
      </c>
      <c r="AN6">
        <f t="shared" si="3"/>
        <v>0</v>
      </c>
      <c r="AQ6" t="s">
        <v>800</v>
      </c>
      <c r="AR6" t="s">
        <v>800</v>
      </c>
    </row>
    <row r="7" spans="1:44" x14ac:dyDescent="0.2">
      <c r="A7" t="s">
        <v>2034</v>
      </c>
      <c r="B7" s="15" t="s">
        <v>57</v>
      </c>
      <c r="C7" t="s">
        <v>39</v>
      </c>
      <c r="E7" t="str">
        <f>VLOOKUP(B7,'Off Analysis'!$A$2:$AG$33,14,FALSE)</f>
        <v>ABOVE AVERAGE</v>
      </c>
      <c r="F7" t="str">
        <f>VLOOKUP(C7,'Def Analysis'!$A$2:$AO$33,31,FALSE)</f>
        <v>ABOVE AVERAGE</v>
      </c>
      <c r="G7" t="str">
        <f>VLOOKUP(B7,'Off Analysis'!$A$2:$O$33,15,FALSE)</f>
        <v>RUN</v>
      </c>
      <c r="H7" t="str">
        <f>VLOOKUP(C7,'Def Analysis'!$A$2:$AO$33,32,FALSE)</f>
        <v>BALANCED</v>
      </c>
      <c r="I7">
        <f>VLOOKUP(E7,'Off Analysis'!$S$2:$T$7,2,FALSE)</f>
        <v>4</v>
      </c>
      <c r="J7">
        <f>VLOOKUP(F7,'Def Analysis'!$A$38:$B$43,2,FALSE)</f>
        <v>4</v>
      </c>
      <c r="K7">
        <f t="shared" si="1"/>
        <v>0</v>
      </c>
      <c r="L7" s="2">
        <f>IF(GameData!$E$525+(K7*(GameData!$E$526*0.5))&lt;0,0,ROUND(GameData!$E$525+(K7*(GameData!$E$526*0.74)),0))</f>
        <v>23</v>
      </c>
      <c r="M7" t="str">
        <f t="shared" ref="M7:M9" si="4">IF(L7&gt;=31,"VERY HIGH",IF(L7&gt;=25,"HIGH",IF(L7&gt;=14,"AVERAGE",IF(L7&gt;=7,"LOW","VERY LOW"))))</f>
        <v>AVERAGE</v>
      </c>
      <c r="N7" s="10">
        <v>-4.5</v>
      </c>
      <c r="O7">
        <v>39.5</v>
      </c>
      <c r="P7" s="2">
        <f t="shared" si="0"/>
        <v>22</v>
      </c>
      <c r="Q7" t="str">
        <f t="shared" si="2"/>
        <v>AVERAGE</v>
      </c>
      <c r="R7" s="18">
        <f>VLOOKUP($C7,'Def Analysis'!$A$2:$AO$33,17,FALSE)</f>
        <v>10</v>
      </c>
      <c r="S7" s="19">
        <f>VLOOKUP($C7,'Def Analysis'!$A$2:$AO$33,18,FALSE)</f>
        <v>19</v>
      </c>
      <c r="T7" s="18">
        <f>VLOOKUP($C7,'Def Analysis'!$A$2:$AO$33,21,FALSE)</f>
        <v>28</v>
      </c>
      <c r="U7" s="19">
        <f>VLOOKUP($C7,'Def Analysis'!$A$2:$AO$33,22,FALSE)</f>
        <v>21</v>
      </c>
      <c r="V7" s="18">
        <f>VLOOKUP($C7,'Def Analysis'!$A$2:$AO$33,25,FALSE)</f>
        <v>22</v>
      </c>
      <c r="W7" s="19">
        <f>VLOOKUP($C7,'Def Analysis'!$A$2:$AO$33,26,FALSE)</f>
        <v>20</v>
      </c>
      <c r="X7" s="18">
        <f>VLOOKUP($C7,'Def Analysis'!$A$2:$AO$33,29,FALSE)</f>
        <v>7</v>
      </c>
      <c r="Y7" s="19">
        <f>VLOOKUP($C7,'Def Analysis'!$A$2:$AO$33,30,FALSE)</f>
        <v>13</v>
      </c>
      <c r="AA7" s="12"/>
      <c r="AB7" s="12" t="s">
        <v>2118</v>
      </c>
      <c r="AC7" s="12" t="s">
        <v>956</v>
      </c>
      <c r="AD7" s="12"/>
      <c r="AE7" s="12"/>
      <c r="AG7" s="13" t="s">
        <v>1246</v>
      </c>
      <c r="AH7" s="13" t="s">
        <v>1246</v>
      </c>
      <c r="AI7" s="13" t="s">
        <v>828</v>
      </c>
      <c r="AJ7" s="13" t="s">
        <v>785</v>
      </c>
      <c r="AK7" s="13"/>
      <c r="AL7" s="13"/>
      <c r="AM7" t="s">
        <v>660</v>
      </c>
      <c r="AN7">
        <f t="shared" si="3"/>
        <v>0</v>
      </c>
      <c r="AO7" t="s">
        <v>1845</v>
      </c>
      <c r="AQ7" t="s">
        <v>1847</v>
      </c>
      <c r="AR7" t="s">
        <v>785</v>
      </c>
    </row>
    <row r="8" spans="1:44" x14ac:dyDescent="0.2">
      <c r="A8" t="s">
        <v>2035</v>
      </c>
      <c r="B8" s="15" t="s">
        <v>47</v>
      </c>
      <c r="C8" t="s">
        <v>53</v>
      </c>
      <c r="E8" t="str">
        <f>VLOOKUP(B8,'Off Analysis'!$A$2:$AG$33,14,FALSE)</f>
        <v>BELOW AVERAGE</v>
      </c>
      <c r="F8" t="str">
        <f>VLOOKUP(C8,'Def Analysis'!$A$2:$AO$33,31,FALSE)</f>
        <v>BELOW AVERAGE</v>
      </c>
      <c r="G8" t="str">
        <f>VLOOKUP(B8,'Off Analysis'!$A$2:$O$33,15,FALSE)</f>
        <v>BALANCED</v>
      </c>
      <c r="H8" t="str">
        <f>VLOOKUP(C8,'Def Analysis'!$A$2:$AO$33,32,FALSE)</f>
        <v>BALANCED</v>
      </c>
      <c r="I8">
        <f>VLOOKUP(E8,'Off Analysis'!$S$2:$T$7,2,FALSE)</f>
        <v>3</v>
      </c>
      <c r="J8">
        <f>VLOOKUP(F8,'Def Analysis'!$A$38:$B$43,2,FALSE)</f>
        <v>3</v>
      </c>
      <c r="K8">
        <f t="shared" si="1"/>
        <v>0</v>
      </c>
      <c r="L8" s="2">
        <f>IF(GameData!$E$525+(K8*(GameData!$E$526*0.5))&lt;0,0,ROUND(GameData!$E$525+(K8*(GameData!$E$526*0.74)),0))</f>
        <v>23</v>
      </c>
      <c r="M8" t="str">
        <f t="shared" si="4"/>
        <v>AVERAGE</v>
      </c>
      <c r="N8" s="10">
        <v>1</v>
      </c>
      <c r="O8">
        <v>45</v>
      </c>
      <c r="P8" s="2">
        <f t="shared" si="0"/>
        <v>22</v>
      </c>
      <c r="Q8" t="str">
        <f t="shared" si="2"/>
        <v>AVERAGE</v>
      </c>
      <c r="R8" s="18">
        <f>VLOOKUP($C8,'Def Analysis'!$A$2:$AO$33,17,FALSE)</f>
        <v>17</v>
      </c>
      <c r="S8" s="19">
        <f>VLOOKUP($C8,'Def Analysis'!$A$2:$AO$33,18,FALSE)</f>
        <v>25</v>
      </c>
      <c r="T8" s="18">
        <f>VLOOKUP($C8,'Def Analysis'!$A$2:$AO$33,21,FALSE)</f>
        <v>24</v>
      </c>
      <c r="U8" s="19">
        <f>VLOOKUP($C8,'Def Analysis'!$A$2:$AO$33,22,FALSE)</f>
        <v>22</v>
      </c>
      <c r="V8" s="18">
        <f>VLOOKUP($C8,'Def Analysis'!$A$2:$AO$33,25,FALSE)</f>
        <v>29</v>
      </c>
      <c r="W8" s="19">
        <f>VLOOKUP($C8,'Def Analysis'!$A$2:$AO$33,26,FALSE)</f>
        <v>28</v>
      </c>
      <c r="X8" s="18">
        <f>VLOOKUP($C8,'Def Analysis'!$A$2:$AO$33,29,FALSE)</f>
        <v>5</v>
      </c>
      <c r="Y8" s="19">
        <f>VLOOKUP($C8,'Def Analysis'!$A$2:$AO$33,30,FALSE)</f>
        <v>22</v>
      </c>
      <c r="AA8" s="12"/>
      <c r="AB8" s="12"/>
      <c r="AC8" s="12" t="s">
        <v>787</v>
      </c>
      <c r="AD8" s="12"/>
      <c r="AE8" s="12"/>
      <c r="AG8" s="13" t="s">
        <v>1107</v>
      </c>
      <c r="AH8" s="13" t="s">
        <v>1107</v>
      </c>
      <c r="AI8" s="13" t="s">
        <v>1246</v>
      </c>
      <c r="AJ8" s="13" t="s">
        <v>872</v>
      </c>
      <c r="AK8" s="13"/>
      <c r="AL8" s="13"/>
      <c r="AM8" t="s">
        <v>513</v>
      </c>
      <c r="AN8">
        <f t="shared" si="3"/>
        <v>0</v>
      </c>
      <c r="AQ8" t="s">
        <v>1119</v>
      </c>
      <c r="AR8" t="s">
        <v>1153</v>
      </c>
    </row>
    <row r="9" spans="1:44" x14ac:dyDescent="0.2">
      <c r="A9" s="15" t="s">
        <v>2035</v>
      </c>
      <c r="B9" s="15" t="s">
        <v>53</v>
      </c>
      <c r="C9" s="15" t="s">
        <v>47</v>
      </c>
      <c r="E9" t="str">
        <f>VLOOKUP(B9,'Off Analysis'!$A$2:$AG$33,14,FALSE)</f>
        <v>ABOVE AVERAGE</v>
      </c>
      <c r="F9" t="str">
        <f>VLOOKUP(C9,'Def Analysis'!$A$2:$AO$33,31,FALSE)</f>
        <v>ABOVE AVERAGE</v>
      </c>
      <c r="G9" t="str">
        <f>VLOOKUP(B9,'Off Analysis'!$A$2:$O$33,15,FALSE)</f>
        <v>BALANCED</v>
      </c>
      <c r="H9" t="str">
        <f>VLOOKUP(C9,'Def Analysis'!$A$2:$AO$33,32,FALSE)</f>
        <v>BALANCED</v>
      </c>
      <c r="I9">
        <f>VLOOKUP(E9,'Off Analysis'!$S$2:$T$7,2,FALSE)</f>
        <v>4</v>
      </c>
      <c r="J9">
        <f>VLOOKUP(F9,'Def Analysis'!$A$38:$B$43,2,FALSE)</f>
        <v>4</v>
      </c>
      <c r="K9">
        <f t="shared" si="1"/>
        <v>0</v>
      </c>
      <c r="L9" s="2">
        <f>IF(GameData!$E$525+(K9*(GameData!$E$526*0.5))&lt;0,0,ROUND(GameData!$E$525+(K9*(GameData!$E$526*0.74)),0))</f>
        <v>23</v>
      </c>
      <c r="M9" t="str">
        <f t="shared" si="4"/>
        <v>AVERAGE</v>
      </c>
      <c r="N9" s="10">
        <v>-1</v>
      </c>
      <c r="O9">
        <v>45</v>
      </c>
      <c r="P9" s="2">
        <f t="shared" si="0"/>
        <v>23</v>
      </c>
      <c r="Q9" t="str">
        <f t="shared" si="2"/>
        <v>AVERAGE</v>
      </c>
      <c r="R9" s="18">
        <f>VLOOKUP($C9,'Def Analysis'!$A$2:$AO$33,17,FALSE)</f>
        <v>13</v>
      </c>
      <c r="S9" s="19">
        <f>VLOOKUP($C9,'Def Analysis'!$A$2:$AO$33,18,FALSE)</f>
        <v>8</v>
      </c>
      <c r="T9" s="18">
        <f>VLOOKUP($C9,'Def Analysis'!$A$2:$AO$33,21,FALSE)</f>
        <v>14</v>
      </c>
      <c r="U9" s="19">
        <f>VLOOKUP($C9,'Def Analysis'!$A$2:$AO$33,22,FALSE)</f>
        <v>9</v>
      </c>
      <c r="V9" s="18">
        <f>VLOOKUP($C9,'Def Analysis'!$A$2:$AO$33,25,FALSE)</f>
        <v>4</v>
      </c>
      <c r="W9" s="19">
        <f>VLOOKUP($C9,'Def Analysis'!$A$2:$AO$33,26,FALSE)</f>
        <v>13</v>
      </c>
      <c r="X9" s="18">
        <f>VLOOKUP($C9,'Def Analysis'!$A$2:$AO$33,29,FALSE)</f>
        <v>20</v>
      </c>
      <c r="Y9" s="19">
        <f>VLOOKUP($C9,'Def Analysis'!$A$2:$AO$33,30,FALSE)</f>
        <v>15</v>
      </c>
      <c r="AA9" s="12"/>
      <c r="AB9" s="12"/>
      <c r="AC9" s="12" t="s">
        <v>828</v>
      </c>
      <c r="AD9" s="12"/>
      <c r="AE9" s="12"/>
      <c r="AG9" s="13" t="s">
        <v>852</v>
      </c>
      <c r="AH9" s="13" t="s">
        <v>916</v>
      </c>
      <c r="AI9" s="13" t="s">
        <v>852</v>
      </c>
      <c r="AJ9" s="13" t="s">
        <v>868</v>
      </c>
      <c r="AK9" s="13"/>
      <c r="AL9" s="13"/>
      <c r="AM9" t="s">
        <v>479</v>
      </c>
      <c r="AN9">
        <f t="shared" si="3"/>
        <v>0</v>
      </c>
      <c r="AQ9" t="s">
        <v>1848</v>
      </c>
      <c r="AR9" t="s">
        <v>1848</v>
      </c>
    </row>
    <row r="10" spans="1:44" ht="15" customHeight="1" x14ac:dyDescent="0.2">
      <c r="B10" s="15"/>
      <c r="L10" s="2"/>
      <c r="R10" s="15"/>
      <c r="S10" s="15"/>
      <c r="T10" s="15"/>
      <c r="U10" s="15"/>
      <c r="V10" s="15"/>
      <c r="W10" s="15"/>
      <c r="X10" s="15"/>
      <c r="Y10" s="15"/>
      <c r="AA10" s="12"/>
      <c r="AB10" s="12"/>
      <c r="AC10" s="12"/>
      <c r="AD10" s="12"/>
      <c r="AE10" s="12"/>
      <c r="AG10" s="13" t="s">
        <v>1225</v>
      </c>
      <c r="AH10" s="13" t="s">
        <v>1225</v>
      </c>
      <c r="AI10" s="13" t="s">
        <v>1225</v>
      </c>
      <c r="AJ10" s="13" t="s">
        <v>638</v>
      </c>
      <c r="AK10" s="13"/>
      <c r="AL10" s="13"/>
      <c r="AM10" t="s">
        <v>628</v>
      </c>
      <c r="AN10">
        <f t="shared" si="3"/>
        <v>1</v>
      </c>
      <c r="AQ10" t="s">
        <v>1640</v>
      </c>
      <c r="AR10" t="s">
        <v>1640</v>
      </c>
    </row>
    <row r="11" spans="1:44" x14ac:dyDescent="0.2">
      <c r="G11" t="s">
        <v>1411</v>
      </c>
      <c r="AA11" s="12"/>
      <c r="AB11" s="12"/>
      <c r="AC11" s="12"/>
      <c r="AD11" s="12"/>
      <c r="AE11" s="26"/>
      <c r="AG11" s="13" t="s">
        <v>2116</v>
      </c>
      <c r="AH11" s="13" t="s">
        <v>1641</v>
      </c>
      <c r="AI11" s="13" t="s">
        <v>1783</v>
      </c>
      <c r="AJ11" s="13" t="s">
        <v>2015</v>
      </c>
      <c r="AK11" s="13"/>
      <c r="AL11" s="13"/>
      <c r="AM11" t="s">
        <v>1119</v>
      </c>
      <c r="AN11">
        <f t="shared" si="3"/>
        <v>0</v>
      </c>
    </row>
    <row r="12" spans="1:44" x14ac:dyDescent="0.2">
      <c r="AA12" s="12"/>
      <c r="AB12" s="12"/>
      <c r="AC12" s="12"/>
      <c r="AD12" s="13"/>
      <c r="AE12" s="27"/>
      <c r="AM12" t="s">
        <v>1240</v>
      </c>
      <c r="AN12">
        <f t="shared" si="3"/>
        <v>0</v>
      </c>
      <c r="AO12" t="s">
        <v>1845</v>
      </c>
    </row>
    <row r="13" spans="1:44" x14ac:dyDescent="0.2">
      <c r="AA13" s="13"/>
      <c r="AB13" s="12"/>
      <c r="AC13" s="12"/>
      <c r="AD13" s="13"/>
      <c r="AE13" s="27"/>
      <c r="AI13" t="s">
        <v>1846</v>
      </c>
      <c r="AJ13" t="s">
        <v>1846</v>
      </c>
      <c r="AM13" t="s">
        <v>966</v>
      </c>
      <c r="AN13">
        <f t="shared" si="3"/>
        <v>0</v>
      </c>
      <c r="AO13" t="s">
        <v>1845</v>
      </c>
    </row>
    <row r="14" spans="1:44" x14ac:dyDescent="0.2">
      <c r="AA14" s="13"/>
      <c r="AB14" s="12"/>
      <c r="AC14" s="12"/>
      <c r="AD14" s="13"/>
      <c r="AE14" s="13"/>
      <c r="AG14" s="13" t="s">
        <v>385</v>
      </c>
      <c r="AH14" s="13" t="s">
        <v>371</v>
      </c>
      <c r="AI14" s="13" t="s">
        <v>411</v>
      </c>
      <c r="AJ14" s="13" t="s">
        <v>401</v>
      </c>
      <c r="AK14" s="13"/>
      <c r="AL14" s="13"/>
      <c r="AM14" t="s">
        <v>878</v>
      </c>
      <c r="AN14">
        <f t="shared" si="3"/>
        <v>1</v>
      </c>
    </row>
    <row r="15" spans="1:44" x14ac:dyDescent="0.2">
      <c r="AA15" s="13"/>
      <c r="AB15" s="13"/>
      <c r="AC15" s="12"/>
      <c r="AD15" s="13"/>
      <c r="AG15" s="13" t="s">
        <v>664</v>
      </c>
      <c r="AH15" s="13" t="s">
        <v>664</v>
      </c>
      <c r="AI15" s="13" t="s">
        <v>501</v>
      </c>
      <c r="AJ15" s="13" t="s">
        <v>664</v>
      </c>
      <c r="AK15" s="13"/>
      <c r="AL15" s="13"/>
      <c r="AM15" t="s">
        <v>896</v>
      </c>
      <c r="AN15">
        <f t="shared" si="3"/>
        <v>1</v>
      </c>
      <c r="AO15" t="s">
        <v>1845</v>
      </c>
    </row>
    <row r="16" spans="1:44" x14ac:dyDescent="0.2">
      <c r="AA16" s="13"/>
      <c r="AB16" s="13"/>
      <c r="AC16" s="12"/>
      <c r="AD16" s="13"/>
      <c r="AG16" s="13" t="s">
        <v>628</v>
      </c>
      <c r="AH16" s="13" t="s">
        <v>638</v>
      </c>
      <c r="AI16" s="13" t="s">
        <v>664</v>
      </c>
      <c r="AJ16" s="13" t="s">
        <v>1598</v>
      </c>
      <c r="AK16" s="13"/>
      <c r="AL16" s="13"/>
      <c r="AM16" t="s">
        <v>1844</v>
      </c>
      <c r="AN16">
        <f t="shared" si="3"/>
        <v>0</v>
      </c>
    </row>
    <row r="17" spans="27:40" x14ac:dyDescent="0.2">
      <c r="AA17" s="13"/>
      <c r="AB17" s="13"/>
      <c r="AC17" s="12"/>
      <c r="AD17" s="13"/>
      <c r="AG17" s="13" t="s">
        <v>800</v>
      </c>
      <c r="AH17" s="13" t="s">
        <v>896</v>
      </c>
      <c r="AI17" s="13" t="s">
        <v>775</v>
      </c>
      <c r="AJ17" s="13" t="s">
        <v>800</v>
      </c>
      <c r="AK17" s="13"/>
      <c r="AL17" s="13"/>
      <c r="AM17" t="s">
        <v>800</v>
      </c>
      <c r="AN17">
        <f t="shared" si="3"/>
        <v>2</v>
      </c>
    </row>
    <row r="18" spans="27:40" x14ac:dyDescent="0.2">
      <c r="AA18" s="13"/>
      <c r="AB18" s="13"/>
      <c r="AC18" s="12"/>
      <c r="AD18" s="13"/>
      <c r="AG18" s="13" t="s">
        <v>882</v>
      </c>
      <c r="AH18" s="13" t="s">
        <v>785</v>
      </c>
      <c r="AI18" s="13" t="s">
        <v>785</v>
      </c>
      <c r="AJ18" s="13" t="s">
        <v>1244</v>
      </c>
      <c r="AK18" s="13"/>
      <c r="AL18" s="13"/>
      <c r="AM18" t="s">
        <v>1083</v>
      </c>
      <c r="AN18">
        <f>COUNTIFS($AG$3:$AL$22,AM18)</f>
        <v>0</v>
      </c>
    </row>
    <row r="19" spans="27:40" x14ac:dyDescent="0.2">
      <c r="AA19" s="13"/>
      <c r="AB19" s="13"/>
      <c r="AC19" s="12"/>
      <c r="AD19" s="13"/>
      <c r="AG19" s="13" t="s">
        <v>866</v>
      </c>
      <c r="AH19" s="13" t="s">
        <v>1244</v>
      </c>
      <c r="AI19" s="13" t="s">
        <v>1244</v>
      </c>
      <c r="AJ19" s="13" t="s">
        <v>846</v>
      </c>
      <c r="AK19" s="13"/>
      <c r="AL19" s="13"/>
      <c r="AM19" t="s">
        <v>880</v>
      </c>
      <c r="AN19">
        <f t="shared" ref="AN19:AN21" si="5">COUNTIFS($AG$3:$AL$22,AM19)</f>
        <v>0</v>
      </c>
    </row>
    <row r="20" spans="27:40" x14ac:dyDescent="0.2">
      <c r="AA20" s="13"/>
      <c r="AB20" s="13"/>
      <c r="AC20" s="12"/>
      <c r="AG20" s="13" t="s">
        <v>868</v>
      </c>
      <c r="AH20" s="13" t="s">
        <v>868</v>
      </c>
      <c r="AI20" s="13" t="s">
        <v>878</v>
      </c>
      <c r="AJ20" s="13" t="s">
        <v>894</v>
      </c>
      <c r="AK20" s="13"/>
      <c r="AL20" s="13"/>
      <c r="AM20" t="s">
        <v>771</v>
      </c>
      <c r="AN20">
        <f t="shared" si="5"/>
        <v>0</v>
      </c>
    </row>
    <row r="21" spans="27:40" x14ac:dyDescent="0.2">
      <c r="AB21" s="13"/>
      <c r="AC21" s="12"/>
      <c r="AG21" s="13" t="s">
        <v>1598</v>
      </c>
      <c r="AH21" s="13" t="s">
        <v>882</v>
      </c>
      <c r="AI21" s="13" t="s">
        <v>882</v>
      </c>
      <c r="AJ21" s="13" t="s">
        <v>850</v>
      </c>
      <c r="AK21" s="13"/>
      <c r="AL21" s="13"/>
      <c r="AM21" t="s">
        <v>1252</v>
      </c>
      <c r="AN21">
        <f t="shared" si="5"/>
        <v>0</v>
      </c>
    </row>
    <row r="22" spans="27:40" x14ac:dyDescent="0.2">
      <c r="AC22" s="12"/>
      <c r="AG22" s="13" t="s">
        <v>1783</v>
      </c>
      <c r="AH22" s="13" t="s">
        <v>2016</v>
      </c>
      <c r="AI22" s="13" t="s">
        <v>2017</v>
      </c>
      <c r="AJ22" s="13" t="s">
        <v>2016</v>
      </c>
      <c r="AK22" s="13"/>
      <c r="AL22" s="13"/>
      <c r="AM22" t="s">
        <v>775</v>
      </c>
      <c r="AN22">
        <f t="shared" ref="AN22:AN29" si="6">COUNTIFS($AG$3:$AL$22,AM22)</f>
        <v>1</v>
      </c>
    </row>
    <row r="23" spans="27:40" x14ac:dyDescent="0.2">
      <c r="AA23" s="15"/>
      <c r="AC23" s="12"/>
      <c r="AM23" t="s">
        <v>1003</v>
      </c>
      <c r="AN23">
        <f t="shared" si="6"/>
        <v>0</v>
      </c>
    </row>
    <row r="24" spans="27:40" x14ac:dyDescent="0.2">
      <c r="AA24" s="15"/>
      <c r="AC24" s="12"/>
      <c r="AD24" s="24"/>
      <c r="AM24" t="s">
        <v>785</v>
      </c>
      <c r="AN24">
        <f t="shared" si="6"/>
        <v>3</v>
      </c>
    </row>
    <row r="25" spans="27:40" x14ac:dyDescent="0.2">
      <c r="AA25" s="15"/>
      <c r="AC25" s="12"/>
      <c r="AG25" t="s">
        <v>367</v>
      </c>
      <c r="AH25" s="30" t="s">
        <v>2018</v>
      </c>
      <c r="AI25" t="s">
        <v>2019</v>
      </c>
      <c r="AJ25">
        <v>8.3000000000000007</v>
      </c>
      <c r="AK25" s="31">
        <v>5200</v>
      </c>
      <c r="AL25" s="30" t="s">
        <v>2020</v>
      </c>
      <c r="AM25" t="s">
        <v>846</v>
      </c>
      <c r="AN25">
        <f t="shared" si="6"/>
        <v>1</v>
      </c>
    </row>
    <row r="26" spans="27:40" x14ac:dyDescent="0.2">
      <c r="AA26" s="15"/>
      <c r="AC26" s="12"/>
      <c r="AD26" s="24"/>
      <c r="AE26" s="24"/>
      <c r="AG26" t="s">
        <v>475</v>
      </c>
      <c r="AH26" s="30" t="s">
        <v>2021</v>
      </c>
      <c r="AI26" t="s">
        <v>2019</v>
      </c>
      <c r="AJ26">
        <v>10.8</v>
      </c>
      <c r="AK26" s="31">
        <v>5000</v>
      </c>
      <c r="AL26" s="30" t="s">
        <v>2020</v>
      </c>
      <c r="AM26" t="s">
        <v>826</v>
      </c>
      <c r="AN26">
        <f t="shared" si="6"/>
        <v>0</v>
      </c>
    </row>
    <row r="27" spans="27:40" x14ac:dyDescent="0.2">
      <c r="AA27" s="15"/>
      <c r="AC27" s="12"/>
      <c r="AD27" s="24"/>
      <c r="AE27" s="24"/>
      <c r="AG27" t="s">
        <v>475</v>
      </c>
      <c r="AH27" s="30" t="s">
        <v>2022</v>
      </c>
      <c r="AI27" s="32" t="s">
        <v>2023</v>
      </c>
      <c r="AJ27">
        <v>10.8</v>
      </c>
      <c r="AK27" s="31">
        <v>3600</v>
      </c>
      <c r="AL27" s="30" t="s">
        <v>2020</v>
      </c>
      <c r="AM27" t="s">
        <v>872</v>
      </c>
      <c r="AN27">
        <f t="shared" si="6"/>
        <v>1</v>
      </c>
    </row>
    <row r="28" spans="27:40" x14ac:dyDescent="0.2">
      <c r="AA28" s="15"/>
      <c r="AC28" s="12"/>
      <c r="AD28" s="24"/>
      <c r="AE28" s="24"/>
      <c r="AG28" t="s">
        <v>720</v>
      </c>
      <c r="AH28" s="30" t="s">
        <v>2024</v>
      </c>
      <c r="AI28" t="s">
        <v>2019</v>
      </c>
      <c r="AJ28">
        <v>17.899999999999999</v>
      </c>
      <c r="AK28" s="31">
        <v>7500</v>
      </c>
      <c r="AL28" s="30" t="s">
        <v>2020</v>
      </c>
      <c r="AM28" t="s">
        <v>542</v>
      </c>
      <c r="AN28">
        <f t="shared" si="6"/>
        <v>0</v>
      </c>
    </row>
    <row r="29" spans="27:40" x14ac:dyDescent="0.2">
      <c r="AA29" s="15"/>
      <c r="AC29" s="12"/>
      <c r="AD29" s="24"/>
      <c r="AG29" s="33" t="s">
        <v>720</v>
      </c>
      <c r="AH29" s="30" t="s">
        <v>775</v>
      </c>
      <c r="AI29" s="34" t="s">
        <v>2025</v>
      </c>
      <c r="AJ29" s="33">
        <v>16.399999999999999</v>
      </c>
      <c r="AK29" s="35">
        <v>5600</v>
      </c>
      <c r="AL29" s="36" t="s">
        <v>2020</v>
      </c>
      <c r="AM29" t="s">
        <v>1153</v>
      </c>
      <c r="AN29">
        <f t="shared" si="6"/>
        <v>0</v>
      </c>
    </row>
    <row r="30" spans="27:40" x14ac:dyDescent="0.2">
      <c r="AA30" s="15"/>
      <c r="AC30" s="12"/>
      <c r="AD30" s="24"/>
      <c r="AE30" s="24"/>
      <c r="AG30" s="33"/>
      <c r="AH30" t="s">
        <v>462</v>
      </c>
      <c r="AI30" s="34"/>
      <c r="AJ30" s="33"/>
      <c r="AK30" s="35"/>
      <c r="AL30" s="36"/>
    </row>
    <row r="31" spans="27:40" x14ac:dyDescent="0.2">
      <c r="AA31" s="15"/>
      <c r="AC31" s="13"/>
      <c r="AD31" s="24"/>
      <c r="AG31" t="s">
        <v>720</v>
      </c>
      <c r="AH31" s="30" t="s">
        <v>2026</v>
      </c>
      <c r="AI31" s="32" t="s">
        <v>2025</v>
      </c>
      <c r="AJ31">
        <v>26.1</v>
      </c>
      <c r="AK31" s="31">
        <v>9600</v>
      </c>
      <c r="AL31" s="30" t="s">
        <v>2020</v>
      </c>
    </row>
    <row r="32" spans="27:40" x14ac:dyDescent="0.2">
      <c r="AC32" s="13"/>
      <c r="AD32" s="24"/>
      <c r="AG32" t="s">
        <v>794</v>
      </c>
      <c r="AH32" s="30" t="s">
        <v>2027</v>
      </c>
      <c r="AI32" t="s">
        <v>2028</v>
      </c>
      <c r="AJ32">
        <v>18</v>
      </c>
      <c r="AK32" s="31">
        <v>6300</v>
      </c>
      <c r="AL32" s="30" t="s">
        <v>2020</v>
      </c>
    </row>
    <row r="33" spans="29:40" x14ac:dyDescent="0.2">
      <c r="AC33" s="13"/>
      <c r="AD33" s="24"/>
      <c r="AG33" t="s">
        <v>2029</v>
      </c>
      <c r="AH33" s="30" t="s">
        <v>2030</v>
      </c>
      <c r="AI33" s="32" t="s">
        <v>2023</v>
      </c>
      <c r="AJ33">
        <v>12.5</v>
      </c>
      <c r="AK33" s="31">
        <v>4100</v>
      </c>
      <c r="AL33" s="30" t="s">
        <v>2020</v>
      </c>
    </row>
    <row r="34" spans="29:40" x14ac:dyDescent="0.2">
      <c r="AC34" s="13"/>
      <c r="AD34" s="24"/>
      <c r="AG34" t="s">
        <v>1795</v>
      </c>
      <c r="AH34" s="30" t="s">
        <v>2031</v>
      </c>
    </row>
    <row r="35" spans="29:40" x14ac:dyDescent="0.2">
      <c r="AC35" s="15"/>
      <c r="AD35" s="24"/>
      <c r="AI35" s="15"/>
    </row>
    <row r="36" spans="29:40" x14ac:dyDescent="0.2">
      <c r="AC36" s="15"/>
      <c r="AD36" s="24"/>
      <c r="AG36" t="s">
        <v>1846</v>
      </c>
      <c r="AH36" t="s">
        <v>1846</v>
      </c>
      <c r="AI36" t="s">
        <v>1846</v>
      </c>
      <c r="AJ36" t="s">
        <v>1846</v>
      </c>
      <c r="AK36" t="s">
        <v>1846</v>
      </c>
      <c r="AL36" t="s">
        <v>1846</v>
      </c>
    </row>
    <row r="37" spans="29:40" x14ac:dyDescent="0.2">
      <c r="AC37" s="15"/>
      <c r="AG37" s="25"/>
      <c r="AH37" s="25"/>
      <c r="AI37" s="25"/>
      <c r="AJ37" s="25"/>
      <c r="AK37" s="25"/>
      <c r="AL37" s="25"/>
      <c r="AM37" t="s">
        <v>612</v>
      </c>
      <c r="AN37">
        <f>COUNTIFS($AG$37:$AL$56,AM37)</f>
        <v>0</v>
      </c>
    </row>
    <row r="38" spans="29:40" x14ac:dyDescent="0.2">
      <c r="AG38" s="25"/>
      <c r="AH38" s="25"/>
      <c r="AI38" s="25"/>
      <c r="AJ38" s="25"/>
      <c r="AK38" s="25"/>
      <c r="AL38" s="25"/>
      <c r="AM38" t="s">
        <v>501</v>
      </c>
      <c r="AN38">
        <f>COUNTIFS($AG$37:$AL$56,AM38)</f>
        <v>0</v>
      </c>
    </row>
    <row r="39" spans="29:40" x14ac:dyDescent="0.2">
      <c r="AG39" s="25"/>
      <c r="AH39" s="25"/>
      <c r="AI39" s="25"/>
      <c r="AJ39" s="25"/>
      <c r="AK39" s="25"/>
      <c r="AL39" s="25"/>
      <c r="AM39" t="s">
        <v>570</v>
      </c>
      <c r="AN39">
        <f t="shared" ref="AN39:AN63" si="7">COUNTIFS($AG$37:$AL$56,AM39)</f>
        <v>0</v>
      </c>
    </row>
    <row r="40" spans="29:40" x14ac:dyDescent="0.2">
      <c r="AG40" s="25"/>
      <c r="AH40" s="25"/>
      <c r="AI40" s="25"/>
      <c r="AJ40" s="25"/>
      <c r="AK40" s="25"/>
      <c r="AL40" s="25"/>
      <c r="AM40" t="s">
        <v>477</v>
      </c>
      <c r="AN40">
        <f t="shared" si="7"/>
        <v>0</v>
      </c>
    </row>
    <row r="41" spans="29:40" x14ac:dyDescent="0.2">
      <c r="AG41" s="25"/>
      <c r="AH41" s="25"/>
      <c r="AI41" s="25"/>
      <c r="AJ41" s="25"/>
      <c r="AK41" s="25"/>
      <c r="AL41" s="25"/>
      <c r="AM41" t="s">
        <v>660</v>
      </c>
      <c r="AN41">
        <f t="shared" si="7"/>
        <v>0</v>
      </c>
    </row>
    <row r="42" spans="29:40" x14ac:dyDescent="0.2">
      <c r="AG42" s="25"/>
      <c r="AH42" s="25"/>
      <c r="AI42" s="25"/>
      <c r="AJ42" s="25"/>
      <c r="AK42" s="25"/>
      <c r="AL42" s="25"/>
      <c r="AM42" t="s">
        <v>513</v>
      </c>
      <c r="AN42">
        <f t="shared" si="7"/>
        <v>0</v>
      </c>
    </row>
    <row r="43" spans="29:40" x14ac:dyDescent="0.2">
      <c r="AG43" s="25"/>
      <c r="AH43" s="25"/>
      <c r="AI43" s="25"/>
      <c r="AJ43" s="25"/>
      <c r="AK43" s="25"/>
      <c r="AL43" s="25"/>
      <c r="AM43" t="s">
        <v>479</v>
      </c>
      <c r="AN43">
        <f t="shared" si="7"/>
        <v>0</v>
      </c>
    </row>
    <row r="44" spans="29:40" x14ac:dyDescent="0.2">
      <c r="AG44" s="25"/>
      <c r="AH44" s="25"/>
      <c r="AI44" s="25"/>
      <c r="AJ44" s="25"/>
      <c r="AK44" s="25"/>
      <c r="AL44" s="25"/>
      <c r="AM44" t="s">
        <v>628</v>
      </c>
      <c r="AN44">
        <f t="shared" si="7"/>
        <v>0</v>
      </c>
    </row>
    <row r="45" spans="29:40" x14ac:dyDescent="0.2">
      <c r="AG45" s="25"/>
      <c r="AH45" s="25"/>
      <c r="AI45" s="25"/>
      <c r="AJ45" s="25"/>
      <c r="AK45" s="25"/>
      <c r="AL45" s="25"/>
      <c r="AM45" t="s">
        <v>1119</v>
      </c>
      <c r="AN45">
        <f t="shared" si="7"/>
        <v>0</v>
      </c>
    </row>
    <row r="46" spans="29:40" x14ac:dyDescent="0.2">
      <c r="AM46" t="s">
        <v>1240</v>
      </c>
      <c r="AN46">
        <f t="shared" si="7"/>
        <v>0</v>
      </c>
    </row>
    <row r="47" spans="29:40" x14ac:dyDescent="0.2">
      <c r="AM47" t="s">
        <v>966</v>
      </c>
      <c r="AN47">
        <f t="shared" si="7"/>
        <v>0</v>
      </c>
    </row>
    <row r="48" spans="29:40" x14ac:dyDescent="0.2">
      <c r="AG48" s="25"/>
      <c r="AH48" s="25"/>
      <c r="AI48" s="25"/>
      <c r="AJ48" s="25"/>
      <c r="AK48" s="25"/>
      <c r="AL48" s="25"/>
      <c r="AM48" t="s">
        <v>878</v>
      </c>
      <c r="AN48">
        <f t="shared" si="7"/>
        <v>0</v>
      </c>
    </row>
    <row r="49" spans="33:40" x14ac:dyDescent="0.2">
      <c r="AG49" s="25"/>
      <c r="AH49" s="25"/>
      <c r="AI49" s="25"/>
      <c r="AJ49" s="25"/>
      <c r="AK49" s="25"/>
      <c r="AL49" s="25"/>
      <c r="AM49" t="s">
        <v>896</v>
      </c>
      <c r="AN49">
        <f t="shared" si="7"/>
        <v>0</v>
      </c>
    </row>
    <row r="50" spans="33:40" x14ac:dyDescent="0.2">
      <c r="AG50" s="25"/>
      <c r="AH50" s="25"/>
      <c r="AI50" s="25"/>
      <c r="AJ50" s="25"/>
      <c r="AK50" s="25"/>
      <c r="AL50" s="25"/>
      <c r="AM50" t="s">
        <v>1844</v>
      </c>
      <c r="AN50">
        <f t="shared" si="7"/>
        <v>0</v>
      </c>
    </row>
    <row r="51" spans="33:40" x14ac:dyDescent="0.2">
      <c r="AG51" s="25"/>
      <c r="AH51" s="25"/>
      <c r="AI51" s="25"/>
      <c r="AJ51" s="25"/>
      <c r="AK51" s="25"/>
      <c r="AL51" s="25"/>
      <c r="AM51" t="s">
        <v>800</v>
      </c>
      <c r="AN51">
        <f t="shared" si="7"/>
        <v>0</v>
      </c>
    </row>
    <row r="52" spans="33:40" x14ac:dyDescent="0.2">
      <c r="AG52" s="25"/>
      <c r="AH52" s="25"/>
      <c r="AI52" s="25"/>
      <c r="AJ52" s="25"/>
      <c r="AK52" s="25"/>
      <c r="AL52" s="25"/>
      <c r="AM52" t="s">
        <v>1083</v>
      </c>
      <c r="AN52">
        <f t="shared" si="7"/>
        <v>0</v>
      </c>
    </row>
    <row r="53" spans="33:40" x14ac:dyDescent="0.2">
      <c r="AG53" s="25"/>
      <c r="AH53" s="25"/>
      <c r="AI53" s="25"/>
      <c r="AJ53" s="25"/>
      <c r="AK53" s="25"/>
      <c r="AL53" s="25"/>
      <c r="AM53" t="s">
        <v>880</v>
      </c>
      <c r="AN53">
        <f t="shared" si="7"/>
        <v>0</v>
      </c>
    </row>
    <row r="54" spans="33:40" x14ac:dyDescent="0.2">
      <c r="AG54" s="25"/>
      <c r="AH54" s="25"/>
      <c r="AI54" s="25"/>
      <c r="AJ54" s="25"/>
      <c r="AK54" s="25"/>
      <c r="AL54" s="25"/>
      <c r="AM54" t="s">
        <v>771</v>
      </c>
      <c r="AN54">
        <f t="shared" si="7"/>
        <v>0</v>
      </c>
    </row>
    <row r="55" spans="33:40" x14ac:dyDescent="0.2">
      <c r="AG55" s="25"/>
      <c r="AH55" s="25"/>
      <c r="AI55" s="25"/>
      <c r="AJ55" s="25"/>
      <c r="AK55" s="25"/>
      <c r="AL55" s="25"/>
      <c r="AM55" t="s">
        <v>1252</v>
      </c>
      <c r="AN55">
        <f t="shared" si="7"/>
        <v>0</v>
      </c>
    </row>
    <row r="56" spans="33:40" x14ac:dyDescent="0.2">
      <c r="AG56" s="25"/>
      <c r="AH56" s="25"/>
      <c r="AI56" s="25"/>
      <c r="AJ56" s="25"/>
      <c r="AK56" s="25"/>
      <c r="AL56" s="25"/>
      <c r="AM56" t="s">
        <v>775</v>
      </c>
      <c r="AN56">
        <f t="shared" si="7"/>
        <v>0</v>
      </c>
    </row>
    <row r="57" spans="33:40" x14ac:dyDescent="0.2">
      <c r="AM57" t="s">
        <v>1003</v>
      </c>
      <c r="AN57">
        <f t="shared" si="7"/>
        <v>0</v>
      </c>
    </row>
    <row r="58" spans="33:40" x14ac:dyDescent="0.2">
      <c r="AM58" t="s">
        <v>785</v>
      </c>
      <c r="AN58">
        <f t="shared" si="7"/>
        <v>0</v>
      </c>
    </row>
    <row r="59" spans="33:40" x14ac:dyDescent="0.2">
      <c r="AM59" t="s">
        <v>846</v>
      </c>
      <c r="AN59">
        <f t="shared" si="7"/>
        <v>0</v>
      </c>
    </row>
    <row r="60" spans="33:40" x14ac:dyDescent="0.2">
      <c r="AM60" t="s">
        <v>826</v>
      </c>
      <c r="AN60">
        <f t="shared" si="7"/>
        <v>0</v>
      </c>
    </row>
    <row r="61" spans="33:40" x14ac:dyDescent="0.2">
      <c r="AM61" t="s">
        <v>872</v>
      </c>
      <c r="AN61">
        <f t="shared" si="7"/>
        <v>0</v>
      </c>
    </row>
    <row r="62" spans="33:40" x14ac:dyDescent="0.2">
      <c r="AM62" t="s">
        <v>542</v>
      </c>
      <c r="AN62">
        <f t="shared" si="7"/>
        <v>0</v>
      </c>
    </row>
    <row r="63" spans="33:40" x14ac:dyDescent="0.2">
      <c r="AM63" t="s">
        <v>988</v>
      </c>
      <c r="AN63">
        <f t="shared" si="7"/>
        <v>0</v>
      </c>
    </row>
  </sheetData>
  <mergeCells count="7">
    <mergeCell ref="AK29:AK30"/>
    <mergeCell ref="AL29:AL30"/>
    <mergeCell ref="AA1:AD1"/>
    <mergeCell ref="AE1:AH1"/>
    <mergeCell ref="AG29:AG30"/>
    <mergeCell ref="AI29:AI30"/>
    <mergeCell ref="AJ29:AJ30"/>
  </mergeCells>
  <conditionalFormatting sqref="G2:H10">
    <cfRule type="cellIs" dxfId="20" priority="19" operator="equal">
      <formula>"BALANCED"</formula>
    </cfRule>
    <cfRule type="cellIs" dxfId="19" priority="20" operator="equal">
      <formula>"RUN"</formula>
    </cfRule>
    <cfRule type="cellIs" dxfId="18" priority="21" operator="equal">
      <formula>"PASS"</formula>
    </cfRule>
  </conditionalFormatting>
  <conditionalFormatting sqref="M1:M10 Q2:Q10">
    <cfRule type="cellIs" dxfId="17" priority="14" operator="equal">
      <formula>"VERY LOW"</formula>
    </cfRule>
    <cfRule type="cellIs" dxfId="16" priority="15" operator="equal">
      <formula>"VERY HIGH"</formula>
    </cfRule>
    <cfRule type="cellIs" dxfId="15" priority="16" operator="equal">
      <formula>"HIGH"</formula>
    </cfRule>
    <cfRule type="cellIs" dxfId="14" priority="17" operator="equal">
      <formula>"LOW"</formula>
    </cfRule>
    <cfRule type="cellIs" dxfId="13" priority="18" operator="equal">
      <formula>"AVERAGE"</formula>
    </cfRule>
  </conditionalFormatting>
  <conditionalFormatting sqref="Z2:Z32">
    <cfRule type="cellIs" dxfId="12" priority="9" operator="equal">
      <formula>"VERY LOW"</formula>
    </cfRule>
    <cfRule type="cellIs" dxfId="11" priority="10" operator="equal">
      <formula>"VERY HIGH"</formula>
    </cfRule>
    <cfRule type="cellIs" dxfId="10" priority="11" operator="equal">
      <formula>"HIGH"</formula>
    </cfRule>
    <cfRule type="cellIs" dxfId="9" priority="12" operator="equal">
      <formula>"LOW"</formula>
    </cfRule>
    <cfRule type="cellIs" dxfId="8" priority="13" operator="equal">
      <formula>"AVERAGE"</formula>
    </cfRule>
  </conditionalFormatting>
  <conditionalFormatting sqref="F10:F11 E10 E2:F9">
    <cfRule type="cellIs" dxfId="7" priority="5" operator="equal">
      <formula>"POOR"</formula>
    </cfRule>
    <cfRule type="cellIs" dxfId="6" priority="6" operator="equal">
      <formula>"BELOW AVERAGE"</formula>
    </cfRule>
    <cfRule type="cellIs" dxfId="5" priority="7" operator="equal">
      <formula>"GOOD"</formula>
    </cfRule>
    <cfRule type="cellIs" dxfId="4" priority="8" operator="equal">
      <formula>"GREAT"</formula>
    </cfRule>
  </conditionalFormatting>
  <conditionalFormatting sqref="F10:F11 E10 E2:F9">
    <cfRule type="cellIs" dxfId="3" priority="4" operator="equal">
      <formula>"ABOVE AVERAGE"</formula>
    </cfRule>
  </conditionalFormatting>
  <conditionalFormatting sqref="F10:F11 E10 E2:F9">
    <cfRule type="cellIs" dxfId="2" priority="3" operator="equal">
      <formula>"BAD"</formula>
    </cfRule>
  </conditionalFormatting>
  <conditionalFormatting sqref="R2:Y10">
    <cfRule type="cellIs" dxfId="1" priority="1" operator="lessThanOrEqual">
      <formula>11</formula>
    </cfRule>
    <cfRule type="cellIs" dxfId="0" priority="2" operator="greaterThanOrEqual">
      <formula>21</formula>
    </cfRule>
  </conditionalFormatting>
  <hyperlinks>
    <hyperlink ref="AH25" r:id="rId1"/>
    <hyperlink ref="AL25" r:id="rId2"/>
    <hyperlink ref="AH26" r:id="rId3"/>
    <hyperlink ref="AL26" r:id="rId4"/>
    <hyperlink ref="AH27" r:id="rId5"/>
    <hyperlink ref="AL27" r:id="rId6"/>
    <hyperlink ref="AH28" r:id="rId7"/>
    <hyperlink ref="AL28" r:id="rId8"/>
    <hyperlink ref="AH29" r:id="rId9"/>
    <hyperlink ref="AL29" r:id="rId10"/>
    <hyperlink ref="AH31" r:id="rId11"/>
    <hyperlink ref="AL31" r:id="rId12"/>
    <hyperlink ref="AH32" r:id="rId13"/>
    <hyperlink ref="AL32" r:id="rId14"/>
    <hyperlink ref="AH33" r:id="rId15"/>
    <hyperlink ref="AL33" r:id="rId16"/>
    <hyperlink ref="AH34" r:id="rId17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3"/>
  <sheetViews>
    <sheetView topLeftCell="A23" workbookViewId="0">
      <selection activeCell="M31" sqref="M31"/>
    </sheetView>
  </sheetViews>
  <sheetFormatPr baseColWidth="10" defaultRowHeight="16" x14ac:dyDescent="0.2"/>
  <cols>
    <col min="1" max="1" width="20.83203125" bestFit="1" customWidth="1"/>
    <col min="2" max="2" width="8.33203125" bestFit="1" customWidth="1"/>
    <col min="3" max="3" width="10.5" bestFit="1" customWidth="1"/>
    <col min="4" max="4" width="8.5" bestFit="1" customWidth="1"/>
    <col min="5" max="6" width="8" bestFit="1" customWidth="1"/>
    <col min="7" max="7" width="8.6640625" bestFit="1" customWidth="1"/>
    <col min="8" max="8" width="11.5" customWidth="1"/>
    <col min="9" max="9" width="8.5" bestFit="1" customWidth="1"/>
    <col min="10" max="10" width="10.6640625" bestFit="1" customWidth="1"/>
    <col min="11" max="11" width="8" bestFit="1" customWidth="1"/>
    <col min="12" max="12" width="8.1640625" bestFit="1" customWidth="1"/>
    <col min="13" max="13" width="8.6640625" bestFit="1" customWidth="1"/>
    <col min="14" max="14" width="11.5" bestFit="1" customWidth="1"/>
    <col min="15" max="15" width="5.5" bestFit="1" customWidth="1"/>
    <col min="16" max="16" width="10.5" bestFit="1" customWidth="1"/>
    <col min="17" max="17" width="7.6640625" bestFit="1" customWidth="1"/>
  </cols>
  <sheetData>
    <row r="1" spans="1:17" x14ac:dyDescent="0.2">
      <c r="A1" t="s">
        <v>1550</v>
      </c>
      <c r="B1" t="s">
        <v>63</v>
      </c>
      <c r="C1" t="s">
        <v>348</v>
      </c>
      <c r="D1" t="s">
        <v>4</v>
      </c>
      <c r="E1" t="s">
        <v>356</v>
      </c>
      <c r="F1" t="s">
        <v>1551</v>
      </c>
      <c r="G1" t="s">
        <v>16</v>
      </c>
      <c r="H1" t="s">
        <v>357</v>
      </c>
      <c r="I1" t="s">
        <v>358</v>
      </c>
      <c r="J1" t="s">
        <v>1552</v>
      </c>
      <c r="K1" t="s">
        <v>360</v>
      </c>
      <c r="L1" t="s">
        <v>361</v>
      </c>
      <c r="M1" t="s">
        <v>362</v>
      </c>
      <c r="N1" t="s">
        <v>363</v>
      </c>
      <c r="O1" t="s">
        <v>364</v>
      </c>
      <c r="P1" t="s">
        <v>1553</v>
      </c>
      <c r="Q1" t="s">
        <v>1554</v>
      </c>
    </row>
    <row r="2" spans="1:17" x14ac:dyDescent="0.2">
      <c r="A2" t="s">
        <v>800</v>
      </c>
      <c r="B2" t="s">
        <v>48</v>
      </c>
      <c r="C2" t="s">
        <v>720</v>
      </c>
      <c r="D2">
        <v>3</v>
      </c>
      <c r="E2">
        <v>28</v>
      </c>
      <c r="F2">
        <v>0</v>
      </c>
      <c r="G2">
        <v>0</v>
      </c>
      <c r="H2">
        <v>0</v>
      </c>
      <c r="I2">
        <v>193</v>
      </c>
      <c r="J2">
        <v>136</v>
      </c>
      <c r="K2">
        <v>1834</v>
      </c>
      <c r="L2">
        <v>10</v>
      </c>
      <c r="M2">
        <v>2</v>
      </c>
      <c r="N2">
        <v>9</v>
      </c>
      <c r="O2">
        <v>2</v>
      </c>
      <c r="P2">
        <v>1</v>
      </c>
      <c r="Q2">
        <v>401.2</v>
      </c>
    </row>
    <row r="3" spans="1:17" x14ac:dyDescent="0.2">
      <c r="A3" t="s">
        <v>896</v>
      </c>
      <c r="B3" t="s">
        <v>50</v>
      </c>
      <c r="C3" t="s">
        <v>720</v>
      </c>
      <c r="I3">
        <v>204</v>
      </c>
      <c r="J3">
        <v>136</v>
      </c>
      <c r="K3">
        <v>1871</v>
      </c>
      <c r="L3">
        <v>8</v>
      </c>
      <c r="M3">
        <v>0</v>
      </c>
      <c r="N3">
        <v>9</v>
      </c>
      <c r="O3">
        <v>1</v>
      </c>
      <c r="P3">
        <v>0</v>
      </c>
      <c r="Q3">
        <v>398.1</v>
      </c>
    </row>
    <row r="4" spans="1:17" x14ac:dyDescent="0.2">
      <c r="A4" t="s">
        <v>846</v>
      </c>
      <c r="B4" t="s">
        <v>32</v>
      </c>
      <c r="C4" t="s">
        <v>720</v>
      </c>
      <c r="I4">
        <v>173</v>
      </c>
      <c r="J4">
        <v>109</v>
      </c>
      <c r="K4">
        <v>1502</v>
      </c>
      <c r="L4">
        <v>14</v>
      </c>
      <c r="M4">
        <v>0</v>
      </c>
      <c r="N4">
        <v>10</v>
      </c>
      <c r="O4">
        <v>2</v>
      </c>
      <c r="P4">
        <v>0</v>
      </c>
      <c r="Q4">
        <v>373.2</v>
      </c>
    </row>
    <row r="5" spans="1:17" x14ac:dyDescent="0.2">
      <c r="A5" t="s">
        <v>1003</v>
      </c>
      <c r="B5" t="s">
        <v>33</v>
      </c>
      <c r="C5" t="s">
        <v>720</v>
      </c>
      <c r="I5">
        <v>191</v>
      </c>
      <c r="J5">
        <v>111</v>
      </c>
      <c r="K5">
        <v>1521</v>
      </c>
      <c r="L5">
        <v>11</v>
      </c>
      <c r="M5">
        <v>1</v>
      </c>
      <c r="N5">
        <v>6</v>
      </c>
      <c r="Q5">
        <v>349.1</v>
      </c>
    </row>
    <row r="6" spans="1:17" x14ac:dyDescent="0.2">
      <c r="A6" t="s">
        <v>785</v>
      </c>
      <c r="B6" t="s">
        <v>37</v>
      </c>
      <c r="C6" t="s">
        <v>720</v>
      </c>
      <c r="D6">
        <v>1</v>
      </c>
      <c r="E6">
        <v>3</v>
      </c>
      <c r="F6">
        <v>0</v>
      </c>
      <c r="G6">
        <v>0</v>
      </c>
      <c r="H6">
        <v>0</v>
      </c>
      <c r="I6">
        <v>158</v>
      </c>
      <c r="J6">
        <v>96</v>
      </c>
      <c r="K6">
        <v>1450</v>
      </c>
      <c r="L6">
        <v>13</v>
      </c>
      <c r="M6">
        <v>0</v>
      </c>
      <c r="N6">
        <v>8</v>
      </c>
      <c r="Q6">
        <v>343.3</v>
      </c>
    </row>
    <row r="7" spans="1:17" x14ac:dyDescent="0.2">
      <c r="A7" t="s">
        <v>664</v>
      </c>
      <c r="B7" t="s">
        <v>50</v>
      </c>
      <c r="C7" t="s">
        <v>475</v>
      </c>
      <c r="D7">
        <v>264</v>
      </c>
      <c r="E7">
        <v>1061</v>
      </c>
      <c r="F7">
        <v>11</v>
      </c>
      <c r="G7">
        <v>0</v>
      </c>
      <c r="H7">
        <v>4</v>
      </c>
      <c r="I7">
        <v>97</v>
      </c>
      <c r="J7">
        <v>73</v>
      </c>
      <c r="K7">
        <v>578</v>
      </c>
      <c r="L7">
        <v>3</v>
      </c>
      <c r="M7">
        <v>0</v>
      </c>
      <c r="N7">
        <v>0</v>
      </c>
      <c r="O7">
        <v>2</v>
      </c>
      <c r="P7">
        <v>0</v>
      </c>
      <c r="Q7">
        <v>332.9</v>
      </c>
    </row>
    <row r="8" spans="1:17" x14ac:dyDescent="0.2">
      <c r="A8" t="s">
        <v>1252</v>
      </c>
      <c r="B8" t="s">
        <v>40</v>
      </c>
      <c r="C8" t="s">
        <v>720</v>
      </c>
      <c r="I8">
        <v>151</v>
      </c>
      <c r="J8">
        <v>80</v>
      </c>
      <c r="K8">
        <v>1400</v>
      </c>
      <c r="L8">
        <v>14</v>
      </c>
      <c r="M8">
        <v>0</v>
      </c>
      <c r="N8">
        <v>6</v>
      </c>
      <c r="Q8">
        <v>322</v>
      </c>
    </row>
    <row r="9" spans="1:17" x14ac:dyDescent="0.2">
      <c r="A9" t="s">
        <v>926</v>
      </c>
      <c r="B9" t="s">
        <v>46</v>
      </c>
      <c r="C9" t="s">
        <v>720</v>
      </c>
      <c r="I9">
        <v>146</v>
      </c>
      <c r="J9">
        <v>109</v>
      </c>
      <c r="K9">
        <v>1215</v>
      </c>
      <c r="L9">
        <v>9</v>
      </c>
      <c r="M9">
        <v>0</v>
      </c>
      <c r="N9">
        <v>3</v>
      </c>
      <c r="O9">
        <v>2</v>
      </c>
      <c r="P9">
        <v>0</v>
      </c>
      <c r="Q9">
        <v>293.5</v>
      </c>
    </row>
    <row r="10" spans="1:17" x14ac:dyDescent="0.2">
      <c r="A10" t="s">
        <v>501</v>
      </c>
      <c r="B10" t="s">
        <v>39</v>
      </c>
      <c r="C10" t="s">
        <v>475</v>
      </c>
      <c r="D10">
        <v>327</v>
      </c>
      <c r="E10">
        <v>1485</v>
      </c>
      <c r="F10">
        <v>11</v>
      </c>
      <c r="G10">
        <v>0</v>
      </c>
      <c r="H10">
        <v>7</v>
      </c>
      <c r="I10">
        <v>35</v>
      </c>
      <c r="J10">
        <v>30</v>
      </c>
      <c r="K10">
        <v>222</v>
      </c>
      <c r="L10">
        <v>0</v>
      </c>
      <c r="M10">
        <v>0</v>
      </c>
      <c r="N10">
        <v>0</v>
      </c>
      <c r="O10">
        <v>3</v>
      </c>
      <c r="P10">
        <v>0</v>
      </c>
      <c r="Q10">
        <v>287.7</v>
      </c>
    </row>
    <row r="11" spans="1:17" x14ac:dyDescent="0.2">
      <c r="A11" t="s">
        <v>972</v>
      </c>
      <c r="B11" t="s">
        <v>51</v>
      </c>
      <c r="C11" t="s">
        <v>720</v>
      </c>
      <c r="I11">
        <v>132</v>
      </c>
      <c r="J11">
        <v>86</v>
      </c>
      <c r="K11">
        <v>1297</v>
      </c>
      <c r="L11">
        <v>10</v>
      </c>
      <c r="M11">
        <v>0</v>
      </c>
      <c r="N11">
        <v>4</v>
      </c>
      <c r="O11">
        <v>1</v>
      </c>
      <c r="P11">
        <v>0</v>
      </c>
      <c r="Q11">
        <v>287.7</v>
      </c>
    </row>
    <row r="12" spans="1:17" x14ac:dyDescent="0.2">
      <c r="A12" t="s">
        <v>862</v>
      </c>
      <c r="B12" t="s">
        <v>31</v>
      </c>
      <c r="C12" t="s">
        <v>720</v>
      </c>
      <c r="I12">
        <v>177</v>
      </c>
      <c r="J12">
        <v>105</v>
      </c>
      <c r="K12">
        <v>1304</v>
      </c>
      <c r="L12">
        <v>6</v>
      </c>
      <c r="M12">
        <v>0</v>
      </c>
      <c r="N12">
        <v>4</v>
      </c>
      <c r="O12">
        <v>2</v>
      </c>
      <c r="P12">
        <v>0</v>
      </c>
      <c r="Q12">
        <v>283.39999999999998</v>
      </c>
    </row>
    <row r="13" spans="1:17" x14ac:dyDescent="0.2">
      <c r="A13" t="s">
        <v>771</v>
      </c>
      <c r="B13" t="s">
        <v>42</v>
      </c>
      <c r="C13" t="s">
        <v>720</v>
      </c>
      <c r="D13">
        <v>17</v>
      </c>
      <c r="E13">
        <v>111</v>
      </c>
      <c r="F13">
        <v>1</v>
      </c>
      <c r="G13">
        <v>0</v>
      </c>
      <c r="H13">
        <v>0</v>
      </c>
      <c r="I13">
        <v>167</v>
      </c>
      <c r="J13">
        <v>111</v>
      </c>
      <c r="K13">
        <v>1159</v>
      </c>
      <c r="L13">
        <v>4</v>
      </c>
      <c r="M13">
        <v>1</v>
      </c>
      <c r="N13">
        <v>3</v>
      </c>
      <c r="O13">
        <v>0</v>
      </c>
      <c r="P13">
        <v>1</v>
      </c>
      <c r="Q13">
        <v>279</v>
      </c>
    </row>
    <row r="14" spans="1:17" x14ac:dyDescent="0.2">
      <c r="A14" t="s">
        <v>1225</v>
      </c>
      <c r="B14" t="s">
        <v>57</v>
      </c>
      <c r="C14" t="s">
        <v>720</v>
      </c>
      <c r="I14">
        <v>103</v>
      </c>
      <c r="J14">
        <v>78</v>
      </c>
      <c r="K14">
        <v>1069</v>
      </c>
      <c r="L14">
        <v>14</v>
      </c>
      <c r="M14">
        <v>0</v>
      </c>
      <c r="N14">
        <v>3</v>
      </c>
      <c r="Q14">
        <v>277.89999999999998</v>
      </c>
    </row>
    <row r="15" spans="1:17" x14ac:dyDescent="0.2">
      <c r="A15" t="s">
        <v>936</v>
      </c>
      <c r="B15" t="s">
        <v>43</v>
      </c>
      <c r="C15" t="s">
        <v>794</v>
      </c>
      <c r="I15">
        <v>120</v>
      </c>
      <c r="J15">
        <v>72</v>
      </c>
      <c r="K15">
        <v>1176</v>
      </c>
      <c r="L15">
        <v>11</v>
      </c>
      <c r="M15">
        <v>0</v>
      </c>
      <c r="N15">
        <v>5</v>
      </c>
      <c r="Q15">
        <v>270.60000000000002</v>
      </c>
    </row>
    <row r="16" spans="1:17" x14ac:dyDescent="0.2">
      <c r="A16" t="s">
        <v>864</v>
      </c>
      <c r="B16" t="s">
        <v>61</v>
      </c>
      <c r="C16" t="s">
        <v>720</v>
      </c>
      <c r="I16">
        <v>149</v>
      </c>
      <c r="J16">
        <v>88</v>
      </c>
      <c r="K16">
        <v>1214</v>
      </c>
      <c r="L16">
        <v>9</v>
      </c>
      <c r="M16">
        <v>0</v>
      </c>
      <c r="N16">
        <v>2</v>
      </c>
      <c r="O16">
        <v>1</v>
      </c>
      <c r="P16">
        <v>0</v>
      </c>
      <c r="Q16">
        <v>269.39999999999998</v>
      </c>
    </row>
    <row r="17" spans="1:17" x14ac:dyDescent="0.2">
      <c r="A17" t="s">
        <v>816</v>
      </c>
      <c r="B17" t="s">
        <v>41</v>
      </c>
      <c r="C17" t="s">
        <v>720</v>
      </c>
      <c r="D17">
        <v>8</v>
      </c>
      <c r="E17">
        <v>18</v>
      </c>
      <c r="F17">
        <v>0</v>
      </c>
      <c r="G17">
        <v>0</v>
      </c>
      <c r="H17">
        <v>0</v>
      </c>
      <c r="I17">
        <v>129</v>
      </c>
      <c r="J17">
        <v>84</v>
      </c>
      <c r="K17">
        <v>1138</v>
      </c>
      <c r="L17">
        <v>9</v>
      </c>
      <c r="M17">
        <v>0</v>
      </c>
      <c r="N17">
        <v>4</v>
      </c>
      <c r="Q17">
        <v>265.60000000000002</v>
      </c>
    </row>
    <row r="18" spans="1:17" x14ac:dyDescent="0.2">
      <c r="A18" t="s">
        <v>838</v>
      </c>
      <c r="B18" t="s">
        <v>32</v>
      </c>
      <c r="C18" t="s">
        <v>720</v>
      </c>
      <c r="I18">
        <v>132</v>
      </c>
      <c r="J18">
        <v>80</v>
      </c>
      <c r="K18">
        <v>1027</v>
      </c>
      <c r="L18">
        <v>12</v>
      </c>
      <c r="M18">
        <v>0</v>
      </c>
      <c r="N18">
        <v>1</v>
      </c>
      <c r="O18">
        <v>1</v>
      </c>
      <c r="P18">
        <v>0</v>
      </c>
      <c r="Q18">
        <v>257.7</v>
      </c>
    </row>
    <row r="19" spans="1:17" x14ac:dyDescent="0.2">
      <c r="A19" t="s">
        <v>513</v>
      </c>
      <c r="B19" t="s">
        <v>36</v>
      </c>
      <c r="C19" t="s">
        <v>475</v>
      </c>
      <c r="D19">
        <v>288</v>
      </c>
      <c r="E19">
        <v>1402</v>
      </c>
      <c r="F19">
        <v>6</v>
      </c>
      <c r="G19">
        <v>0</v>
      </c>
      <c r="H19">
        <v>4</v>
      </c>
      <c r="I19">
        <v>43</v>
      </c>
      <c r="J19">
        <v>33</v>
      </c>
      <c r="K19">
        <v>271</v>
      </c>
      <c r="L19">
        <v>1</v>
      </c>
      <c r="M19">
        <v>0</v>
      </c>
      <c r="N19">
        <v>0</v>
      </c>
      <c r="O19">
        <v>5</v>
      </c>
      <c r="P19">
        <v>0</v>
      </c>
      <c r="Q19">
        <v>254.3</v>
      </c>
    </row>
    <row r="20" spans="1:17" x14ac:dyDescent="0.2">
      <c r="A20" t="s">
        <v>852</v>
      </c>
      <c r="B20" t="s">
        <v>53</v>
      </c>
      <c r="C20" t="s">
        <v>794</v>
      </c>
      <c r="I20">
        <v>114</v>
      </c>
      <c r="J20">
        <v>87</v>
      </c>
      <c r="K20">
        <v>952</v>
      </c>
      <c r="L20">
        <v>11</v>
      </c>
      <c r="M20">
        <v>0</v>
      </c>
      <c r="N20">
        <v>2</v>
      </c>
      <c r="O20">
        <v>2</v>
      </c>
      <c r="P20">
        <v>0</v>
      </c>
      <c r="Q20">
        <v>254.2</v>
      </c>
    </row>
    <row r="21" spans="1:17" x14ac:dyDescent="0.2">
      <c r="A21" t="s">
        <v>828</v>
      </c>
      <c r="B21" t="s">
        <v>62</v>
      </c>
      <c r="C21" t="s">
        <v>720</v>
      </c>
      <c r="D21">
        <v>4</v>
      </c>
      <c r="E21">
        <v>11</v>
      </c>
      <c r="F21">
        <v>0</v>
      </c>
      <c r="G21">
        <v>0</v>
      </c>
      <c r="H21">
        <v>0</v>
      </c>
      <c r="I21">
        <v>124</v>
      </c>
      <c r="J21">
        <v>87</v>
      </c>
      <c r="K21">
        <v>1088</v>
      </c>
      <c r="L21">
        <v>8</v>
      </c>
      <c r="M21">
        <v>0</v>
      </c>
      <c r="N21">
        <v>3</v>
      </c>
      <c r="O21">
        <v>1</v>
      </c>
      <c r="P21">
        <v>0</v>
      </c>
      <c r="Q21">
        <v>253.9</v>
      </c>
    </row>
    <row r="22" spans="1:17" x14ac:dyDescent="0.2">
      <c r="A22" t="s">
        <v>552</v>
      </c>
      <c r="B22" t="s">
        <v>48</v>
      </c>
      <c r="C22" t="s">
        <v>475</v>
      </c>
      <c r="D22">
        <v>200</v>
      </c>
      <c r="E22">
        <v>907</v>
      </c>
      <c r="F22">
        <v>11</v>
      </c>
      <c r="G22">
        <v>0</v>
      </c>
      <c r="H22">
        <v>4</v>
      </c>
      <c r="I22">
        <v>47</v>
      </c>
      <c r="J22">
        <v>40</v>
      </c>
      <c r="K22">
        <v>367</v>
      </c>
      <c r="L22">
        <v>0</v>
      </c>
      <c r="M22">
        <v>1</v>
      </c>
      <c r="N22">
        <v>0</v>
      </c>
      <c r="O22">
        <v>1</v>
      </c>
      <c r="P22">
        <v>0</v>
      </c>
      <c r="Q22">
        <v>247.4</v>
      </c>
    </row>
    <row r="23" spans="1:17" x14ac:dyDescent="0.2">
      <c r="A23" t="s">
        <v>1199</v>
      </c>
      <c r="B23" t="s">
        <v>54</v>
      </c>
      <c r="C23" t="s">
        <v>794</v>
      </c>
      <c r="D23">
        <v>1</v>
      </c>
      <c r="E23">
        <v>36</v>
      </c>
      <c r="F23">
        <v>0</v>
      </c>
      <c r="G23">
        <v>0</v>
      </c>
      <c r="H23">
        <v>0</v>
      </c>
      <c r="I23">
        <v>133</v>
      </c>
      <c r="J23">
        <v>94</v>
      </c>
      <c r="K23">
        <v>1088</v>
      </c>
      <c r="L23">
        <v>6</v>
      </c>
      <c r="M23">
        <v>1</v>
      </c>
      <c r="N23">
        <v>1</v>
      </c>
      <c r="Q23">
        <v>247.4</v>
      </c>
    </row>
    <row r="24" spans="1:17" x14ac:dyDescent="0.2">
      <c r="A24" t="s">
        <v>1137</v>
      </c>
      <c r="B24" t="s">
        <v>45</v>
      </c>
      <c r="C24" t="s">
        <v>794</v>
      </c>
      <c r="I24">
        <v>125</v>
      </c>
      <c r="J24">
        <v>79</v>
      </c>
      <c r="K24">
        <v>1043</v>
      </c>
      <c r="L24">
        <v>9</v>
      </c>
      <c r="M24">
        <v>0</v>
      </c>
      <c r="N24">
        <v>3</v>
      </c>
      <c r="Q24">
        <v>246.3</v>
      </c>
    </row>
    <row r="25" spans="1:17" x14ac:dyDescent="0.2">
      <c r="A25" t="s">
        <v>882</v>
      </c>
      <c r="B25" t="s">
        <v>38</v>
      </c>
      <c r="C25" t="s">
        <v>720</v>
      </c>
      <c r="I25">
        <v>128</v>
      </c>
      <c r="J25">
        <v>85</v>
      </c>
      <c r="K25">
        <v>997</v>
      </c>
      <c r="L25">
        <v>8</v>
      </c>
      <c r="M25">
        <v>0</v>
      </c>
      <c r="N25">
        <v>4</v>
      </c>
      <c r="O25">
        <v>1</v>
      </c>
      <c r="P25">
        <v>0</v>
      </c>
      <c r="Q25">
        <v>244.7</v>
      </c>
    </row>
    <row r="26" spans="1:17" x14ac:dyDescent="0.2">
      <c r="A26" t="s">
        <v>630</v>
      </c>
      <c r="B26" t="s">
        <v>49</v>
      </c>
      <c r="C26" t="s">
        <v>475</v>
      </c>
      <c r="D26">
        <v>97</v>
      </c>
      <c r="E26">
        <v>335</v>
      </c>
      <c r="F26">
        <v>3</v>
      </c>
      <c r="G26">
        <v>0</v>
      </c>
      <c r="H26">
        <v>0</v>
      </c>
      <c r="I26">
        <v>107</v>
      </c>
      <c r="J26">
        <v>81</v>
      </c>
      <c r="K26">
        <v>756</v>
      </c>
      <c r="L26">
        <v>6</v>
      </c>
      <c r="M26">
        <v>0</v>
      </c>
      <c r="N26">
        <v>0</v>
      </c>
      <c r="Q26">
        <v>244.1</v>
      </c>
    </row>
    <row r="27" spans="1:17" x14ac:dyDescent="0.2">
      <c r="A27" t="s">
        <v>566</v>
      </c>
      <c r="B27" t="s">
        <v>42</v>
      </c>
      <c r="C27" t="s">
        <v>475</v>
      </c>
      <c r="D27">
        <v>194</v>
      </c>
      <c r="E27">
        <v>872</v>
      </c>
      <c r="F27">
        <v>8</v>
      </c>
      <c r="G27">
        <v>0</v>
      </c>
      <c r="H27">
        <v>3</v>
      </c>
      <c r="I27">
        <v>57</v>
      </c>
      <c r="J27">
        <v>47</v>
      </c>
      <c r="K27">
        <v>397</v>
      </c>
      <c r="L27">
        <v>2</v>
      </c>
      <c r="M27">
        <v>0</v>
      </c>
      <c r="N27">
        <v>0</v>
      </c>
      <c r="O27">
        <v>1</v>
      </c>
      <c r="P27">
        <v>0</v>
      </c>
      <c r="Q27">
        <v>242.9</v>
      </c>
    </row>
    <row r="28" spans="1:17" x14ac:dyDescent="0.2">
      <c r="A28" t="s">
        <v>850</v>
      </c>
      <c r="B28" t="s">
        <v>40</v>
      </c>
      <c r="C28" t="s">
        <v>720</v>
      </c>
      <c r="I28">
        <v>105</v>
      </c>
      <c r="J28">
        <v>64</v>
      </c>
      <c r="K28">
        <v>1030</v>
      </c>
      <c r="L28">
        <v>10</v>
      </c>
      <c r="M28">
        <v>0</v>
      </c>
      <c r="N28">
        <v>5</v>
      </c>
      <c r="O28">
        <v>1</v>
      </c>
      <c r="P28">
        <v>0</v>
      </c>
      <c r="Q28">
        <v>242</v>
      </c>
    </row>
    <row r="29" spans="1:17" x14ac:dyDescent="0.2">
      <c r="A29" t="s">
        <v>820</v>
      </c>
      <c r="B29" t="s">
        <v>31</v>
      </c>
      <c r="C29" t="s">
        <v>720</v>
      </c>
      <c r="D29">
        <v>3</v>
      </c>
      <c r="E29">
        <v>29</v>
      </c>
      <c r="F29">
        <v>0</v>
      </c>
      <c r="G29">
        <v>0</v>
      </c>
      <c r="H29">
        <v>0</v>
      </c>
      <c r="I29">
        <v>137</v>
      </c>
      <c r="J29">
        <v>76</v>
      </c>
      <c r="K29">
        <v>1135</v>
      </c>
      <c r="L29">
        <v>6</v>
      </c>
      <c r="M29">
        <v>0</v>
      </c>
      <c r="N29">
        <v>4</v>
      </c>
      <c r="O29">
        <v>2</v>
      </c>
      <c r="P29">
        <v>0</v>
      </c>
      <c r="Q29">
        <v>240.4</v>
      </c>
    </row>
    <row r="30" spans="1:17" x14ac:dyDescent="0.2">
      <c r="A30" t="s">
        <v>1051</v>
      </c>
      <c r="B30" t="s">
        <v>56</v>
      </c>
      <c r="C30" t="s">
        <v>720</v>
      </c>
      <c r="I30">
        <v>146</v>
      </c>
      <c r="J30">
        <v>85</v>
      </c>
      <c r="K30">
        <v>922</v>
      </c>
      <c r="L30">
        <v>9</v>
      </c>
      <c r="M30">
        <v>0</v>
      </c>
      <c r="N30">
        <v>3</v>
      </c>
      <c r="Q30">
        <v>240.2</v>
      </c>
    </row>
    <row r="31" spans="1:17" x14ac:dyDescent="0.2">
      <c r="A31" t="s">
        <v>1151</v>
      </c>
      <c r="B31" t="s">
        <v>44</v>
      </c>
      <c r="C31" t="s">
        <v>794</v>
      </c>
      <c r="I31">
        <v>124</v>
      </c>
      <c r="J31">
        <v>77</v>
      </c>
      <c r="K31">
        <v>1104</v>
      </c>
      <c r="L31">
        <v>7</v>
      </c>
      <c r="M31">
        <v>0</v>
      </c>
      <c r="N31">
        <v>3</v>
      </c>
      <c r="O31">
        <v>1</v>
      </c>
      <c r="P31">
        <v>0</v>
      </c>
      <c r="Q31">
        <v>238.4</v>
      </c>
    </row>
    <row r="32" spans="1:17" x14ac:dyDescent="0.2">
      <c r="A32" t="s">
        <v>934</v>
      </c>
      <c r="B32" t="s">
        <v>58</v>
      </c>
      <c r="C32" t="s">
        <v>720</v>
      </c>
      <c r="D32">
        <v>1</v>
      </c>
      <c r="E32">
        <v>1</v>
      </c>
      <c r="F32">
        <v>0</v>
      </c>
      <c r="G32">
        <v>0</v>
      </c>
      <c r="H32">
        <v>0</v>
      </c>
      <c r="I32">
        <v>96</v>
      </c>
      <c r="J32">
        <v>60</v>
      </c>
      <c r="K32">
        <v>1047</v>
      </c>
      <c r="L32">
        <v>9</v>
      </c>
      <c r="M32">
        <v>0</v>
      </c>
      <c r="N32">
        <v>5</v>
      </c>
      <c r="Q32">
        <v>233.8</v>
      </c>
    </row>
    <row r="33" spans="1:17" x14ac:dyDescent="0.2">
      <c r="A33" t="s">
        <v>872</v>
      </c>
      <c r="B33" t="s">
        <v>56</v>
      </c>
      <c r="C33" t="s">
        <v>720</v>
      </c>
      <c r="D33">
        <v>3</v>
      </c>
      <c r="E33">
        <v>-3</v>
      </c>
      <c r="F33">
        <v>0</v>
      </c>
      <c r="G33">
        <v>0</v>
      </c>
      <c r="H33">
        <v>0</v>
      </c>
      <c r="I33">
        <v>130</v>
      </c>
      <c r="J33">
        <v>72</v>
      </c>
      <c r="K33">
        <v>1070</v>
      </c>
      <c r="L33">
        <v>6</v>
      </c>
      <c r="M33">
        <v>0</v>
      </c>
      <c r="N33">
        <v>5</v>
      </c>
      <c r="O33">
        <v>1</v>
      </c>
      <c r="P33">
        <v>0</v>
      </c>
      <c r="Q33">
        <v>229.7</v>
      </c>
    </row>
    <row r="34" spans="1:17" x14ac:dyDescent="0.2">
      <c r="A34" t="s">
        <v>1133</v>
      </c>
      <c r="B34" t="s">
        <v>36</v>
      </c>
      <c r="C34" t="s">
        <v>720</v>
      </c>
      <c r="I34">
        <v>148</v>
      </c>
      <c r="J34">
        <v>74</v>
      </c>
      <c r="K34">
        <v>1208</v>
      </c>
      <c r="L34">
        <v>3</v>
      </c>
      <c r="M34">
        <v>0</v>
      </c>
      <c r="N34">
        <v>5</v>
      </c>
      <c r="O34">
        <v>1</v>
      </c>
      <c r="P34">
        <v>0</v>
      </c>
      <c r="Q34">
        <v>227.8</v>
      </c>
    </row>
    <row r="35" spans="1:17" x14ac:dyDescent="0.2">
      <c r="A35" t="s">
        <v>658</v>
      </c>
      <c r="B35" t="s">
        <v>35</v>
      </c>
      <c r="C35" t="s">
        <v>475</v>
      </c>
      <c r="D35">
        <v>229</v>
      </c>
      <c r="E35">
        <v>1108</v>
      </c>
      <c r="F35">
        <v>10</v>
      </c>
      <c r="G35">
        <v>0</v>
      </c>
      <c r="H35">
        <v>5</v>
      </c>
      <c r="I35">
        <v>26</v>
      </c>
      <c r="J35">
        <v>21</v>
      </c>
      <c r="K35">
        <v>188</v>
      </c>
      <c r="L35">
        <v>0</v>
      </c>
      <c r="M35">
        <v>0</v>
      </c>
      <c r="N35">
        <v>0</v>
      </c>
      <c r="O35">
        <v>1</v>
      </c>
      <c r="P35">
        <v>0</v>
      </c>
      <c r="Q35">
        <v>225.6</v>
      </c>
    </row>
    <row r="36" spans="1:17" x14ac:dyDescent="0.2">
      <c r="A36" t="s">
        <v>481</v>
      </c>
      <c r="B36" t="s">
        <v>52</v>
      </c>
      <c r="C36" t="s">
        <v>475</v>
      </c>
      <c r="D36">
        <v>218</v>
      </c>
      <c r="E36">
        <v>898</v>
      </c>
      <c r="F36">
        <v>4</v>
      </c>
      <c r="G36">
        <v>0</v>
      </c>
      <c r="H36">
        <v>1</v>
      </c>
      <c r="I36">
        <v>58</v>
      </c>
      <c r="J36">
        <v>44</v>
      </c>
      <c r="K36">
        <v>389</v>
      </c>
      <c r="L36">
        <v>3</v>
      </c>
      <c r="M36">
        <v>1</v>
      </c>
      <c r="N36">
        <v>0</v>
      </c>
      <c r="O36">
        <v>1</v>
      </c>
      <c r="P36">
        <v>0</v>
      </c>
      <c r="Q36">
        <v>219.7</v>
      </c>
    </row>
    <row r="37" spans="1:17" x14ac:dyDescent="0.2">
      <c r="A37" t="s">
        <v>912</v>
      </c>
      <c r="B37" t="s">
        <v>59</v>
      </c>
      <c r="C37" t="s">
        <v>720</v>
      </c>
      <c r="I37">
        <v>134</v>
      </c>
      <c r="J37">
        <v>69</v>
      </c>
      <c r="K37">
        <v>1124</v>
      </c>
      <c r="L37">
        <v>5</v>
      </c>
      <c r="M37">
        <v>0</v>
      </c>
      <c r="N37">
        <v>2</v>
      </c>
      <c r="Q37">
        <v>217.4</v>
      </c>
    </row>
    <row r="38" spans="1:17" x14ac:dyDescent="0.2">
      <c r="A38" t="s">
        <v>628</v>
      </c>
      <c r="B38" t="s">
        <v>34</v>
      </c>
      <c r="C38" t="s">
        <v>475</v>
      </c>
      <c r="D38">
        <v>239</v>
      </c>
      <c r="E38">
        <v>1089</v>
      </c>
      <c r="F38">
        <v>3</v>
      </c>
      <c r="G38">
        <v>0</v>
      </c>
      <c r="H38">
        <v>5</v>
      </c>
      <c r="I38">
        <v>53</v>
      </c>
      <c r="J38">
        <v>40</v>
      </c>
      <c r="K38">
        <v>328</v>
      </c>
      <c r="L38">
        <v>0</v>
      </c>
      <c r="M38">
        <v>1</v>
      </c>
      <c r="N38">
        <v>0</v>
      </c>
      <c r="O38">
        <v>3</v>
      </c>
      <c r="P38">
        <v>0</v>
      </c>
      <c r="Q38">
        <v>216.7</v>
      </c>
    </row>
    <row r="39" spans="1:17" x14ac:dyDescent="0.2">
      <c r="A39" t="s">
        <v>560</v>
      </c>
      <c r="B39" t="s">
        <v>32</v>
      </c>
      <c r="C39" t="s">
        <v>475</v>
      </c>
      <c r="D39">
        <v>247</v>
      </c>
      <c r="E39">
        <v>1070</v>
      </c>
      <c r="F39">
        <v>7</v>
      </c>
      <c r="G39">
        <v>0</v>
      </c>
      <c r="H39">
        <v>3</v>
      </c>
      <c r="I39">
        <v>37</v>
      </c>
      <c r="J39">
        <v>30</v>
      </c>
      <c r="K39">
        <v>217</v>
      </c>
      <c r="L39">
        <v>1</v>
      </c>
      <c r="M39">
        <v>0</v>
      </c>
      <c r="N39">
        <v>0</v>
      </c>
      <c r="O39">
        <v>2</v>
      </c>
      <c r="P39">
        <v>0</v>
      </c>
      <c r="Q39">
        <v>215.7</v>
      </c>
    </row>
    <row r="40" spans="1:17" x14ac:dyDescent="0.2">
      <c r="A40" t="s">
        <v>822</v>
      </c>
      <c r="B40" t="s">
        <v>46</v>
      </c>
      <c r="C40" t="s">
        <v>720</v>
      </c>
      <c r="D40">
        <v>3</v>
      </c>
      <c r="E40">
        <v>22</v>
      </c>
      <c r="F40">
        <v>0</v>
      </c>
      <c r="G40">
        <v>0</v>
      </c>
      <c r="H40">
        <v>0</v>
      </c>
      <c r="I40">
        <v>101</v>
      </c>
      <c r="J40">
        <v>65</v>
      </c>
      <c r="K40">
        <v>1003</v>
      </c>
      <c r="L40">
        <v>7</v>
      </c>
      <c r="M40">
        <v>0</v>
      </c>
      <c r="N40">
        <v>2</v>
      </c>
      <c r="O40">
        <v>1</v>
      </c>
      <c r="P40">
        <v>0</v>
      </c>
      <c r="Q40">
        <v>215.5</v>
      </c>
    </row>
    <row r="41" spans="1:17" x14ac:dyDescent="0.2">
      <c r="A41" t="s">
        <v>521</v>
      </c>
      <c r="B41" t="s">
        <v>56</v>
      </c>
      <c r="C41" t="s">
        <v>475</v>
      </c>
      <c r="D41">
        <v>267</v>
      </c>
      <c r="E41">
        <v>1066</v>
      </c>
      <c r="F41">
        <v>6</v>
      </c>
      <c r="G41">
        <v>0</v>
      </c>
      <c r="H41">
        <v>2</v>
      </c>
      <c r="I41">
        <v>53</v>
      </c>
      <c r="J41">
        <v>41</v>
      </c>
      <c r="K41">
        <v>232</v>
      </c>
      <c r="L41">
        <v>0</v>
      </c>
      <c r="M41">
        <v>0</v>
      </c>
      <c r="N41">
        <v>0</v>
      </c>
      <c r="O41">
        <v>2</v>
      </c>
      <c r="P41">
        <v>0</v>
      </c>
      <c r="Q41">
        <v>212.8</v>
      </c>
    </row>
    <row r="42" spans="1:17" x14ac:dyDescent="0.2">
      <c r="A42" t="s">
        <v>769</v>
      </c>
      <c r="B42" t="s">
        <v>61</v>
      </c>
      <c r="C42" t="s">
        <v>720</v>
      </c>
      <c r="D42">
        <v>6</v>
      </c>
      <c r="E42">
        <v>41</v>
      </c>
      <c r="F42">
        <v>0</v>
      </c>
      <c r="G42">
        <v>0</v>
      </c>
      <c r="H42">
        <v>0</v>
      </c>
      <c r="I42">
        <v>129</v>
      </c>
      <c r="J42">
        <v>90</v>
      </c>
      <c r="K42">
        <v>813</v>
      </c>
      <c r="L42">
        <v>6</v>
      </c>
      <c r="M42">
        <v>0</v>
      </c>
      <c r="N42">
        <v>0</v>
      </c>
      <c r="O42">
        <v>1</v>
      </c>
      <c r="P42">
        <v>0</v>
      </c>
      <c r="Q42">
        <v>211.4</v>
      </c>
    </row>
    <row r="43" spans="1:17" x14ac:dyDescent="0.2">
      <c r="A43" t="s">
        <v>489</v>
      </c>
      <c r="B43" t="s">
        <v>41</v>
      </c>
      <c r="C43" t="s">
        <v>475</v>
      </c>
      <c r="D43">
        <v>166</v>
      </c>
      <c r="E43">
        <v>769</v>
      </c>
      <c r="F43">
        <v>6</v>
      </c>
      <c r="G43">
        <v>1</v>
      </c>
      <c r="H43">
        <v>1</v>
      </c>
      <c r="I43">
        <v>60</v>
      </c>
      <c r="J43">
        <v>50</v>
      </c>
      <c r="K43">
        <v>405</v>
      </c>
      <c r="L43">
        <v>0</v>
      </c>
      <c r="M43">
        <v>0</v>
      </c>
      <c r="N43">
        <v>0</v>
      </c>
      <c r="O43">
        <v>1</v>
      </c>
      <c r="P43">
        <v>0</v>
      </c>
      <c r="Q43">
        <v>208.4</v>
      </c>
    </row>
    <row r="44" spans="1:17" x14ac:dyDescent="0.2">
      <c r="A44" t="s">
        <v>812</v>
      </c>
      <c r="B44" t="s">
        <v>47</v>
      </c>
      <c r="C44" t="s">
        <v>720</v>
      </c>
      <c r="D44">
        <v>13</v>
      </c>
      <c r="E44">
        <v>50</v>
      </c>
      <c r="F44">
        <v>0</v>
      </c>
      <c r="G44">
        <v>0</v>
      </c>
      <c r="H44">
        <v>0</v>
      </c>
      <c r="I44">
        <v>129</v>
      </c>
      <c r="J44">
        <v>79</v>
      </c>
      <c r="K44">
        <v>829</v>
      </c>
      <c r="L44">
        <v>6</v>
      </c>
      <c r="M44">
        <v>0</v>
      </c>
      <c r="N44">
        <v>1</v>
      </c>
      <c r="Q44">
        <v>205.9</v>
      </c>
    </row>
    <row r="45" spans="1:17" x14ac:dyDescent="0.2">
      <c r="A45" t="s">
        <v>880</v>
      </c>
      <c r="B45" t="s">
        <v>55</v>
      </c>
      <c r="C45" t="s">
        <v>720</v>
      </c>
      <c r="I45">
        <v>126</v>
      </c>
      <c r="J45">
        <v>75</v>
      </c>
      <c r="K45">
        <v>944</v>
      </c>
      <c r="L45">
        <v>5</v>
      </c>
      <c r="M45">
        <v>0</v>
      </c>
      <c r="N45">
        <v>1</v>
      </c>
      <c r="O45">
        <v>1</v>
      </c>
      <c r="P45">
        <v>0</v>
      </c>
      <c r="Q45">
        <v>202.4</v>
      </c>
    </row>
    <row r="46" spans="1:17" x14ac:dyDescent="0.2">
      <c r="A46" t="s">
        <v>1246</v>
      </c>
      <c r="B46" t="s">
        <v>47</v>
      </c>
      <c r="C46" t="s">
        <v>720</v>
      </c>
      <c r="I46">
        <v>99</v>
      </c>
      <c r="J46">
        <v>50</v>
      </c>
      <c r="K46">
        <v>890</v>
      </c>
      <c r="L46">
        <v>8</v>
      </c>
      <c r="M46">
        <v>2</v>
      </c>
      <c r="N46">
        <v>3</v>
      </c>
      <c r="Q46">
        <v>200</v>
      </c>
    </row>
    <row r="47" spans="1:17" x14ac:dyDescent="0.2">
      <c r="A47" t="s">
        <v>493</v>
      </c>
      <c r="B47" t="s">
        <v>59</v>
      </c>
      <c r="C47" t="s">
        <v>475</v>
      </c>
      <c r="D47">
        <v>260</v>
      </c>
      <c r="E47">
        <v>967</v>
      </c>
      <c r="F47">
        <v>6</v>
      </c>
      <c r="G47">
        <v>0</v>
      </c>
      <c r="H47">
        <v>0</v>
      </c>
      <c r="I47">
        <v>58</v>
      </c>
      <c r="J47">
        <v>34</v>
      </c>
      <c r="K47">
        <v>267</v>
      </c>
      <c r="L47">
        <v>1</v>
      </c>
      <c r="M47">
        <v>0</v>
      </c>
      <c r="N47">
        <v>0</v>
      </c>
      <c r="O47">
        <v>3</v>
      </c>
      <c r="P47">
        <v>0</v>
      </c>
      <c r="Q47">
        <v>199.4</v>
      </c>
    </row>
    <row r="48" spans="1:17" x14ac:dyDescent="0.2">
      <c r="A48" t="s">
        <v>878</v>
      </c>
      <c r="B48" t="s">
        <v>41</v>
      </c>
      <c r="C48" t="s">
        <v>794</v>
      </c>
      <c r="I48">
        <v>110</v>
      </c>
      <c r="J48">
        <v>74</v>
      </c>
      <c r="K48">
        <v>825</v>
      </c>
      <c r="L48">
        <v>6</v>
      </c>
      <c r="M48">
        <v>0</v>
      </c>
      <c r="N48">
        <v>2</v>
      </c>
      <c r="O48">
        <v>1</v>
      </c>
      <c r="P48">
        <v>0</v>
      </c>
      <c r="Q48">
        <v>198.5</v>
      </c>
    </row>
    <row r="49" spans="1:17" x14ac:dyDescent="0.2">
      <c r="A49" t="s">
        <v>868</v>
      </c>
      <c r="B49" t="s">
        <v>62</v>
      </c>
      <c r="C49" t="s">
        <v>794</v>
      </c>
      <c r="I49">
        <v>103</v>
      </c>
      <c r="J49">
        <v>72</v>
      </c>
      <c r="K49">
        <v>875</v>
      </c>
      <c r="L49">
        <v>5</v>
      </c>
      <c r="M49">
        <v>2</v>
      </c>
      <c r="N49">
        <v>1</v>
      </c>
      <c r="O49">
        <v>2</v>
      </c>
      <c r="P49">
        <v>0</v>
      </c>
      <c r="Q49">
        <v>196.5</v>
      </c>
    </row>
    <row r="50" spans="1:17" x14ac:dyDescent="0.2">
      <c r="A50" t="s">
        <v>477</v>
      </c>
      <c r="B50" t="s">
        <v>46</v>
      </c>
      <c r="C50" t="s">
        <v>475</v>
      </c>
      <c r="D50">
        <v>125</v>
      </c>
      <c r="E50">
        <v>581</v>
      </c>
      <c r="F50">
        <v>8</v>
      </c>
      <c r="G50">
        <v>0</v>
      </c>
      <c r="H50">
        <v>1</v>
      </c>
      <c r="I50">
        <v>54</v>
      </c>
      <c r="J50">
        <v>34</v>
      </c>
      <c r="K50">
        <v>394</v>
      </c>
      <c r="L50">
        <v>3</v>
      </c>
      <c r="M50">
        <v>0</v>
      </c>
      <c r="N50">
        <v>0</v>
      </c>
      <c r="O50">
        <v>1</v>
      </c>
      <c r="P50">
        <v>1</v>
      </c>
      <c r="Q50">
        <v>194.5</v>
      </c>
    </row>
    <row r="51" spans="1:17" x14ac:dyDescent="0.2">
      <c r="A51" t="s">
        <v>992</v>
      </c>
      <c r="B51" t="s">
        <v>51</v>
      </c>
      <c r="C51" t="s">
        <v>794</v>
      </c>
      <c r="I51">
        <v>74</v>
      </c>
      <c r="J51">
        <v>52</v>
      </c>
      <c r="K51">
        <v>615</v>
      </c>
      <c r="L51">
        <v>13</v>
      </c>
      <c r="M51">
        <v>0</v>
      </c>
      <c r="N51">
        <v>1</v>
      </c>
      <c r="Q51">
        <v>194.5</v>
      </c>
    </row>
    <row r="52" spans="1:17" x14ac:dyDescent="0.2">
      <c r="A52" t="s">
        <v>854</v>
      </c>
      <c r="B52" t="s">
        <v>45</v>
      </c>
      <c r="C52" t="s">
        <v>720</v>
      </c>
      <c r="D52">
        <v>4</v>
      </c>
      <c r="E52">
        <v>12</v>
      </c>
      <c r="F52">
        <v>0</v>
      </c>
      <c r="G52">
        <v>0</v>
      </c>
      <c r="H52">
        <v>0</v>
      </c>
      <c r="I52">
        <v>125</v>
      </c>
      <c r="J52">
        <v>68</v>
      </c>
      <c r="K52">
        <v>966</v>
      </c>
      <c r="L52">
        <v>5</v>
      </c>
      <c r="M52">
        <v>0</v>
      </c>
      <c r="N52">
        <v>3</v>
      </c>
      <c r="O52">
        <v>2</v>
      </c>
      <c r="P52">
        <v>1</v>
      </c>
      <c r="Q52">
        <v>192.8</v>
      </c>
    </row>
    <row r="53" spans="1:17" x14ac:dyDescent="0.2">
      <c r="A53" t="s">
        <v>479</v>
      </c>
      <c r="B53" t="s">
        <v>58</v>
      </c>
      <c r="C53" t="s">
        <v>475</v>
      </c>
      <c r="D53">
        <v>203</v>
      </c>
      <c r="E53">
        <v>895</v>
      </c>
      <c r="F53">
        <v>3</v>
      </c>
      <c r="G53">
        <v>1</v>
      </c>
      <c r="H53">
        <v>3</v>
      </c>
      <c r="I53">
        <v>49</v>
      </c>
      <c r="J53">
        <v>32</v>
      </c>
      <c r="K53">
        <v>292</v>
      </c>
      <c r="L53">
        <v>2</v>
      </c>
      <c r="M53">
        <v>0</v>
      </c>
      <c r="N53">
        <v>0</v>
      </c>
      <c r="O53">
        <v>2</v>
      </c>
      <c r="P53">
        <v>0</v>
      </c>
      <c r="Q53">
        <v>191.7</v>
      </c>
    </row>
    <row r="54" spans="1:17" x14ac:dyDescent="0.2">
      <c r="A54" t="s">
        <v>866</v>
      </c>
      <c r="B54" t="s">
        <v>41</v>
      </c>
      <c r="C54" t="s">
        <v>720</v>
      </c>
      <c r="I54">
        <v>102</v>
      </c>
      <c r="J54">
        <v>69</v>
      </c>
      <c r="K54">
        <v>984</v>
      </c>
      <c r="L54">
        <v>3</v>
      </c>
      <c r="M54">
        <v>0</v>
      </c>
      <c r="N54">
        <v>2</v>
      </c>
      <c r="O54">
        <v>2</v>
      </c>
      <c r="P54">
        <v>0</v>
      </c>
      <c r="Q54">
        <v>191.4</v>
      </c>
    </row>
    <row r="55" spans="1:17" x14ac:dyDescent="0.2">
      <c r="A55" t="s">
        <v>640</v>
      </c>
      <c r="B55" t="s">
        <v>38</v>
      </c>
      <c r="C55" t="s">
        <v>475</v>
      </c>
      <c r="D55">
        <v>194</v>
      </c>
      <c r="E55">
        <v>699</v>
      </c>
      <c r="F55">
        <v>6</v>
      </c>
      <c r="G55">
        <v>0</v>
      </c>
      <c r="H55">
        <v>1</v>
      </c>
      <c r="I55">
        <v>55</v>
      </c>
      <c r="J55">
        <v>44</v>
      </c>
      <c r="K55">
        <v>322</v>
      </c>
      <c r="L55">
        <v>1</v>
      </c>
      <c r="M55">
        <v>0</v>
      </c>
      <c r="N55">
        <v>0</v>
      </c>
      <c r="O55">
        <v>2</v>
      </c>
      <c r="P55">
        <v>0</v>
      </c>
      <c r="Q55">
        <v>191.1</v>
      </c>
    </row>
    <row r="56" spans="1:17" x14ac:dyDescent="0.2">
      <c r="A56" t="s">
        <v>892</v>
      </c>
      <c r="B56" t="s">
        <v>46</v>
      </c>
      <c r="C56" t="s">
        <v>720</v>
      </c>
      <c r="I56">
        <v>89</v>
      </c>
      <c r="J56">
        <v>52</v>
      </c>
      <c r="K56">
        <v>849</v>
      </c>
      <c r="L56">
        <v>6</v>
      </c>
      <c r="M56">
        <v>0</v>
      </c>
      <c r="N56">
        <v>5</v>
      </c>
      <c r="Q56">
        <v>187.9</v>
      </c>
    </row>
    <row r="57" spans="1:17" x14ac:dyDescent="0.2">
      <c r="A57" t="s">
        <v>1117</v>
      </c>
      <c r="B57" t="s">
        <v>37</v>
      </c>
      <c r="C57" t="s">
        <v>720</v>
      </c>
      <c r="I57">
        <v>90</v>
      </c>
      <c r="J57">
        <v>57</v>
      </c>
      <c r="K57">
        <v>797</v>
      </c>
      <c r="L57">
        <v>8</v>
      </c>
      <c r="M57">
        <v>0</v>
      </c>
      <c r="N57">
        <v>1</v>
      </c>
      <c r="Q57">
        <v>187.7</v>
      </c>
    </row>
    <row r="58" spans="1:17" x14ac:dyDescent="0.2">
      <c r="A58" t="s">
        <v>618</v>
      </c>
      <c r="B58" t="s">
        <v>51</v>
      </c>
      <c r="C58" t="s">
        <v>475</v>
      </c>
      <c r="D58">
        <v>154</v>
      </c>
      <c r="E58">
        <v>730</v>
      </c>
      <c r="F58">
        <v>2</v>
      </c>
      <c r="G58">
        <v>0</v>
      </c>
      <c r="H58">
        <v>1</v>
      </c>
      <c r="I58">
        <v>66</v>
      </c>
      <c r="J58">
        <v>49</v>
      </c>
      <c r="K58">
        <v>472</v>
      </c>
      <c r="L58">
        <v>0</v>
      </c>
      <c r="M58">
        <v>0</v>
      </c>
      <c r="N58">
        <v>1</v>
      </c>
      <c r="Q58">
        <v>187.2</v>
      </c>
    </row>
    <row r="59" spans="1:17" x14ac:dyDescent="0.2">
      <c r="A59" t="s">
        <v>779</v>
      </c>
      <c r="B59" t="s">
        <v>44</v>
      </c>
      <c r="C59" t="s">
        <v>720</v>
      </c>
      <c r="D59">
        <v>4</v>
      </c>
      <c r="E59">
        <v>60</v>
      </c>
      <c r="F59">
        <v>0</v>
      </c>
      <c r="G59">
        <v>0</v>
      </c>
      <c r="H59">
        <v>0</v>
      </c>
      <c r="I59">
        <v>98</v>
      </c>
      <c r="J59">
        <v>44</v>
      </c>
      <c r="K59">
        <v>739</v>
      </c>
      <c r="L59">
        <v>10</v>
      </c>
      <c r="M59">
        <v>0</v>
      </c>
      <c r="N59">
        <v>1</v>
      </c>
      <c r="Q59">
        <v>186.9</v>
      </c>
    </row>
    <row r="60" spans="1:17" x14ac:dyDescent="0.2">
      <c r="A60" t="s">
        <v>956</v>
      </c>
      <c r="B60" t="s">
        <v>53</v>
      </c>
      <c r="C60" t="s">
        <v>720</v>
      </c>
      <c r="I60">
        <v>110</v>
      </c>
      <c r="J60">
        <v>72</v>
      </c>
      <c r="K60">
        <v>777</v>
      </c>
      <c r="L60">
        <v>6</v>
      </c>
      <c r="M60">
        <v>0</v>
      </c>
      <c r="N60">
        <v>0</v>
      </c>
      <c r="Q60">
        <v>185.7</v>
      </c>
    </row>
    <row r="61" spans="1:17" x14ac:dyDescent="0.2">
      <c r="A61" t="s">
        <v>767</v>
      </c>
      <c r="B61" t="s">
        <v>35</v>
      </c>
      <c r="C61" t="s">
        <v>720</v>
      </c>
      <c r="D61">
        <v>52</v>
      </c>
      <c r="E61">
        <v>434</v>
      </c>
      <c r="F61">
        <v>4</v>
      </c>
      <c r="G61">
        <v>0</v>
      </c>
      <c r="H61">
        <v>0</v>
      </c>
      <c r="I61">
        <v>86</v>
      </c>
      <c r="J61">
        <v>52</v>
      </c>
      <c r="K61">
        <v>473</v>
      </c>
      <c r="L61">
        <v>5</v>
      </c>
      <c r="M61">
        <v>0</v>
      </c>
      <c r="N61">
        <v>0</v>
      </c>
      <c r="O61">
        <v>2</v>
      </c>
      <c r="P61">
        <v>1</v>
      </c>
      <c r="Q61">
        <v>184.7</v>
      </c>
    </row>
    <row r="62" spans="1:17" x14ac:dyDescent="0.2">
      <c r="A62" t="s">
        <v>505</v>
      </c>
      <c r="B62" t="s">
        <v>36</v>
      </c>
      <c r="C62" t="s">
        <v>475</v>
      </c>
      <c r="D62">
        <v>107</v>
      </c>
      <c r="E62">
        <v>529</v>
      </c>
      <c r="F62">
        <v>0</v>
      </c>
      <c r="G62">
        <v>0</v>
      </c>
      <c r="H62">
        <v>0</v>
      </c>
      <c r="I62">
        <v>70</v>
      </c>
      <c r="J62">
        <v>51</v>
      </c>
      <c r="K62">
        <v>561</v>
      </c>
      <c r="L62">
        <v>4</v>
      </c>
      <c r="M62">
        <v>0</v>
      </c>
      <c r="N62">
        <v>0</v>
      </c>
      <c r="O62">
        <v>2</v>
      </c>
      <c r="P62">
        <v>0</v>
      </c>
      <c r="Q62">
        <v>184</v>
      </c>
    </row>
    <row r="63" spans="1:17" x14ac:dyDescent="0.2">
      <c r="A63" t="s">
        <v>775</v>
      </c>
      <c r="B63" t="s">
        <v>48</v>
      </c>
      <c r="C63" t="s">
        <v>720</v>
      </c>
      <c r="D63">
        <v>5</v>
      </c>
      <c r="E63">
        <v>37</v>
      </c>
      <c r="F63">
        <v>1</v>
      </c>
      <c r="G63">
        <v>0</v>
      </c>
      <c r="H63">
        <v>0</v>
      </c>
      <c r="I63">
        <v>92</v>
      </c>
      <c r="J63">
        <v>50</v>
      </c>
      <c r="K63">
        <v>765</v>
      </c>
      <c r="L63">
        <v>6</v>
      </c>
      <c r="M63">
        <v>0</v>
      </c>
      <c r="N63">
        <v>3</v>
      </c>
      <c r="O63">
        <v>1</v>
      </c>
      <c r="P63">
        <v>0</v>
      </c>
      <c r="Q63">
        <v>181.2</v>
      </c>
    </row>
    <row r="64" spans="1:17" x14ac:dyDescent="0.2">
      <c r="A64" t="s">
        <v>988</v>
      </c>
      <c r="B64" t="s">
        <v>59</v>
      </c>
      <c r="C64" t="s">
        <v>720</v>
      </c>
      <c r="I64">
        <v>105</v>
      </c>
      <c r="J64">
        <v>64</v>
      </c>
      <c r="K64">
        <v>733</v>
      </c>
      <c r="L64">
        <v>6</v>
      </c>
      <c r="M64">
        <v>0</v>
      </c>
      <c r="N64">
        <v>2</v>
      </c>
      <c r="Q64">
        <v>179.3</v>
      </c>
    </row>
    <row r="65" spans="1:17" x14ac:dyDescent="0.2">
      <c r="A65" t="s">
        <v>894</v>
      </c>
      <c r="B65" t="s">
        <v>38</v>
      </c>
      <c r="C65" t="s">
        <v>794</v>
      </c>
      <c r="I65">
        <v>112</v>
      </c>
      <c r="J65">
        <v>75</v>
      </c>
      <c r="K65">
        <v>853</v>
      </c>
      <c r="L65">
        <v>2</v>
      </c>
      <c r="M65">
        <v>0</v>
      </c>
      <c r="N65">
        <v>2</v>
      </c>
      <c r="O65">
        <v>1</v>
      </c>
      <c r="P65">
        <v>0</v>
      </c>
      <c r="Q65">
        <v>178.3</v>
      </c>
    </row>
    <row r="66" spans="1:17" x14ac:dyDescent="0.2">
      <c r="A66" t="s">
        <v>952</v>
      </c>
      <c r="B66" t="s">
        <v>60</v>
      </c>
      <c r="C66" t="s">
        <v>720</v>
      </c>
      <c r="I66">
        <v>111</v>
      </c>
      <c r="J66">
        <v>69</v>
      </c>
      <c r="K66">
        <v>789</v>
      </c>
      <c r="L66">
        <v>4</v>
      </c>
      <c r="M66">
        <v>0</v>
      </c>
      <c r="N66">
        <v>2</v>
      </c>
      <c r="O66">
        <v>1</v>
      </c>
      <c r="P66">
        <v>0</v>
      </c>
      <c r="Q66">
        <v>177.9</v>
      </c>
    </row>
    <row r="67" spans="1:17" x14ac:dyDescent="0.2">
      <c r="A67" t="s">
        <v>806</v>
      </c>
      <c r="B67" t="s">
        <v>43</v>
      </c>
      <c r="C67" t="s">
        <v>720</v>
      </c>
      <c r="D67">
        <v>3</v>
      </c>
      <c r="E67">
        <v>23</v>
      </c>
      <c r="F67">
        <v>0</v>
      </c>
      <c r="G67">
        <v>0</v>
      </c>
      <c r="H67">
        <v>0</v>
      </c>
      <c r="I67">
        <v>88</v>
      </c>
      <c r="J67">
        <v>61</v>
      </c>
      <c r="K67">
        <v>692</v>
      </c>
      <c r="L67">
        <v>7</v>
      </c>
      <c r="M67">
        <v>0</v>
      </c>
      <c r="N67">
        <v>1</v>
      </c>
      <c r="O67">
        <v>1</v>
      </c>
      <c r="P67">
        <v>0</v>
      </c>
      <c r="Q67">
        <v>177.5</v>
      </c>
    </row>
    <row r="68" spans="1:17" x14ac:dyDescent="0.2">
      <c r="A68" t="s">
        <v>517</v>
      </c>
      <c r="B68" t="s">
        <v>51</v>
      </c>
      <c r="C68" t="s">
        <v>475</v>
      </c>
      <c r="D68">
        <v>223</v>
      </c>
      <c r="E68">
        <v>794</v>
      </c>
      <c r="F68">
        <v>11</v>
      </c>
      <c r="G68">
        <v>1</v>
      </c>
      <c r="H68">
        <v>0</v>
      </c>
      <c r="I68">
        <v>19</v>
      </c>
      <c r="J68">
        <v>15</v>
      </c>
      <c r="K68">
        <v>79</v>
      </c>
      <c r="L68">
        <v>1</v>
      </c>
      <c r="M68">
        <v>0</v>
      </c>
      <c r="N68">
        <v>0</v>
      </c>
      <c r="O68">
        <v>3</v>
      </c>
      <c r="P68">
        <v>0</v>
      </c>
      <c r="Q68">
        <v>176.3</v>
      </c>
    </row>
    <row r="69" spans="1:17" x14ac:dyDescent="0.2">
      <c r="A69" t="s">
        <v>578</v>
      </c>
      <c r="B69" t="s">
        <v>31</v>
      </c>
      <c r="C69" t="s">
        <v>475</v>
      </c>
      <c r="D69">
        <v>207</v>
      </c>
      <c r="E69">
        <v>863</v>
      </c>
      <c r="F69">
        <v>7</v>
      </c>
      <c r="G69">
        <v>0</v>
      </c>
      <c r="H69">
        <v>4</v>
      </c>
      <c r="I69">
        <v>35</v>
      </c>
      <c r="J69">
        <v>24</v>
      </c>
      <c r="K69">
        <v>111</v>
      </c>
      <c r="L69">
        <v>0</v>
      </c>
      <c r="M69">
        <v>0</v>
      </c>
      <c r="N69">
        <v>0</v>
      </c>
      <c r="O69">
        <v>1</v>
      </c>
      <c r="P69">
        <v>0</v>
      </c>
      <c r="Q69">
        <v>175.4</v>
      </c>
    </row>
    <row r="70" spans="1:17" x14ac:dyDescent="0.2">
      <c r="A70" t="s">
        <v>483</v>
      </c>
      <c r="B70" t="s">
        <v>47</v>
      </c>
      <c r="C70" t="s">
        <v>475</v>
      </c>
      <c r="D70">
        <v>148</v>
      </c>
      <c r="E70">
        <v>601</v>
      </c>
      <c r="F70">
        <v>2</v>
      </c>
      <c r="G70">
        <v>0</v>
      </c>
      <c r="H70">
        <v>1</v>
      </c>
      <c r="I70">
        <v>53</v>
      </c>
      <c r="J70">
        <v>43</v>
      </c>
      <c r="K70">
        <v>392</v>
      </c>
      <c r="L70">
        <v>3</v>
      </c>
      <c r="M70">
        <v>0</v>
      </c>
      <c r="N70">
        <v>0</v>
      </c>
      <c r="O70">
        <v>3</v>
      </c>
      <c r="P70">
        <v>0</v>
      </c>
      <c r="Q70">
        <v>175.3</v>
      </c>
    </row>
    <row r="71" spans="1:17" x14ac:dyDescent="0.2">
      <c r="A71" t="s">
        <v>507</v>
      </c>
      <c r="B71" t="s">
        <v>37</v>
      </c>
      <c r="C71" t="s">
        <v>475</v>
      </c>
      <c r="D71">
        <v>195</v>
      </c>
      <c r="E71">
        <v>863</v>
      </c>
      <c r="F71">
        <v>3</v>
      </c>
      <c r="G71">
        <v>0</v>
      </c>
      <c r="H71">
        <v>2</v>
      </c>
      <c r="I71">
        <v>40</v>
      </c>
      <c r="J71">
        <v>29</v>
      </c>
      <c r="K71">
        <v>296</v>
      </c>
      <c r="L71">
        <v>1</v>
      </c>
      <c r="M71">
        <v>0</v>
      </c>
      <c r="N71">
        <v>0</v>
      </c>
      <c r="O71">
        <v>2</v>
      </c>
      <c r="P71">
        <v>0</v>
      </c>
      <c r="Q71">
        <v>174.9</v>
      </c>
    </row>
    <row r="72" spans="1:17" x14ac:dyDescent="0.2">
      <c r="A72" t="s">
        <v>787</v>
      </c>
      <c r="B72" t="s">
        <v>51</v>
      </c>
      <c r="C72" t="s">
        <v>720</v>
      </c>
      <c r="D72">
        <v>5</v>
      </c>
      <c r="E72">
        <v>33</v>
      </c>
      <c r="F72">
        <v>0</v>
      </c>
      <c r="G72">
        <v>0</v>
      </c>
      <c r="H72">
        <v>0</v>
      </c>
      <c r="I72">
        <v>103</v>
      </c>
      <c r="J72">
        <v>65</v>
      </c>
      <c r="K72">
        <v>816</v>
      </c>
      <c r="L72">
        <v>4</v>
      </c>
      <c r="M72">
        <v>0</v>
      </c>
      <c r="N72">
        <v>0</v>
      </c>
      <c r="Q72">
        <v>173.9</v>
      </c>
    </row>
    <row r="73" spans="1:17" x14ac:dyDescent="0.2">
      <c r="A73" t="s">
        <v>660</v>
      </c>
      <c r="B73" t="s">
        <v>44</v>
      </c>
      <c r="C73" t="s">
        <v>475</v>
      </c>
      <c r="D73">
        <v>242</v>
      </c>
      <c r="E73">
        <v>989</v>
      </c>
      <c r="F73">
        <v>6</v>
      </c>
      <c r="G73">
        <v>0</v>
      </c>
      <c r="H73">
        <v>2</v>
      </c>
      <c r="I73">
        <v>21</v>
      </c>
      <c r="J73">
        <v>16</v>
      </c>
      <c r="K73">
        <v>99</v>
      </c>
      <c r="L73">
        <v>1</v>
      </c>
      <c r="M73">
        <v>0</v>
      </c>
      <c r="N73">
        <v>0</v>
      </c>
      <c r="O73">
        <v>2</v>
      </c>
      <c r="P73">
        <v>0</v>
      </c>
      <c r="Q73">
        <v>172.8</v>
      </c>
    </row>
    <row r="74" spans="1:17" x14ac:dyDescent="0.2">
      <c r="A74" t="s">
        <v>888</v>
      </c>
      <c r="B74" t="s">
        <v>49</v>
      </c>
      <c r="C74" t="s">
        <v>720</v>
      </c>
      <c r="I74">
        <v>89</v>
      </c>
      <c r="J74">
        <v>67</v>
      </c>
      <c r="K74">
        <v>725</v>
      </c>
      <c r="L74">
        <v>4</v>
      </c>
      <c r="M74">
        <v>0</v>
      </c>
      <c r="N74">
        <v>3</v>
      </c>
      <c r="O74">
        <v>1</v>
      </c>
      <c r="P74">
        <v>0</v>
      </c>
      <c r="Q74">
        <v>172.5</v>
      </c>
    </row>
    <row r="75" spans="1:17" x14ac:dyDescent="0.2">
      <c r="A75" t="s">
        <v>1083</v>
      </c>
      <c r="B75" t="s">
        <v>52</v>
      </c>
      <c r="C75" t="s">
        <v>720</v>
      </c>
      <c r="I75">
        <v>94</v>
      </c>
      <c r="J75">
        <v>54</v>
      </c>
      <c r="K75">
        <v>807</v>
      </c>
      <c r="L75">
        <v>4</v>
      </c>
      <c r="M75">
        <v>0</v>
      </c>
      <c r="N75">
        <v>4</v>
      </c>
      <c r="Q75">
        <v>170.7</v>
      </c>
    </row>
    <row r="76" spans="1:17" x14ac:dyDescent="0.2">
      <c r="A76" t="s">
        <v>874</v>
      </c>
      <c r="B76" t="s">
        <v>34</v>
      </c>
      <c r="C76" t="s">
        <v>794</v>
      </c>
      <c r="I76">
        <v>104</v>
      </c>
      <c r="J76">
        <v>77</v>
      </c>
      <c r="K76">
        <v>712</v>
      </c>
      <c r="L76">
        <v>3</v>
      </c>
      <c r="M76">
        <v>0</v>
      </c>
      <c r="N76">
        <v>0</v>
      </c>
      <c r="O76">
        <v>1</v>
      </c>
      <c r="P76">
        <v>0</v>
      </c>
      <c r="Q76">
        <v>166.2</v>
      </c>
    </row>
    <row r="77" spans="1:17" x14ac:dyDescent="0.2">
      <c r="A77" t="s">
        <v>564</v>
      </c>
      <c r="B77" t="s">
        <v>45</v>
      </c>
      <c r="C77" t="s">
        <v>475</v>
      </c>
      <c r="D77">
        <v>104</v>
      </c>
      <c r="E77">
        <v>379</v>
      </c>
      <c r="F77">
        <v>0</v>
      </c>
      <c r="G77">
        <v>0</v>
      </c>
      <c r="H77">
        <v>0</v>
      </c>
      <c r="I77">
        <v>74</v>
      </c>
      <c r="J77">
        <v>61</v>
      </c>
      <c r="K77">
        <v>534</v>
      </c>
      <c r="L77">
        <v>2</v>
      </c>
      <c r="M77">
        <v>0</v>
      </c>
      <c r="N77">
        <v>0</v>
      </c>
      <c r="Q77">
        <v>164.3</v>
      </c>
    </row>
    <row r="78" spans="1:17" x14ac:dyDescent="0.2">
      <c r="A78" t="s">
        <v>793</v>
      </c>
      <c r="B78" t="s">
        <v>47</v>
      </c>
      <c r="C78" t="s">
        <v>794</v>
      </c>
      <c r="D78">
        <v>1</v>
      </c>
      <c r="E78">
        <v>11</v>
      </c>
      <c r="F78">
        <v>0</v>
      </c>
      <c r="G78">
        <v>0</v>
      </c>
      <c r="H78">
        <v>0</v>
      </c>
      <c r="I78">
        <v>85</v>
      </c>
      <c r="J78">
        <v>58</v>
      </c>
      <c r="K78">
        <v>510</v>
      </c>
      <c r="L78">
        <v>8</v>
      </c>
      <c r="M78">
        <v>1</v>
      </c>
      <c r="N78">
        <v>1</v>
      </c>
      <c r="Q78">
        <v>163.1</v>
      </c>
    </row>
    <row r="79" spans="1:17" x14ac:dyDescent="0.2">
      <c r="A79" t="s">
        <v>598</v>
      </c>
      <c r="B79" t="s">
        <v>40</v>
      </c>
      <c r="C79" t="s">
        <v>475</v>
      </c>
      <c r="D79">
        <v>182</v>
      </c>
      <c r="E79">
        <v>740</v>
      </c>
      <c r="F79">
        <v>2</v>
      </c>
      <c r="G79">
        <v>0</v>
      </c>
      <c r="H79">
        <v>2</v>
      </c>
      <c r="I79">
        <v>46</v>
      </c>
      <c r="J79">
        <v>36</v>
      </c>
      <c r="K79">
        <v>279</v>
      </c>
      <c r="L79">
        <v>1</v>
      </c>
      <c r="M79">
        <v>0</v>
      </c>
      <c r="N79">
        <v>0</v>
      </c>
      <c r="Q79">
        <v>161.9</v>
      </c>
    </row>
    <row r="80" spans="1:17" x14ac:dyDescent="0.2">
      <c r="A80" t="s">
        <v>558</v>
      </c>
      <c r="B80" t="s">
        <v>37</v>
      </c>
      <c r="C80" t="s">
        <v>475</v>
      </c>
      <c r="D80">
        <v>61</v>
      </c>
      <c r="E80">
        <v>260</v>
      </c>
      <c r="F80">
        <v>0</v>
      </c>
      <c r="G80">
        <v>0</v>
      </c>
      <c r="H80">
        <v>0</v>
      </c>
      <c r="I80">
        <v>82</v>
      </c>
      <c r="J80">
        <v>59</v>
      </c>
      <c r="K80">
        <v>495</v>
      </c>
      <c r="L80">
        <v>4</v>
      </c>
      <c r="M80">
        <v>0</v>
      </c>
      <c r="N80">
        <v>0</v>
      </c>
      <c r="Q80">
        <v>158.5</v>
      </c>
    </row>
    <row r="81" spans="1:17" x14ac:dyDescent="0.2">
      <c r="A81" t="s">
        <v>978</v>
      </c>
      <c r="B81" t="s">
        <v>34</v>
      </c>
      <c r="C81" t="s">
        <v>720</v>
      </c>
      <c r="I81">
        <v>94</v>
      </c>
      <c r="J81">
        <v>52</v>
      </c>
      <c r="K81">
        <v>840</v>
      </c>
      <c r="L81">
        <v>3</v>
      </c>
      <c r="M81">
        <v>0</v>
      </c>
      <c r="N81">
        <v>1</v>
      </c>
      <c r="Q81">
        <v>157</v>
      </c>
    </row>
    <row r="82" spans="1:17" x14ac:dyDescent="0.2">
      <c r="A82" t="s">
        <v>1139</v>
      </c>
      <c r="B82" t="s">
        <v>39</v>
      </c>
      <c r="C82" t="s">
        <v>720</v>
      </c>
      <c r="D82">
        <v>3</v>
      </c>
      <c r="E82">
        <v>13</v>
      </c>
      <c r="F82">
        <v>0</v>
      </c>
      <c r="G82">
        <v>0</v>
      </c>
      <c r="H82">
        <v>0</v>
      </c>
      <c r="I82">
        <v>84</v>
      </c>
      <c r="J82">
        <v>52</v>
      </c>
      <c r="K82">
        <v>720</v>
      </c>
      <c r="L82">
        <v>4</v>
      </c>
      <c r="M82">
        <v>0</v>
      </c>
      <c r="N82">
        <v>2</v>
      </c>
      <c r="Q82">
        <v>155.30000000000001</v>
      </c>
    </row>
    <row r="83" spans="1:17" x14ac:dyDescent="0.2">
      <c r="A83" t="s">
        <v>826</v>
      </c>
      <c r="B83" t="s">
        <v>43</v>
      </c>
      <c r="C83" t="s">
        <v>720</v>
      </c>
      <c r="D83">
        <v>2</v>
      </c>
      <c r="E83">
        <v>11</v>
      </c>
      <c r="F83">
        <v>0</v>
      </c>
      <c r="G83">
        <v>0</v>
      </c>
      <c r="H83">
        <v>0</v>
      </c>
      <c r="I83">
        <v>87</v>
      </c>
      <c r="J83">
        <v>65</v>
      </c>
      <c r="K83">
        <v>648</v>
      </c>
      <c r="L83">
        <v>3</v>
      </c>
      <c r="M83">
        <v>0</v>
      </c>
      <c r="N83">
        <v>2</v>
      </c>
      <c r="O83">
        <v>1</v>
      </c>
      <c r="P83">
        <v>0</v>
      </c>
      <c r="Q83">
        <v>154.9</v>
      </c>
    </row>
    <row r="84" spans="1:17" x14ac:dyDescent="0.2">
      <c r="A84" t="s">
        <v>930</v>
      </c>
      <c r="B84" t="s">
        <v>48</v>
      </c>
      <c r="C84" t="s">
        <v>720</v>
      </c>
      <c r="I84">
        <v>79</v>
      </c>
      <c r="J84">
        <v>44</v>
      </c>
      <c r="K84">
        <v>749</v>
      </c>
      <c r="L84">
        <v>5</v>
      </c>
      <c r="M84">
        <v>1</v>
      </c>
      <c r="N84">
        <v>1</v>
      </c>
      <c r="Q84">
        <v>153.9</v>
      </c>
    </row>
    <row r="85" spans="1:17" x14ac:dyDescent="0.2">
      <c r="A85" t="s">
        <v>626</v>
      </c>
      <c r="B85" t="s">
        <v>47</v>
      </c>
      <c r="C85" t="s">
        <v>475</v>
      </c>
      <c r="D85">
        <v>187</v>
      </c>
      <c r="E85">
        <v>758</v>
      </c>
      <c r="F85">
        <v>3</v>
      </c>
      <c r="G85">
        <v>0</v>
      </c>
      <c r="H85">
        <v>3</v>
      </c>
      <c r="I85">
        <v>28</v>
      </c>
      <c r="J85">
        <v>20</v>
      </c>
      <c r="K85">
        <v>188</v>
      </c>
      <c r="L85">
        <v>2</v>
      </c>
      <c r="M85">
        <v>0</v>
      </c>
      <c r="N85">
        <v>0</v>
      </c>
      <c r="O85">
        <v>2</v>
      </c>
      <c r="P85">
        <v>0</v>
      </c>
      <c r="Q85">
        <v>153.6</v>
      </c>
    </row>
    <row r="86" spans="1:17" x14ac:dyDescent="0.2">
      <c r="A86" t="s">
        <v>612</v>
      </c>
      <c r="B86" t="s">
        <v>55</v>
      </c>
      <c r="C86" t="s">
        <v>475</v>
      </c>
      <c r="D86">
        <v>138</v>
      </c>
      <c r="E86">
        <v>516</v>
      </c>
      <c r="F86">
        <v>1</v>
      </c>
      <c r="G86">
        <v>0</v>
      </c>
      <c r="H86">
        <v>0</v>
      </c>
      <c r="I86">
        <v>62</v>
      </c>
      <c r="J86">
        <v>45</v>
      </c>
      <c r="K86">
        <v>353</v>
      </c>
      <c r="L86">
        <v>2</v>
      </c>
      <c r="M86">
        <v>0</v>
      </c>
      <c r="N86">
        <v>1</v>
      </c>
      <c r="O86">
        <v>2</v>
      </c>
      <c r="P86">
        <v>0</v>
      </c>
      <c r="Q86">
        <v>152.9</v>
      </c>
    </row>
    <row r="87" spans="1:17" x14ac:dyDescent="0.2">
      <c r="A87" t="s">
        <v>568</v>
      </c>
      <c r="B87" t="s">
        <v>31</v>
      </c>
      <c r="C87" t="s">
        <v>475</v>
      </c>
      <c r="D87">
        <v>152</v>
      </c>
      <c r="E87">
        <v>720</v>
      </c>
      <c r="F87">
        <v>5</v>
      </c>
      <c r="G87">
        <v>0</v>
      </c>
      <c r="H87">
        <v>2</v>
      </c>
      <c r="I87">
        <v>36</v>
      </c>
      <c r="J87">
        <v>25</v>
      </c>
      <c r="K87">
        <v>183</v>
      </c>
      <c r="L87">
        <v>0</v>
      </c>
      <c r="M87">
        <v>0</v>
      </c>
      <c r="N87">
        <v>0</v>
      </c>
      <c r="O87">
        <v>2</v>
      </c>
      <c r="P87">
        <v>0</v>
      </c>
      <c r="Q87">
        <v>151.30000000000001</v>
      </c>
    </row>
    <row r="88" spans="1:17" x14ac:dyDescent="0.2">
      <c r="A88" t="s">
        <v>688</v>
      </c>
      <c r="B88" t="s">
        <v>52</v>
      </c>
      <c r="C88" t="s">
        <v>475</v>
      </c>
      <c r="D88">
        <v>148</v>
      </c>
      <c r="E88">
        <v>537</v>
      </c>
      <c r="F88">
        <v>6</v>
      </c>
      <c r="G88">
        <v>1</v>
      </c>
      <c r="H88">
        <v>0</v>
      </c>
      <c r="I88">
        <v>42</v>
      </c>
      <c r="J88">
        <v>22</v>
      </c>
      <c r="K88">
        <v>279</v>
      </c>
      <c r="L88">
        <v>1</v>
      </c>
      <c r="M88">
        <v>0</v>
      </c>
      <c r="N88">
        <v>1</v>
      </c>
      <c r="Q88">
        <v>150.6</v>
      </c>
    </row>
    <row r="89" spans="1:17" x14ac:dyDescent="0.2">
      <c r="A89" t="s">
        <v>1145</v>
      </c>
      <c r="B89" t="s">
        <v>57</v>
      </c>
      <c r="C89" t="s">
        <v>720</v>
      </c>
      <c r="I89">
        <v>68</v>
      </c>
      <c r="J89">
        <v>49</v>
      </c>
      <c r="K89">
        <v>685</v>
      </c>
      <c r="L89">
        <v>5</v>
      </c>
      <c r="M89">
        <v>0</v>
      </c>
      <c r="N89">
        <v>1</v>
      </c>
      <c r="Q89">
        <v>150.5</v>
      </c>
    </row>
    <row r="90" spans="1:17" x14ac:dyDescent="0.2">
      <c r="A90" t="s">
        <v>495</v>
      </c>
      <c r="B90" t="s">
        <v>38</v>
      </c>
      <c r="C90" t="s">
        <v>475</v>
      </c>
      <c r="D90">
        <v>83</v>
      </c>
      <c r="E90">
        <v>317</v>
      </c>
      <c r="F90">
        <v>3</v>
      </c>
      <c r="G90">
        <v>0</v>
      </c>
      <c r="H90">
        <v>0</v>
      </c>
      <c r="I90">
        <v>83</v>
      </c>
      <c r="J90">
        <v>55</v>
      </c>
      <c r="K90">
        <v>388</v>
      </c>
      <c r="L90">
        <v>1</v>
      </c>
      <c r="M90">
        <v>0</v>
      </c>
      <c r="N90">
        <v>0</v>
      </c>
      <c r="O90">
        <v>0</v>
      </c>
      <c r="P90">
        <v>2</v>
      </c>
      <c r="Q90">
        <v>149.5</v>
      </c>
    </row>
    <row r="91" spans="1:17" x14ac:dyDescent="0.2">
      <c r="A91" t="s">
        <v>980</v>
      </c>
      <c r="B91" t="s">
        <v>49</v>
      </c>
      <c r="C91" t="s">
        <v>794</v>
      </c>
      <c r="I91">
        <v>84</v>
      </c>
      <c r="J91">
        <v>56</v>
      </c>
      <c r="K91">
        <v>630</v>
      </c>
      <c r="L91">
        <v>5</v>
      </c>
      <c r="M91">
        <v>0</v>
      </c>
      <c r="N91">
        <v>0</v>
      </c>
      <c r="Q91">
        <v>149</v>
      </c>
    </row>
    <row r="92" spans="1:17" x14ac:dyDescent="0.2">
      <c r="A92" t="s">
        <v>773</v>
      </c>
      <c r="B92" t="s">
        <v>57</v>
      </c>
      <c r="C92" t="s">
        <v>720</v>
      </c>
      <c r="D92">
        <v>5</v>
      </c>
      <c r="E92">
        <v>20</v>
      </c>
      <c r="F92">
        <v>0</v>
      </c>
      <c r="G92">
        <v>0</v>
      </c>
      <c r="H92">
        <v>0</v>
      </c>
      <c r="I92">
        <v>69</v>
      </c>
      <c r="J92">
        <v>51</v>
      </c>
      <c r="K92">
        <v>664</v>
      </c>
      <c r="L92">
        <v>6</v>
      </c>
      <c r="M92">
        <v>0</v>
      </c>
      <c r="N92">
        <v>1</v>
      </c>
      <c r="O92">
        <v>1</v>
      </c>
      <c r="P92">
        <v>2</v>
      </c>
      <c r="Q92">
        <v>146.4</v>
      </c>
    </row>
    <row r="93" spans="1:17" x14ac:dyDescent="0.2">
      <c r="A93" t="s">
        <v>932</v>
      </c>
      <c r="B93" t="s">
        <v>33</v>
      </c>
      <c r="C93" t="s">
        <v>720</v>
      </c>
      <c r="I93">
        <v>94</v>
      </c>
      <c r="J93">
        <v>47</v>
      </c>
      <c r="K93">
        <v>658</v>
      </c>
      <c r="L93">
        <v>4</v>
      </c>
      <c r="M93">
        <v>0</v>
      </c>
      <c r="N93">
        <v>2</v>
      </c>
      <c r="Q93">
        <v>142.80000000000001</v>
      </c>
    </row>
    <row r="94" spans="1:17" x14ac:dyDescent="0.2">
      <c r="A94" t="s">
        <v>570</v>
      </c>
      <c r="B94" t="s">
        <v>57</v>
      </c>
      <c r="C94" t="s">
        <v>475</v>
      </c>
      <c r="D94">
        <v>147</v>
      </c>
      <c r="E94">
        <v>830</v>
      </c>
      <c r="F94">
        <v>4</v>
      </c>
      <c r="G94">
        <v>0</v>
      </c>
      <c r="H94">
        <v>4</v>
      </c>
      <c r="I94">
        <v>11</v>
      </c>
      <c r="J94">
        <v>9</v>
      </c>
      <c r="K94">
        <v>76</v>
      </c>
      <c r="L94">
        <v>1</v>
      </c>
      <c r="M94">
        <v>0</v>
      </c>
      <c r="N94">
        <v>0</v>
      </c>
      <c r="O94">
        <v>1</v>
      </c>
      <c r="P94">
        <v>0</v>
      </c>
      <c r="Q94">
        <v>141.6</v>
      </c>
    </row>
    <row r="95" spans="1:17" x14ac:dyDescent="0.2">
      <c r="A95" t="s">
        <v>574</v>
      </c>
      <c r="B95" t="s">
        <v>45</v>
      </c>
      <c r="C95" t="s">
        <v>475</v>
      </c>
      <c r="D95">
        <v>185</v>
      </c>
      <c r="E95">
        <v>706</v>
      </c>
      <c r="F95">
        <v>4</v>
      </c>
      <c r="G95">
        <v>0</v>
      </c>
      <c r="H95">
        <v>1</v>
      </c>
      <c r="I95">
        <v>22</v>
      </c>
      <c r="J95">
        <v>19</v>
      </c>
      <c r="K95">
        <v>182</v>
      </c>
      <c r="L95">
        <v>1</v>
      </c>
      <c r="M95">
        <v>0</v>
      </c>
      <c r="N95">
        <v>0</v>
      </c>
      <c r="Q95">
        <v>140.80000000000001</v>
      </c>
    </row>
    <row r="96" spans="1:17" x14ac:dyDescent="0.2">
      <c r="A96" t="s">
        <v>1155</v>
      </c>
      <c r="B96" t="s">
        <v>55</v>
      </c>
      <c r="C96" t="s">
        <v>720</v>
      </c>
      <c r="I96">
        <v>73</v>
      </c>
      <c r="J96">
        <v>46</v>
      </c>
      <c r="K96">
        <v>670</v>
      </c>
      <c r="L96">
        <v>3</v>
      </c>
      <c r="M96">
        <v>0</v>
      </c>
      <c r="N96">
        <v>3</v>
      </c>
      <c r="Q96">
        <v>140</v>
      </c>
    </row>
    <row r="97" spans="1:17" x14ac:dyDescent="0.2">
      <c r="A97" t="s">
        <v>1101</v>
      </c>
      <c r="B97" t="s">
        <v>42</v>
      </c>
      <c r="C97" t="s">
        <v>720</v>
      </c>
      <c r="D97">
        <v>1</v>
      </c>
      <c r="E97">
        <v>4</v>
      </c>
      <c r="F97">
        <v>0</v>
      </c>
      <c r="G97">
        <v>0</v>
      </c>
      <c r="H97">
        <v>0</v>
      </c>
      <c r="I97">
        <v>61</v>
      </c>
      <c r="J97">
        <v>43</v>
      </c>
      <c r="K97">
        <v>662</v>
      </c>
      <c r="L97">
        <v>4</v>
      </c>
      <c r="M97">
        <v>0</v>
      </c>
      <c r="N97">
        <v>2</v>
      </c>
      <c r="Q97">
        <v>139.6</v>
      </c>
    </row>
    <row r="98" spans="1:17" x14ac:dyDescent="0.2">
      <c r="A98" t="s">
        <v>763</v>
      </c>
      <c r="B98" t="s">
        <v>53</v>
      </c>
      <c r="C98" t="s">
        <v>720</v>
      </c>
      <c r="D98">
        <v>2</v>
      </c>
      <c r="E98">
        <v>2</v>
      </c>
      <c r="F98">
        <v>0</v>
      </c>
      <c r="G98">
        <v>0</v>
      </c>
      <c r="H98">
        <v>0</v>
      </c>
      <c r="I98">
        <v>79</v>
      </c>
      <c r="J98">
        <v>59</v>
      </c>
      <c r="K98">
        <v>604</v>
      </c>
      <c r="L98">
        <v>2</v>
      </c>
      <c r="M98">
        <v>2</v>
      </c>
      <c r="N98">
        <v>1</v>
      </c>
      <c r="O98">
        <v>1</v>
      </c>
      <c r="P98">
        <v>0</v>
      </c>
      <c r="Q98">
        <v>138.6</v>
      </c>
    </row>
    <row r="99" spans="1:17" x14ac:dyDescent="0.2">
      <c r="A99" t="s">
        <v>848</v>
      </c>
      <c r="B99" t="s">
        <v>34</v>
      </c>
      <c r="C99" t="s">
        <v>720</v>
      </c>
      <c r="I99">
        <v>74</v>
      </c>
      <c r="J99">
        <v>52</v>
      </c>
      <c r="K99">
        <v>536</v>
      </c>
      <c r="L99">
        <v>5</v>
      </c>
      <c r="M99">
        <v>0</v>
      </c>
      <c r="N99">
        <v>1</v>
      </c>
      <c r="O99">
        <v>2</v>
      </c>
      <c r="P99">
        <v>0</v>
      </c>
      <c r="Q99">
        <v>138.6</v>
      </c>
    </row>
    <row r="100" spans="1:17" x14ac:dyDescent="0.2">
      <c r="A100" t="s">
        <v>485</v>
      </c>
      <c r="B100" t="s">
        <v>62</v>
      </c>
      <c r="C100" t="s">
        <v>475</v>
      </c>
      <c r="D100">
        <v>160</v>
      </c>
      <c r="E100">
        <v>634</v>
      </c>
      <c r="F100">
        <v>4</v>
      </c>
      <c r="G100">
        <v>0</v>
      </c>
      <c r="H100">
        <v>1</v>
      </c>
      <c r="I100">
        <v>33</v>
      </c>
      <c r="J100">
        <v>20</v>
      </c>
      <c r="K100">
        <v>214</v>
      </c>
      <c r="L100">
        <v>1</v>
      </c>
      <c r="M100">
        <v>0</v>
      </c>
      <c r="N100">
        <v>0</v>
      </c>
      <c r="O100">
        <v>1</v>
      </c>
      <c r="P100">
        <v>0</v>
      </c>
      <c r="Q100">
        <v>137.80000000000001</v>
      </c>
    </row>
    <row r="101" spans="1:17" x14ac:dyDescent="0.2">
      <c r="A101" t="s">
        <v>1073</v>
      </c>
      <c r="B101" t="s">
        <v>50</v>
      </c>
      <c r="C101" t="s">
        <v>794</v>
      </c>
      <c r="I101">
        <v>81</v>
      </c>
      <c r="J101">
        <v>59</v>
      </c>
      <c r="K101">
        <v>657</v>
      </c>
      <c r="L101">
        <v>1</v>
      </c>
      <c r="M101">
        <v>0</v>
      </c>
      <c r="N101">
        <v>1</v>
      </c>
      <c r="Q101">
        <v>133.69999999999999</v>
      </c>
    </row>
    <row r="102" spans="1:17" x14ac:dyDescent="0.2">
      <c r="A102" t="s">
        <v>515</v>
      </c>
      <c r="B102" t="s">
        <v>38</v>
      </c>
      <c r="C102" t="s">
        <v>475</v>
      </c>
      <c r="D102">
        <v>108</v>
      </c>
      <c r="E102">
        <v>539</v>
      </c>
      <c r="F102">
        <v>6</v>
      </c>
      <c r="G102">
        <v>0</v>
      </c>
      <c r="H102">
        <v>1</v>
      </c>
      <c r="I102">
        <v>28</v>
      </c>
      <c r="J102">
        <v>20</v>
      </c>
      <c r="K102">
        <v>146</v>
      </c>
      <c r="L102">
        <v>1</v>
      </c>
      <c r="M102">
        <v>0</v>
      </c>
      <c r="N102">
        <v>0</v>
      </c>
      <c r="O102">
        <v>3</v>
      </c>
      <c r="P102">
        <v>0</v>
      </c>
      <c r="Q102">
        <v>133.5</v>
      </c>
    </row>
    <row r="103" spans="1:17" x14ac:dyDescent="0.2">
      <c r="A103" t="s">
        <v>503</v>
      </c>
      <c r="B103" t="s">
        <v>61</v>
      </c>
      <c r="C103" t="s">
        <v>475</v>
      </c>
      <c r="D103">
        <v>43</v>
      </c>
      <c r="E103">
        <v>133</v>
      </c>
      <c r="F103">
        <v>0</v>
      </c>
      <c r="G103">
        <v>0</v>
      </c>
      <c r="H103">
        <v>0</v>
      </c>
      <c r="I103">
        <v>74</v>
      </c>
      <c r="J103">
        <v>60</v>
      </c>
      <c r="K103">
        <v>541</v>
      </c>
      <c r="L103">
        <v>1</v>
      </c>
      <c r="M103">
        <v>0</v>
      </c>
      <c r="N103">
        <v>0</v>
      </c>
      <c r="O103">
        <v>1</v>
      </c>
      <c r="P103">
        <v>0</v>
      </c>
      <c r="Q103">
        <v>133.4</v>
      </c>
    </row>
    <row r="104" spans="1:17" x14ac:dyDescent="0.2">
      <c r="A104" t="s">
        <v>638</v>
      </c>
      <c r="B104" t="s">
        <v>32</v>
      </c>
      <c r="C104" t="s">
        <v>475</v>
      </c>
      <c r="D104">
        <v>70</v>
      </c>
      <c r="E104">
        <v>313</v>
      </c>
      <c r="F104">
        <v>1</v>
      </c>
      <c r="G104">
        <v>0</v>
      </c>
      <c r="H104">
        <v>0</v>
      </c>
      <c r="I104">
        <v>63</v>
      </c>
      <c r="J104">
        <v>46</v>
      </c>
      <c r="K104">
        <v>376</v>
      </c>
      <c r="L104">
        <v>2</v>
      </c>
      <c r="M104">
        <v>0</v>
      </c>
      <c r="N104">
        <v>0</v>
      </c>
      <c r="Q104">
        <v>132.9</v>
      </c>
    </row>
    <row r="105" spans="1:17" x14ac:dyDescent="0.2">
      <c r="A105" t="s">
        <v>662</v>
      </c>
      <c r="B105" t="s">
        <v>58</v>
      </c>
      <c r="C105" t="s">
        <v>475</v>
      </c>
      <c r="D105">
        <v>93</v>
      </c>
      <c r="E105">
        <v>517</v>
      </c>
      <c r="F105">
        <v>7</v>
      </c>
      <c r="G105">
        <v>0</v>
      </c>
      <c r="H105">
        <v>2</v>
      </c>
      <c r="I105">
        <v>14</v>
      </c>
      <c r="J105">
        <v>11</v>
      </c>
      <c r="K105">
        <v>96</v>
      </c>
      <c r="L105">
        <v>2</v>
      </c>
      <c r="M105">
        <v>0</v>
      </c>
      <c r="N105">
        <v>0</v>
      </c>
      <c r="O105">
        <v>1</v>
      </c>
      <c r="P105">
        <v>0</v>
      </c>
      <c r="Q105">
        <v>132.30000000000001</v>
      </c>
    </row>
    <row r="106" spans="1:17" x14ac:dyDescent="0.2">
      <c r="A106" t="s">
        <v>1153</v>
      </c>
      <c r="B106" t="s">
        <v>39</v>
      </c>
      <c r="C106" t="s">
        <v>794</v>
      </c>
      <c r="I106">
        <v>72</v>
      </c>
      <c r="J106">
        <v>49</v>
      </c>
      <c r="K106">
        <v>495</v>
      </c>
      <c r="L106">
        <v>5</v>
      </c>
      <c r="M106">
        <v>0</v>
      </c>
      <c r="N106">
        <v>1</v>
      </c>
      <c r="Q106">
        <v>131.5</v>
      </c>
    </row>
    <row r="107" spans="1:17" x14ac:dyDescent="0.2">
      <c r="A107" t="s">
        <v>916</v>
      </c>
      <c r="B107" t="s">
        <v>48</v>
      </c>
      <c r="C107" t="s">
        <v>794</v>
      </c>
      <c r="D107">
        <v>1</v>
      </c>
      <c r="E107">
        <v>2</v>
      </c>
      <c r="F107">
        <v>0</v>
      </c>
      <c r="G107">
        <v>0</v>
      </c>
      <c r="H107">
        <v>0</v>
      </c>
      <c r="I107">
        <v>81</v>
      </c>
      <c r="J107">
        <v>60</v>
      </c>
      <c r="K107">
        <v>535</v>
      </c>
      <c r="L107">
        <v>2</v>
      </c>
      <c r="M107">
        <v>1</v>
      </c>
      <c r="N107">
        <v>1</v>
      </c>
      <c r="Q107">
        <v>130.69999999999999</v>
      </c>
    </row>
    <row r="108" spans="1:17" x14ac:dyDescent="0.2">
      <c r="A108" t="s">
        <v>1209</v>
      </c>
      <c r="B108" t="s">
        <v>61</v>
      </c>
      <c r="C108" t="s">
        <v>794</v>
      </c>
      <c r="I108">
        <v>70</v>
      </c>
      <c r="J108">
        <v>47</v>
      </c>
      <c r="K108">
        <v>537</v>
      </c>
      <c r="L108">
        <v>5</v>
      </c>
      <c r="M108">
        <v>0</v>
      </c>
      <c r="N108">
        <v>0</v>
      </c>
      <c r="Q108">
        <v>130.69999999999999</v>
      </c>
    </row>
    <row r="109" spans="1:17" x14ac:dyDescent="0.2">
      <c r="A109" t="s">
        <v>536</v>
      </c>
      <c r="B109" t="s">
        <v>55</v>
      </c>
      <c r="C109" t="s">
        <v>475</v>
      </c>
      <c r="D109">
        <v>151</v>
      </c>
      <c r="E109">
        <v>641</v>
      </c>
      <c r="F109">
        <v>2</v>
      </c>
      <c r="G109">
        <v>0</v>
      </c>
      <c r="H109">
        <v>2</v>
      </c>
      <c r="I109">
        <v>41</v>
      </c>
      <c r="J109">
        <v>31</v>
      </c>
      <c r="K109">
        <v>153</v>
      </c>
      <c r="L109">
        <v>0</v>
      </c>
      <c r="M109">
        <v>0</v>
      </c>
      <c r="N109">
        <v>0</v>
      </c>
      <c r="Q109">
        <v>128.4</v>
      </c>
    </row>
    <row r="110" spans="1:17" x14ac:dyDescent="0.2">
      <c r="A110" t="s">
        <v>523</v>
      </c>
      <c r="B110" t="s">
        <v>53</v>
      </c>
      <c r="C110" t="s">
        <v>475</v>
      </c>
      <c r="D110">
        <v>144</v>
      </c>
      <c r="E110">
        <v>490</v>
      </c>
      <c r="F110">
        <v>3</v>
      </c>
      <c r="G110">
        <v>0</v>
      </c>
      <c r="H110">
        <v>1</v>
      </c>
      <c r="I110">
        <v>25</v>
      </c>
      <c r="J110">
        <v>19</v>
      </c>
      <c r="K110">
        <v>304</v>
      </c>
      <c r="L110">
        <v>1</v>
      </c>
      <c r="M110">
        <v>0</v>
      </c>
      <c r="N110">
        <v>1</v>
      </c>
      <c r="O110">
        <v>4</v>
      </c>
      <c r="P110">
        <v>0</v>
      </c>
      <c r="Q110">
        <v>128.4</v>
      </c>
    </row>
    <row r="111" spans="1:17" x14ac:dyDescent="0.2">
      <c r="A111" t="s">
        <v>982</v>
      </c>
      <c r="B111" t="s">
        <v>60</v>
      </c>
      <c r="C111" t="s">
        <v>720</v>
      </c>
      <c r="I111">
        <v>62</v>
      </c>
      <c r="J111">
        <v>33</v>
      </c>
      <c r="K111">
        <v>663</v>
      </c>
      <c r="L111">
        <v>4</v>
      </c>
      <c r="M111">
        <v>1</v>
      </c>
      <c r="N111">
        <v>1</v>
      </c>
      <c r="Q111">
        <v>128.30000000000001</v>
      </c>
    </row>
    <row r="112" spans="1:17" x14ac:dyDescent="0.2">
      <c r="A112" t="s">
        <v>634</v>
      </c>
      <c r="B112" t="s">
        <v>43</v>
      </c>
      <c r="C112" t="s">
        <v>475</v>
      </c>
      <c r="D112">
        <v>165</v>
      </c>
      <c r="E112">
        <v>703</v>
      </c>
      <c r="F112">
        <v>6</v>
      </c>
      <c r="G112">
        <v>0</v>
      </c>
      <c r="H112">
        <v>1</v>
      </c>
      <c r="I112">
        <v>7</v>
      </c>
      <c r="J112">
        <v>6</v>
      </c>
      <c r="K112">
        <v>43</v>
      </c>
      <c r="L112">
        <v>1</v>
      </c>
      <c r="M112">
        <v>0</v>
      </c>
      <c r="N112">
        <v>0</v>
      </c>
      <c r="Q112">
        <v>125.6</v>
      </c>
    </row>
    <row r="113" spans="1:17" x14ac:dyDescent="0.2">
      <c r="A113" t="s">
        <v>596</v>
      </c>
      <c r="B113" t="s">
        <v>43</v>
      </c>
      <c r="C113" t="s">
        <v>475</v>
      </c>
      <c r="D113">
        <v>22</v>
      </c>
      <c r="E113">
        <v>56</v>
      </c>
      <c r="F113">
        <v>2</v>
      </c>
      <c r="G113">
        <v>0</v>
      </c>
      <c r="H113">
        <v>0</v>
      </c>
      <c r="I113">
        <v>53</v>
      </c>
      <c r="J113">
        <v>40</v>
      </c>
      <c r="K113">
        <v>410</v>
      </c>
      <c r="L113">
        <v>4</v>
      </c>
      <c r="M113">
        <v>0</v>
      </c>
      <c r="N113">
        <v>1</v>
      </c>
      <c r="Q113">
        <v>125.6</v>
      </c>
    </row>
    <row r="114" spans="1:17" x14ac:dyDescent="0.2">
      <c r="A114" t="s">
        <v>1125</v>
      </c>
      <c r="B114" t="s">
        <v>35</v>
      </c>
      <c r="C114" t="s">
        <v>720</v>
      </c>
      <c r="I114">
        <v>72</v>
      </c>
      <c r="J114">
        <v>36</v>
      </c>
      <c r="K114">
        <v>681</v>
      </c>
      <c r="L114">
        <v>3</v>
      </c>
      <c r="M114">
        <v>0</v>
      </c>
      <c r="N114">
        <v>1</v>
      </c>
      <c r="Q114">
        <v>125.1</v>
      </c>
    </row>
    <row r="115" spans="1:17" x14ac:dyDescent="0.2">
      <c r="A115" t="s">
        <v>908</v>
      </c>
      <c r="B115" t="s">
        <v>58</v>
      </c>
      <c r="C115" t="s">
        <v>794</v>
      </c>
      <c r="I115">
        <v>78</v>
      </c>
      <c r="J115">
        <v>51</v>
      </c>
      <c r="K115">
        <v>528</v>
      </c>
      <c r="L115">
        <v>3</v>
      </c>
      <c r="M115">
        <v>0</v>
      </c>
      <c r="N115">
        <v>1</v>
      </c>
      <c r="Q115">
        <v>124.8</v>
      </c>
    </row>
    <row r="116" spans="1:17" x14ac:dyDescent="0.2">
      <c r="A116" t="s">
        <v>1119</v>
      </c>
      <c r="B116" t="s">
        <v>40</v>
      </c>
      <c r="C116" t="s">
        <v>794</v>
      </c>
      <c r="I116">
        <v>80</v>
      </c>
      <c r="J116">
        <v>46</v>
      </c>
      <c r="K116">
        <v>455</v>
      </c>
      <c r="L116">
        <v>5</v>
      </c>
      <c r="M116">
        <v>0</v>
      </c>
      <c r="N116">
        <v>1</v>
      </c>
      <c r="Q116">
        <v>124.5</v>
      </c>
    </row>
    <row r="117" spans="1:17" x14ac:dyDescent="0.2">
      <c r="A117" t="s">
        <v>1077</v>
      </c>
      <c r="B117" t="s">
        <v>41</v>
      </c>
      <c r="C117" t="s">
        <v>720</v>
      </c>
      <c r="I117">
        <v>67</v>
      </c>
      <c r="J117">
        <v>45</v>
      </c>
      <c r="K117">
        <v>520</v>
      </c>
      <c r="L117">
        <v>4</v>
      </c>
      <c r="M117">
        <v>0</v>
      </c>
      <c r="N117">
        <v>1</v>
      </c>
      <c r="Q117">
        <v>124</v>
      </c>
    </row>
    <row r="118" spans="1:17" x14ac:dyDescent="0.2">
      <c r="A118" t="s">
        <v>1111</v>
      </c>
      <c r="B118" t="s">
        <v>57</v>
      </c>
      <c r="C118" t="s">
        <v>794</v>
      </c>
      <c r="I118">
        <v>74</v>
      </c>
      <c r="J118">
        <v>48</v>
      </c>
      <c r="K118">
        <v>605</v>
      </c>
      <c r="L118">
        <v>2</v>
      </c>
      <c r="M118">
        <v>0</v>
      </c>
      <c r="N118">
        <v>1</v>
      </c>
      <c r="Q118">
        <v>123.5</v>
      </c>
    </row>
    <row r="119" spans="1:17" x14ac:dyDescent="0.2">
      <c r="A119" t="s">
        <v>648</v>
      </c>
      <c r="B119" t="s">
        <v>46</v>
      </c>
      <c r="C119" t="s">
        <v>475</v>
      </c>
      <c r="D119">
        <v>196</v>
      </c>
      <c r="E119">
        <v>814</v>
      </c>
      <c r="F119">
        <v>3</v>
      </c>
      <c r="G119">
        <v>0</v>
      </c>
      <c r="H119">
        <v>4</v>
      </c>
      <c r="I119">
        <v>13</v>
      </c>
      <c r="J119">
        <v>6</v>
      </c>
      <c r="K119">
        <v>58</v>
      </c>
      <c r="L119">
        <v>0</v>
      </c>
      <c r="M119">
        <v>0</v>
      </c>
      <c r="N119">
        <v>0</v>
      </c>
      <c r="O119">
        <v>2</v>
      </c>
      <c r="P119">
        <v>0</v>
      </c>
      <c r="Q119">
        <v>123.2</v>
      </c>
    </row>
    <row r="120" spans="1:17" x14ac:dyDescent="0.2">
      <c r="A120" t="s">
        <v>842</v>
      </c>
      <c r="B120" t="s">
        <v>58</v>
      </c>
      <c r="C120" t="s">
        <v>720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80</v>
      </c>
      <c r="J120">
        <v>47</v>
      </c>
      <c r="K120">
        <v>552</v>
      </c>
      <c r="L120">
        <v>3</v>
      </c>
      <c r="M120">
        <v>0</v>
      </c>
      <c r="N120">
        <v>1</v>
      </c>
      <c r="O120">
        <v>1</v>
      </c>
      <c r="P120">
        <v>0</v>
      </c>
      <c r="Q120">
        <v>123.2</v>
      </c>
    </row>
    <row r="121" spans="1:17" x14ac:dyDescent="0.2">
      <c r="A121" t="s">
        <v>1147</v>
      </c>
      <c r="B121" t="s">
        <v>59</v>
      </c>
      <c r="C121" t="s">
        <v>794</v>
      </c>
      <c r="I121">
        <v>84</v>
      </c>
      <c r="J121">
        <v>54</v>
      </c>
      <c r="K121">
        <v>491</v>
      </c>
      <c r="L121">
        <v>3</v>
      </c>
      <c r="M121">
        <v>1</v>
      </c>
      <c r="N121">
        <v>0</v>
      </c>
      <c r="Q121">
        <v>123.1</v>
      </c>
    </row>
    <row r="122" spans="1:17" x14ac:dyDescent="0.2">
      <c r="A122" t="s">
        <v>624</v>
      </c>
      <c r="B122" t="s">
        <v>33</v>
      </c>
      <c r="C122" t="s">
        <v>475</v>
      </c>
      <c r="D122">
        <v>183</v>
      </c>
      <c r="E122">
        <v>698</v>
      </c>
      <c r="F122">
        <v>2</v>
      </c>
      <c r="G122">
        <v>0</v>
      </c>
      <c r="H122">
        <v>3</v>
      </c>
      <c r="I122">
        <v>16</v>
      </c>
      <c r="J122">
        <v>15</v>
      </c>
      <c r="K122">
        <v>109</v>
      </c>
      <c r="L122">
        <v>1</v>
      </c>
      <c r="M122">
        <v>0</v>
      </c>
      <c r="N122">
        <v>0</v>
      </c>
      <c r="O122">
        <v>1</v>
      </c>
      <c r="P122">
        <v>0</v>
      </c>
      <c r="Q122">
        <v>122.7</v>
      </c>
    </row>
    <row r="123" spans="1:17" x14ac:dyDescent="0.2">
      <c r="A123" t="s">
        <v>487</v>
      </c>
      <c r="B123" t="s">
        <v>43</v>
      </c>
      <c r="C123" t="s">
        <v>475</v>
      </c>
      <c r="D123">
        <v>49</v>
      </c>
      <c r="E123">
        <v>234</v>
      </c>
      <c r="F123">
        <v>2</v>
      </c>
      <c r="G123">
        <v>0</v>
      </c>
      <c r="H123">
        <v>0</v>
      </c>
      <c r="I123">
        <v>50</v>
      </c>
      <c r="J123">
        <v>36</v>
      </c>
      <c r="K123">
        <v>388</v>
      </c>
      <c r="L123">
        <v>2</v>
      </c>
      <c r="M123">
        <v>0</v>
      </c>
      <c r="N123">
        <v>0</v>
      </c>
      <c r="O123">
        <v>1</v>
      </c>
      <c r="P123">
        <v>0</v>
      </c>
      <c r="Q123">
        <v>122.2</v>
      </c>
    </row>
    <row r="124" spans="1:17" x14ac:dyDescent="0.2">
      <c r="A124" t="s">
        <v>525</v>
      </c>
      <c r="B124" t="s">
        <v>61</v>
      </c>
      <c r="C124" t="s">
        <v>475</v>
      </c>
      <c r="D124">
        <v>143</v>
      </c>
      <c r="E124">
        <v>598</v>
      </c>
      <c r="F124">
        <v>2</v>
      </c>
      <c r="G124">
        <v>0</v>
      </c>
      <c r="H124">
        <v>0</v>
      </c>
      <c r="I124">
        <v>38</v>
      </c>
      <c r="J124">
        <v>25</v>
      </c>
      <c r="K124">
        <v>183</v>
      </c>
      <c r="L124">
        <v>1</v>
      </c>
      <c r="M124">
        <v>0</v>
      </c>
      <c r="N124">
        <v>0</v>
      </c>
      <c r="O124">
        <v>2</v>
      </c>
      <c r="P124">
        <v>0</v>
      </c>
      <c r="Q124">
        <v>121.1</v>
      </c>
    </row>
    <row r="125" spans="1:17" x14ac:dyDescent="0.2">
      <c r="A125" t="s">
        <v>582</v>
      </c>
      <c r="B125" t="s">
        <v>48</v>
      </c>
      <c r="C125" t="s">
        <v>475</v>
      </c>
      <c r="D125">
        <v>113</v>
      </c>
      <c r="E125">
        <v>556</v>
      </c>
      <c r="F125">
        <v>3</v>
      </c>
      <c r="G125">
        <v>0</v>
      </c>
      <c r="H125">
        <v>3</v>
      </c>
      <c r="I125">
        <v>26</v>
      </c>
      <c r="J125">
        <v>24</v>
      </c>
      <c r="K125">
        <v>136</v>
      </c>
      <c r="L125">
        <v>0</v>
      </c>
      <c r="M125">
        <v>0</v>
      </c>
      <c r="N125">
        <v>0</v>
      </c>
      <c r="Q125">
        <v>120.2</v>
      </c>
    </row>
    <row r="126" spans="1:17" x14ac:dyDescent="0.2">
      <c r="A126" t="s">
        <v>1129</v>
      </c>
      <c r="B126" t="s">
        <v>54</v>
      </c>
      <c r="C126" t="s">
        <v>720</v>
      </c>
      <c r="I126">
        <v>67</v>
      </c>
      <c r="J126">
        <v>32</v>
      </c>
      <c r="K126">
        <v>549</v>
      </c>
      <c r="L126">
        <v>4</v>
      </c>
      <c r="M126">
        <v>1</v>
      </c>
      <c r="N126">
        <v>2</v>
      </c>
      <c r="Q126">
        <v>118.9</v>
      </c>
    </row>
    <row r="127" spans="1:17" x14ac:dyDescent="0.2">
      <c r="A127" t="s">
        <v>1215</v>
      </c>
      <c r="B127" t="s">
        <v>31</v>
      </c>
      <c r="C127" t="s">
        <v>794</v>
      </c>
      <c r="I127">
        <v>77</v>
      </c>
      <c r="J127">
        <v>46</v>
      </c>
      <c r="K127">
        <v>517</v>
      </c>
      <c r="L127">
        <v>3</v>
      </c>
      <c r="M127">
        <v>0</v>
      </c>
      <c r="N127">
        <v>1</v>
      </c>
      <c r="Q127">
        <v>118.7</v>
      </c>
    </row>
    <row r="128" spans="1:17" x14ac:dyDescent="0.2">
      <c r="A128" t="s">
        <v>499</v>
      </c>
      <c r="B128" t="s">
        <v>49</v>
      </c>
      <c r="C128" t="s">
        <v>475</v>
      </c>
      <c r="D128">
        <v>184</v>
      </c>
      <c r="E128">
        <v>641</v>
      </c>
      <c r="F128">
        <v>0</v>
      </c>
      <c r="G128">
        <v>0</v>
      </c>
      <c r="H128">
        <v>0</v>
      </c>
      <c r="I128">
        <v>37</v>
      </c>
      <c r="J128">
        <v>33</v>
      </c>
      <c r="K128">
        <v>192</v>
      </c>
      <c r="L128">
        <v>0</v>
      </c>
      <c r="M128">
        <v>0</v>
      </c>
      <c r="N128">
        <v>0</v>
      </c>
      <c r="O128">
        <v>4</v>
      </c>
      <c r="P128">
        <v>0</v>
      </c>
      <c r="Q128">
        <v>116.3</v>
      </c>
    </row>
    <row r="129" spans="1:17" x14ac:dyDescent="0.2">
      <c r="A129" t="s">
        <v>1031</v>
      </c>
      <c r="B129" t="s">
        <v>59</v>
      </c>
      <c r="C129" t="s">
        <v>720</v>
      </c>
      <c r="I129">
        <v>77</v>
      </c>
      <c r="J129">
        <v>41</v>
      </c>
      <c r="K129">
        <v>503</v>
      </c>
      <c r="L129">
        <v>4</v>
      </c>
      <c r="M129">
        <v>0</v>
      </c>
      <c r="N129">
        <v>0</v>
      </c>
      <c r="Q129">
        <v>115.3</v>
      </c>
    </row>
    <row r="130" spans="1:17" x14ac:dyDescent="0.2">
      <c r="A130" t="s">
        <v>1075</v>
      </c>
      <c r="B130" t="s">
        <v>56</v>
      </c>
      <c r="C130" t="s">
        <v>720</v>
      </c>
      <c r="I130">
        <v>55</v>
      </c>
      <c r="J130">
        <v>32</v>
      </c>
      <c r="K130">
        <v>480</v>
      </c>
      <c r="L130">
        <v>5</v>
      </c>
      <c r="M130">
        <v>1</v>
      </c>
      <c r="N130">
        <v>1</v>
      </c>
      <c r="Q130">
        <v>115</v>
      </c>
    </row>
    <row r="131" spans="1:17" x14ac:dyDescent="0.2">
      <c r="A131" t="s">
        <v>1089</v>
      </c>
      <c r="B131" t="s">
        <v>52</v>
      </c>
      <c r="C131" t="s">
        <v>794</v>
      </c>
      <c r="I131">
        <v>80</v>
      </c>
      <c r="J131">
        <v>53</v>
      </c>
      <c r="K131">
        <v>439</v>
      </c>
      <c r="L131">
        <v>3</v>
      </c>
      <c r="M131">
        <v>0</v>
      </c>
      <c r="N131">
        <v>0</v>
      </c>
      <c r="Q131">
        <v>114.9</v>
      </c>
    </row>
    <row r="132" spans="1:17" x14ac:dyDescent="0.2">
      <c r="A132" t="s">
        <v>890</v>
      </c>
      <c r="B132" t="s">
        <v>45</v>
      </c>
      <c r="C132" t="s">
        <v>720</v>
      </c>
      <c r="I132">
        <v>77</v>
      </c>
      <c r="J132">
        <v>46</v>
      </c>
      <c r="K132">
        <v>523</v>
      </c>
      <c r="L132">
        <v>2</v>
      </c>
      <c r="M132">
        <v>0</v>
      </c>
      <c r="N132">
        <v>1</v>
      </c>
      <c r="Q132">
        <v>113.3</v>
      </c>
    </row>
    <row r="133" spans="1:17" x14ac:dyDescent="0.2">
      <c r="A133" t="s">
        <v>1037</v>
      </c>
      <c r="B133" t="s">
        <v>49</v>
      </c>
      <c r="C133" t="s">
        <v>720</v>
      </c>
      <c r="I133">
        <v>65</v>
      </c>
      <c r="J133">
        <v>45</v>
      </c>
      <c r="K133">
        <v>497</v>
      </c>
      <c r="L133">
        <v>3</v>
      </c>
      <c r="M133">
        <v>0</v>
      </c>
      <c r="N133">
        <v>0</v>
      </c>
      <c r="Q133">
        <v>112.7</v>
      </c>
    </row>
    <row r="134" spans="1:17" x14ac:dyDescent="0.2">
      <c r="A134" t="s">
        <v>964</v>
      </c>
      <c r="B134" t="s">
        <v>44</v>
      </c>
      <c r="C134" t="s">
        <v>720</v>
      </c>
      <c r="I134">
        <v>63</v>
      </c>
      <c r="J134">
        <v>31</v>
      </c>
      <c r="K134">
        <v>473</v>
      </c>
      <c r="L134">
        <v>5</v>
      </c>
      <c r="M134">
        <v>0</v>
      </c>
      <c r="N134">
        <v>1</v>
      </c>
      <c r="O134">
        <v>1</v>
      </c>
      <c r="P134">
        <v>0</v>
      </c>
      <c r="Q134">
        <v>111.3</v>
      </c>
    </row>
    <row r="135" spans="1:17" x14ac:dyDescent="0.2">
      <c r="A135" t="s">
        <v>1025</v>
      </c>
      <c r="B135" t="s">
        <v>52</v>
      </c>
      <c r="C135" t="s">
        <v>794</v>
      </c>
      <c r="I135">
        <v>46</v>
      </c>
      <c r="J135">
        <v>34</v>
      </c>
      <c r="K135">
        <v>439</v>
      </c>
      <c r="L135">
        <v>5</v>
      </c>
      <c r="M135">
        <v>0</v>
      </c>
      <c r="N135">
        <v>1</v>
      </c>
      <c r="Q135">
        <v>110.9</v>
      </c>
    </row>
    <row r="136" spans="1:17" x14ac:dyDescent="0.2">
      <c r="A136" t="s">
        <v>928</v>
      </c>
      <c r="B136" t="s">
        <v>36</v>
      </c>
      <c r="C136" t="s">
        <v>720</v>
      </c>
      <c r="I136">
        <v>62</v>
      </c>
      <c r="J136">
        <v>33</v>
      </c>
      <c r="K136">
        <v>543</v>
      </c>
      <c r="L136">
        <v>3</v>
      </c>
      <c r="M136">
        <v>1</v>
      </c>
      <c r="N136">
        <v>1</v>
      </c>
      <c r="Q136">
        <v>110.3</v>
      </c>
    </row>
    <row r="137" spans="1:17" x14ac:dyDescent="0.2">
      <c r="A137" t="s">
        <v>1107</v>
      </c>
      <c r="B137" t="s">
        <v>53</v>
      </c>
      <c r="C137" t="s">
        <v>720</v>
      </c>
      <c r="I137">
        <v>49</v>
      </c>
      <c r="J137">
        <v>30</v>
      </c>
      <c r="K137">
        <v>528</v>
      </c>
      <c r="L137">
        <v>4</v>
      </c>
      <c r="M137">
        <v>0</v>
      </c>
      <c r="N137">
        <v>1</v>
      </c>
      <c r="O137">
        <v>1</v>
      </c>
      <c r="P137">
        <v>0</v>
      </c>
      <c r="Q137">
        <v>109.8</v>
      </c>
    </row>
    <row r="138" spans="1:17" x14ac:dyDescent="0.2">
      <c r="A138" t="s">
        <v>497</v>
      </c>
      <c r="B138" t="s">
        <v>62</v>
      </c>
      <c r="C138" t="s">
        <v>475</v>
      </c>
      <c r="D138">
        <v>71</v>
      </c>
      <c r="E138">
        <v>364</v>
      </c>
      <c r="F138">
        <v>4</v>
      </c>
      <c r="G138">
        <v>0</v>
      </c>
      <c r="H138">
        <v>1</v>
      </c>
      <c r="I138">
        <v>30</v>
      </c>
      <c r="J138">
        <v>21</v>
      </c>
      <c r="K138">
        <v>177</v>
      </c>
      <c r="L138">
        <v>1</v>
      </c>
      <c r="M138">
        <v>0</v>
      </c>
      <c r="N138">
        <v>0</v>
      </c>
      <c r="O138">
        <v>2</v>
      </c>
      <c r="P138">
        <v>0</v>
      </c>
      <c r="Q138">
        <v>108.1</v>
      </c>
    </row>
    <row r="139" spans="1:17" x14ac:dyDescent="0.2">
      <c r="A139" t="s">
        <v>1063</v>
      </c>
      <c r="B139" t="s">
        <v>49</v>
      </c>
      <c r="C139" t="s">
        <v>794</v>
      </c>
      <c r="I139">
        <v>63</v>
      </c>
      <c r="J139">
        <v>37</v>
      </c>
      <c r="K139">
        <v>429</v>
      </c>
      <c r="L139">
        <v>4</v>
      </c>
      <c r="M139">
        <v>2</v>
      </c>
      <c r="N139">
        <v>0</v>
      </c>
      <c r="Q139">
        <v>107.9</v>
      </c>
    </row>
    <row r="140" spans="1:17" x14ac:dyDescent="0.2">
      <c r="A140" t="s">
        <v>1087</v>
      </c>
      <c r="B140" t="s">
        <v>33</v>
      </c>
      <c r="C140" t="s">
        <v>720</v>
      </c>
      <c r="D140">
        <v>10</v>
      </c>
      <c r="E140">
        <v>47</v>
      </c>
      <c r="F140">
        <v>0</v>
      </c>
      <c r="G140">
        <v>0</v>
      </c>
      <c r="H140">
        <v>0</v>
      </c>
      <c r="I140">
        <v>75</v>
      </c>
      <c r="J140">
        <v>42</v>
      </c>
      <c r="K140">
        <v>484</v>
      </c>
      <c r="L140">
        <v>2</v>
      </c>
      <c r="M140">
        <v>0</v>
      </c>
      <c r="N140">
        <v>0</v>
      </c>
      <c r="O140">
        <v>1</v>
      </c>
      <c r="P140">
        <v>0</v>
      </c>
      <c r="Q140">
        <v>107.1</v>
      </c>
    </row>
    <row r="141" spans="1:17" x14ac:dyDescent="0.2">
      <c r="A141" t="s">
        <v>1019</v>
      </c>
      <c r="B141" t="s">
        <v>44</v>
      </c>
      <c r="C141" t="s">
        <v>720</v>
      </c>
      <c r="D141">
        <v>1</v>
      </c>
      <c r="E141">
        <v>16</v>
      </c>
      <c r="F141">
        <v>0</v>
      </c>
      <c r="G141">
        <v>0</v>
      </c>
      <c r="H141">
        <v>0</v>
      </c>
      <c r="I141">
        <v>53</v>
      </c>
      <c r="J141">
        <v>39</v>
      </c>
      <c r="K141">
        <v>485</v>
      </c>
      <c r="L141">
        <v>3</v>
      </c>
      <c r="M141">
        <v>0</v>
      </c>
      <c r="N141">
        <v>0</v>
      </c>
      <c r="Q141">
        <v>107.1</v>
      </c>
    </row>
    <row r="142" spans="1:17" x14ac:dyDescent="0.2">
      <c r="A142" t="s">
        <v>1213</v>
      </c>
      <c r="B142" t="s">
        <v>37</v>
      </c>
      <c r="C142" t="s">
        <v>794</v>
      </c>
      <c r="I142">
        <v>62</v>
      </c>
      <c r="J142">
        <v>42</v>
      </c>
      <c r="K142">
        <v>464</v>
      </c>
      <c r="L142">
        <v>3</v>
      </c>
      <c r="M142">
        <v>0</v>
      </c>
      <c r="N142">
        <v>0</v>
      </c>
      <c r="O142">
        <v>1</v>
      </c>
      <c r="P142">
        <v>0</v>
      </c>
      <c r="Q142">
        <v>106.4</v>
      </c>
    </row>
    <row r="143" spans="1:17" x14ac:dyDescent="0.2">
      <c r="A143" t="s">
        <v>1317</v>
      </c>
      <c r="B143" t="s">
        <v>47</v>
      </c>
      <c r="C143" t="s">
        <v>720</v>
      </c>
      <c r="I143">
        <v>94</v>
      </c>
      <c r="J143">
        <v>50</v>
      </c>
      <c r="K143">
        <v>483</v>
      </c>
      <c r="L143">
        <v>1</v>
      </c>
      <c r="M143">
        <v>1</v>
      </c>
      <c r="N143">
        <v>0</v>
      </c>
      <c r="Q143">
        <v>106.3</v>
      </c>
    </row>
    <row r="144" spans="1:17" x14ac:dyDescent="0.2">
      <c r="A144" t="s">
        <v>534</v>
      </c>
      <c r="B144" t="s">
        <v>54</v>
      </c>
      <c r="C144" t="s">
        <v>475</v>
      </c>
      <c r="D144">
        <v>143</v>
      </c>
      <c r="E144">
        <v>520</v>
      </c>
      <c r="F144">
        <v>3</v>
      </c>
      <c r="G144">
        <v>0</v>
      </c>
      <c r="H144">
        <v>0</v>
      </c>
      <c r="I144">
        <v>27</v>
      </c>
      <c r="J144">
        <v>19</v>
      </c>
      <c r="K144">
        <v>171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106.1</v>
      </c>
    </row>
    <row r="145" spans="1:17" x14ac:dyDescent="0.2">
      <c r="A145" t="s">
        <v>554</v>
      </c>
      <c r="B145" t="s">
        <v>61</v>
      </c>
      <c r="C145" t="s">
        <v>475</v>
      </c>
      <c r="D145">
        <v>90</v>
      </c>
      <c r="E145">
        <v>311</v>
      </c>
      <c r="F145">
        <v>4</v>
      </c>
      <c r="G145">
        <v>0</v>
      </c>
      <c r="H145">
        <v>0</v>
      </c>
      <c r="I145">
        <v>27</v>
      </c>
      <c r="J145">
        <v>22</v>
      </c>
      <c r="K145">
        <v>286</v>
      </c>
      <c r="L145">
        <v>0</v>
      </c>
      <c r="M145">
        <v>0</v>
      </c>
      <c r="N145">
        <v>0</v>
      </c>
      <c r="Q145">
        <v>105.7</v>
      </c>
    </row>
    <row r="146" spans="1:17" x14ac:dyDescent="0.2">
      <c r="A146" t="s">
        <v>1173</v>
      </c>
      <c r="B146" t="s">
        <v>49</v>
      </c>
      <c r="C146" t="s">
        <v>720</v>
      </c>
      <c r="I146">
        <v>69</v>
      </c>
      <c r="J146">
        <v>30</v>
      </c>
      <c r="K146">
        <v>561</v>
      </c>
      <c r="L146">
        <v>3</v>
      </c>
      <c r="M146">
        <v>0</v>
      </c>
      <c r="N146">
        <v>0</v>
      </c>
      <c r="O146">
        <v>1</v>
      </c>
      <c r="P146">
        <v>0</v>
      </c>
      <c r="Q146">
        <v>104.1</v>
      </c>
    </row>
    <row r="147" spans="1:17" x14ac:dyDescent="0.2">
      <c r="A147" t="s">
        <v>544</v>
      </c>
      <c r="B147" t="s">
        <v>53</v>
      </c>
      <c r="C147" t="s">
        <v>475</v>
      </c>
      <c r="D147">
        <v>202</v>
      </c>
      <c r="E147">
        <v>751</v>
      </c>
      <c r="F147">
        <v>1</v>
      </c>
      <c r="G147">
        <v>0</v>
      </c>
      <c r="H147">
        <v>2</v>
      </c>
      <c r="I147">
        <v>13</v>
      </c>
      <c r="J147">
        <v>10</v>
      </c>
      <c r="K147">
        <v>55</v>
      </c>
      <c r="L147">
        <v>0</v>
      </c>
      <c r="M147">
        <v>0</v>
      </c>
      <c r="N147">
        <v>0</v>
      </c>
      <c r="Q147">
        <v>102.6</v>
      </c>
    </row>
    <row r="148" spans="1:17" x14ac:dyDescent="0.2">
      <c r="A148" t="s">
        <v>810</v>
      </c>
      <c r="B148" t="s">
        <v>44</v>
      </c>
      <c r="C148" t="s">
        <v>720</v>
      </c>
      <c r="D148">
        <v>5</v>
      </c>
      <c r="E148">
        <v>26</v>
      </c>
      <c r="F148">
        <v>0</v>
      </c>
      <c r="G148">
        <v>0</v>
      </c>
      <c r="H148">
        <v>0</v>
      </c>
      <c r="I148">
        <v>54</v>
      </c>
      <c r="J148">
        <v>31</v>
      </c>
      <c r="K148">
        <v>447</v>
      </c>
      <c r="L148">
        <v>4</v>
      </c>
      <c r="M148">
        <v>0</v>
      </c>
      <c r="N148">
        <v>0</v>
      </c>
      <c r="Q148">
        <v>102.3</v>
      </c>
    </row>
    <row r="149" spans="1:17" x14ac:dyDescent="0.2">
      <c r="A149" t="s">
        <v>1103</v>
      </c>
      <c r="B149" t="s">
        <v>49</v>
      </c>
      <c r="C149" t="s">
        <v>720</v>
      </c>
      <c r="I149">
        <v>64</v>
      </c>
      <c r="J149">
        <v>35</v>
      </c>
      <c r="K149">
        <v>486</v>
      </c>
      <c r="L149">
        <v>3</v>
      </c>
      <c r="M149">
        <v>0</v>
      </c>
      <c r="N149">
        <v>0</v>
      </c>
      <c r="O149">
        <v>1</v>
      </c>
      <c r="P149">
        <v>0</v>
      </c>
      <c r="Q149">
        <v>101.6</v>
      </c>
    </row>
    <row r="150" spans="1:17" x14ac:dyDescent="0.2">
      <c r="A150" t="s">
        <v>1159</v>
      </c>
      <c r="B150" t="s">
        <v>55</v>
      </c>
      <c r="C150" t="s">
        <v>794</v>
      </c>
      <c r="I150">
        <v>46</v>
      </c>
      <c r="J150">
        <v>33</v>
      </c>
      <c r="K150">
        <v>412</v>
      </c>
      <c r="L150">
        <v>4</v>
      </c>
      <c r="M150">
        <v>0</v>
      </c>
      <c r="N150">
        <v>1</v>
      </c>
      <c r="Q150">
        <v>101.2</v>
      </c>
    </row>
    <row r="151" spans="1:17" x14ac:dyDescent="0.2">
      <c r="A151" t="s">
        <v>840</v>
      </c>
      <c r="B151" t="s">
        <v>37</v>
      </c>
      <c r="C151" t="s">
        <v>720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57</v>
      </c>
      <c r="J151">
        <v>36</v>
      </c>
      <c r="K151">
        <v>396</v>
      </c>
      <c r="L151">
        <v>4</v>
      </c>
      <c r="M151">
        <v>0</v>
      </c>
      <c r="N151">
        <v>0</v>
      </c>
      <c r="O151">
        <v>0</v>
      </c>
      <c r="P151">
        <v>2</v>
      </c>
      <c r="Q151">
        <v>99.7</v>
      </c>
    </row>
    <row r="152" spans="1:17" x14ac:dyDescent="0.2">
      <c r="A152" t="s">
        <v>958</v>
      </c>
      <c r="B152" t="s">
        <v>50</v>
      </c>
      <c r="C152" t="s">
        <v>720</v>
      </c>
      <c r="I152">
        <v>70</v>
      </c>
      <c r="J152">
        <v>43</v>
      </c>
      <c r="K152">
        <v>506</v>
      </c>
      <c r="L152">
        <v>1</v>
      </c>
      <c r="M152">
        <v>0</v>
      </c>
      <c r="N152">
        <v>0</v>
      </c>
      <c r="Q152">
        <v>99.6</v>
      </c>
    </row>
    <row r="153" spans="1:17" x14ac:dyDescent="0.2">
      <c r="A153" t="s">
        <v>804</v>
      </c>
      <c r="B153" t="s">
        <v>54</v>
      </c>
      <c r="C153" t="s">
        <v>720</v>
      </c>
      <c r="D153">
        <v>5</v>
      </c>
      <c r="E153">
        <v>17</v>
      </c>
      <c r="F153">
        <v>0</v>
      </c>
      <c r="G153">
        <v>0</v>
      </c>
      <c r="H153">
        <v>0</v>
      </c>
      <c r="I153">
        <v>61</v>
      </c>
      <c r="J153">
        <v>36</v>
      </c>
      <c r="K153">
        <v>408</v>
      </c>
      <c r="L153">
        <v>3</v>
      </c>
      <c r="M153">
        <v>0</v>
      </c>
      <c r="N153">
        <v>1</v>
      </c>
      <c r="Q153">
        <v>99.5</v>
      </c>
    </row>
    <row r="154" spans="1:17" x14ac:dyDescent="0.2">
      <c r="A154" t="s">
        <v>1258</v>
      </c>
      <c r="B154" t="s">
        <v>39</v>
      </c>
      <c r="C154" t="s">
        <v>720</v>
      </c>
      <c r="D154">
        <v>1</v>
      </c>
      <c r="E154">
        <v>6</v>
      </c>
      <c r="F154">
        <v>0</v>
      </c>
      <c r="G154">
        <v>0</v>
      </c>
      <c r="H154">
        <v>0</v>
      </c>
      <c r="I154">
        <v>72</v>
      </c>
      <c r="J154">
        <v>39</v>
      </c>
      <c r="K154">
        <v>473</v>
      </c>
      <c r="L154">
        <v>2</v>
      </c>
      <c r="M154">
        <v>0</v>
      </c>
      <c r="N154">
        <v>0</v>
      </c>
      <c r="Q154">
        <v>98.9</v>
      </c>
    </row>
    <row r="155" spans="1:17" x14ac:dyDescent="0.2">
      <c r="A155" t="s">
        <v>1286</v>
      </c>
      <c r="B155" t="s">
        <v>42</v>
      </c>
      <c r="C155" t="s">
        <v>720</v>
      </c>
      <c r="I155">
        <v>50</v>
      </c>
      <c r="J155">
        <v>26</v>
      </c>
      <c r="K155">
        <v>494</v>
      </c>
      <c r="L155">
        <v>3</v>
      </c>
      <c r="M155">
        <v>0</v>
      </c>
      <c r="N155">
        <v>1</v>
      </c>
      <c r="Q155">
        <v>96.4</v>
      </c>
    </row>
    <row r="156" spans="1:17" x14ac:dyDescent="0.2">
      <c r="A156" t="s">
        <v>796</v>
      </c>
      <c r="B156" t="s">
        <v>54</v>
      </c>
      <c r="C156" t="s">
        <v>720</v>
      </c>
      <c r="D156">
        <v>53</v>
      </c>
      <c r="E156">
        <v>239</v>
      </c>
      <c r="F156">
        <v>1</v>
      </c>
      <c r="G156">
        <v>0</v>
      </c>
      <c r="H156">
        <v>0</v>
      </c>
      <c r="I156">
        <v>41</v>
      </c>
      <c r="J156">
        <v>31</v>
      </c>
      <c r="K156">
        <v>260</v>
      </c>
      <c r="L156">
        <v>1</v>
      </c>
      <c r="M156">
        <v>1</v>
      </c>
      <c r="N156">
        <v>0</v>
      </c>
      <c r="O156">
        <v>2</v>
      </c>
      <c r="P156">
        <v>0</v>
      </c>
      <c r="Q156">
        <v>94.9</v>
      </c>
    </row>
    <row r="157" spans="1:17" x14ac:dyDescent="0.2">
      <c r="A157" t="s">
        <v>886</v>
      </c>
      <c r="B157" t="s">
        <v>62</v>
      </c>
      <c r="C157" t="s">
        <v>720</v>
      </c>
      <c r="D157">
        <v>5</v>
      </c>
      <c r="E157">
        <v>26</v>
      </c>
      <c r="F157">
        <v>0</v>
      </c>
      <c r="G157">
        <v>0</v>
      </c>
      <c r="H157">
        <v>0</v>
      </c>
      <c r="I157">
        <v>57</v>
      </c>
      <c r="J157">
        <v>35</v>
      </c>
      <c r="K157">
        <v>451</v>
      </c>
      <c r="L157">
        <v>2</v>
      </c>
      <c r="M157">
        <v>0</v>
      </c>
      <c r="N157">
        <v>0</v>
      </c>
      <c r="O157">
        <v>1</v>
      </c>
      <c r="P157">
        <v>0</v>
      </c>
      <c r="Q157">
        <v>94.7</v>
      </c>
    </row>
    <row r="158" spans="1:17" x14ac:dyDescent="0.2">
      <c r="A158" t="s">
        <v>761</v>
      </c>
      <c r="B158" t="s">
        <v>58</v>
      </c>
      <c r="C158" t="s">
        <v>720</v>
      </c>
      <c r="D158">
        <v>1</v>
      </c>
      <c r="E158">
        <v>4</v>
      </c>
      <c r="F158">
        <v>0</v>
      </c>
      <c r="G158">
        <v>0</v>
      </c>
      <c r="H158">
        <v>0</v>
      </c>
      <c r="I158">
        <v>59</v>
      </c>
      <c r="J158">
        <v>36</v>
      </c>
      <c r="K158">
        <v>450</v>
      </c>
      <c r="L158">
        <v>2</v>
      </c>
      <c r="M158">
        <v>0</v>
      </c>
      <c r="N158">
        <v>0</v>
      </c>
      <c r="Q158">
        <v>93.4</v>
      </c>
    </row>
    <row r="159" spans="1:17" x14ac:dyDescent="0.2">
      <c r="A159" t="s">
        <v>1284</v>
      </c>
      <c r="B159" t="s">
        <v>43</v>
      </c>
      <c r="C159" t="s">
        <v>720</v>
      </c>
      <c r="D159">
        <v>2</v>
      </c>
      <c r="E159">
        <v>9</v>
      </c>
      <c r="F159">
        <v>0</v>
      </c>
      <c r="G159">
        <v>0</v>
      </c>
      <c r="H159">
        <v>0</v>
      </c>
      <c r="I159">
        <v>74</v>
      </c>
      <c r="J159">
        <v>37</v>
      </c>
      <c r="K159">
        <v>515</v>
      </c>
      <c r="L159">
        <v>0</v>
      </c>
      <c r="M159">
        <v>0</v>
      </c>
      <c r="N159">
        <v>1</v>
      </c>
      <c r="Q159">
        <v>92.4</v>
      </c>
    </row>
    <row r="160" spans="1:17" x14ac:dyDescent="0.2">
      <c r="A160" t="s">
        <v>1217</v>
      </c>
      <c r="B160" t="s">
        <v>34</v>
      </c>
      <c r="C160" t="s">
        <v>720</v>
      </c>
      <c r="I160">
        <v>73</v>
      </c>
      <c r="J160">
        <v>31</v>
      </c>
      <c r="K160">
        <v>401</v>
      </c>
      <c r="L160">
        <v>3</v>
      </c>
      <c r="M160">
        <v>0</v>
      </c>
      <c r="N160">
        <v>1</v>
      </c>
      <c r="Q160">
        <v>92.1</v>
      </c>
    </row>
    <row r="161" spans="1:17" x14ac:dyDescent="0.2">
      <c r="A161" t="s">
        <v>1179</v>
      </c>
      <c r="B161" t="s">
        <v>42</v>
      </c>
      <c r="C161" t="s">
        <v>794</v>
      </c>
      <c r="I161">
        <v>70</v>
      </c>
      <c r="J161">
        <v>35</v>
      </c>
      <c r="K161">
        <v>386</v>
      </c>
      <c r="L161">
        <v>3</v>
      </c>
      <c r="M161">
        <v>0</v>
      </c>
      <c r="N161">
        <v>0</v>
      </c>
      <c r="Q161">
        <v>91.6</v>
      </c>
    </row>
    <row r="162" spans="1:17" x14ac:dyDescent="0.2">
      <c r="A162" t="s">
        <v>802</v>
      </c>
      <c r="B162" t="s">
        <v>51</v>
      </c>
      <c r="C162" t="s">
        <v>720</v>
      </c>
      <c r="D162">
        <v>10</v>
      </c>
      <c r="E162">
        <v>71</v>
      </c>
      <c r="F162">
        <v>2</v>
      </c>
      <c r="G162">
        <v>0</v>
      </c>
      <c r="H162">
        <v>0</v>
      </c>
      <c r="I162">
        <v>49</v>
      </c>
      <c r="J162">
        <v>33</v>
      </c>
      <c r="K162">
        <v>394</v>
      </c>
      <c r="L162">
        <v>0</v>
      </c>
      <c r="M162">
        <v>0</v>
      </c>
      <c r="N162">
        <v>0</v>
      </c>
      <c r="Q162">
        <v>91.5</v>
      </c>
    </row>
    <row r="163" spans="1:17" x14ac:dyDescent="0.2">
      <c r="A163" t="s">
        <v>844</v>
      </c>
      <c r="B163" t="s">
        <v>61</v>
      </c>
      <c r="C163" t="s">
        <v>720</v>
      </c>
      <c r="I163">
        <v>43</v>
      </c>
      <c r="J163">
        <v>29</v>
      </c>
      <c r="K163">
        <v>337</v>
      </c>
      <c r="L163">
        <v>4</v>
      </c>
      <c r="M163">
        <v>0</v>
      </c>
      <c r="N163">
        <v>1</v>
      </c>
      <c r="O163">
        <v>1</v>
      </c>
      <c r="P163">
        <v>0</v>
      </c>
      <c r="Q163">
        <v>89.7</v>
      </c>
    </row>
    <row r="164" spans="1:17" x14ac:dyDescent="0.2">
      <c r="A164" t="s">
        <v>1598</v>
      </c>
      <c r="B164" t="s">
        <v>41</v>
      </c>
      <c r="C164" t="s">
        <v>475</v>
      </c>
      <c r="D164">
        <v>96</v>
      </c>
      <c r="E164">
        <v>375</v>
      </c>
      <c r="F164">
        <v>4</v>
      </c>
      <c r="G164">
        <v>0</v>
      </c>
      <c r="H164">
        <v>1</v>
      </c>
      <c r="I164">
        <v>13</v>
      </c>
      <c r="J164">
        <v>12</v>
      </c>
      <c r="K164">
        <v>129</v>
      </c>
      <c r="L164">
        <v>0</v>
      </c>
      <c r="M164">
        <v>0</v>
      </c>
      <c r="N164">
        <v>0</v>
      </c>
      <c r="Q164">
        <v>89.4</v>
      </c>
    </row>
    <row r="165" spans="1:17" x14ac:dyDescent="0.2">
      <c r="A165" t="s">
        <v>876</v>
      </c>
      <c r="B165" t="s">
        <v>35</v>
      </c>
      <c r="C165" t="s">
        <v>794</v>
      </c>
      <c r="I165">
        <v>75</v>
      </c>
      <c r="J165">
        <v>39</v>
      </c>
      <c r="K165">
        <v>481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89.1</v>
      </c>
    </row>
    <row r="166" spans="1:17" x14ac:dyDescent="0.2">
      <c r="A166" t="s">
        <v>1029</v>
      </c>
      <c r="B166" t="s">
        <v>42</v>
      </c>
      <c r="C166" t="s">
        <v>720</v>
      </c>
      <c r="I166">
        <v>63</v>
      </c>
      <c r="J166">
        <v>27</v>
      </c>
      <c r="K166">
        <v>440</v>
      </c>
      <c r="L166">
        <v>3</v>
      </c>
      <c r="M166">
        <v>0</v>
      </c>
      <c r="N166">
        <v>0</v>
      </c>
      <c r="Q166">
        <v>89</v>
      </c>
    </row>
    <row r="167" spans="1:17" x14ac:dyDescent="0.2">
      <c r="A167" t="s">
        <v>814</v>
      </c>
      <c r="B167" t="s">
        <v>54</v>
      </c>
      <c r="C167" t="s">
        <v>720</v>
      </c>
      <c r="D167">
        <v>1</v>
      </c>
      <c r="E167">
        <v>-6</v>
      </c>
      <c r="F167">
        <v>0</v>
      </c>
      <c r="G167">
        <v>0</v>
      </c>
      <c r="H167">
        <v>0</v>
      </c>
      <c r="I167">
        <v>71</v>
      </c>
      <c r="J167">
        <v>36</v>
      </c>
      <c r="K167">
        <v>411</v>
      </c>
      <c r="L167">
        <v>2</v>
      </c>
      <c r="M167">
        <v>0</v>
      </c>
      <c r="N167">
        <v>0</v>
      </c>
      <c r="O167">
        <v>1</v>
      </c>
      <c r="P167">
        <v>0</v>
      </c>
      <c r="Q167">
        <v>88.5</v>
      </c>
    </row>
    <row r="168" spans="1:17" x14ac:dyDescent="0.2">
      <c r="A168" t="s">
        <v>966</v>
      </c>
      <c r="B168" t="s">
        <v>38</v>
      </c>
      <c r="C168" t="s">
        <v>794</v>
      </c>
      <c r="I168">
        <v>35</v>
      </c>
      <c r="J168">
        <v>27</v>
      </c>
      <c r="K168">
        <v>398</v>
      </c>
      <c r="L168">
        <v>3</v>
      </c>
      <c r="M168">
        <v>0</v>
      </c>
      <c r="N168">
        <v>1</v>
      </c>
      <c r="Q168">
        <v>87.8</v>
      </c>
    </row>
    <row r="169" spans="1:17" x14ac:dyDescent="0.2">
      <c r="A169" t="s">
        <v>922</v>
      </c>
      <c r="B169" t="s">
        <v>41</v>
      </c>
      <c r="C169" t="s">
        <v>720</v>
      </c>
      <c r="I169">
        <v>49</v>
      </c>
      <c r="J169">
        <v>30</v>
      </c>
      <c r="K169">
        <v>454</v>
      </c>
      <c r="L169">
        <v>2</v>
      </c>
      <c r="M169">
        <v>0</v>
      </c>
      <c r="N169">
        <v>0</v>
      </c>
      <c r="Q169">
        <v>87.4</v>
      </c>
    </row>
    <row r="170" spans="1:17" x14ac:dyDescent="0.2">
      <c r="A170" t="s">
        <v>735</v>
      </c>
      <c r="B170" t="s">
        <v>62</v>
      </c>
      <c r="C170" t="s">
        <v>475</v>
      </c>
      <c r="D170">
        <v>72</v>
      </c>
      <c r="E170">
        <v>403</v>
      </c>
      <c r="F170">
        <v>6</v>
      </c>
      <c r="G170">
        <v>0</v>
      </c>
      <c r="H170">
        <v>1</v>
      </c>
      <c r="I170">
        <v>6</v>
      </c>
      <c r="J170">
        <v>6</v>
      </c>
      <c r="K170">
        <v>5</v>
      </c>
      <c r="L170">
        <v>0</v>
      </c>
      <c r="M170">
        <v>0</v>
      </c>
      <c r="N170">
        <v>0</v>
      </c>
      <c r="Q170">
        <v>85.8</v>
      </c>
    </row>
    <row r="171" spans="1:17" x14ac:dyDescent="0.2">
      <c r="A171" t="s">
        <v>532</v>
      </c>
      <c r="B171" t="s">
        <v>57</v>
      </c>
      <c r="C171" t="s">
        <v>475</v>
      </c>
      <c r="D171">
        <v>111</v>
      </c>
      <c r="E171">
        <v>417</v>
      </c>
      <c r="F171">
        <v>3</v>
      </c>
      <c r="G171">
        <v>1</v>
      </c>
      <c r="H171">
        <v>1</v>
      </c>
      <c r="I171">
        <v>22</v>
      </c>
      <c r="J171">
        <v>13</v>
      </c>
      <c r="K171">
        <v>80</v>
      </c>
      <c r="L171">
        <v>0</v>
      </c>
      <c r="M171">
        <v>0</v>
      </c>
      <c r="N171">
        <v>0</v>
      </c>
      <c r="Q171">
        <v>85.7</v>
      </c>
    </row>
    <row r="172" spans="1:17" x14ac:dyDescent="0.2">
      <c r="A172" t="s">
        <v>590</v>
      </c>
      <c r="B172" t="s">
        <v>60</v>
      </c>
      <c r="C172" t="s">
        <v>475</v>
      </c>
      <c r="D172">
        <v>115</v>
      </c>
      <c r="E172">
        <v>470</v>
      </c>
      <c r="F172">
        <v>3</v>
      </c>
      <c r="G172">
        <v>0</v>
      </c>
      <c r="H172">
        <v>1</v>
      </c>
      <c r="I172">
        <v>15</v>
      </c>
      <c r="J172">
        <v>11</v>
      </c>
      <c r="K172">
        <v>53</v>
      </c>
      <c r="L172">
        <v>0</v>
      </c>
      <c r="M172">
        <v>0</v>
      </c>
      <c r="N172">
        <v>0</v>
      </c>
      <c r="Q172">
        <v>84.3</v>
      </c>
    </row>
    <row r="173" spans="1:17" x14ac:dyDescent="0.2">
      <c r="A173" t="s">
        <v>1105</v>
      </c>
      <c r="B173" t="s">
        <v>52</v>
      </c>
      <c r="C173" t="s">
        <v>720</v>
      </c>
      <c r="I173">
        <v>51</v>
      </c>
      <c r="J173">
        <v>28</v>
      </c>
      <c r="K173">
        <v>464</v>
      </c>
      <c r="L173">
        <v>1</v>
      </c>
      <c r="M173">
        <v>0</v>
      </c>
      <c r="N173">
        <v>1</v>
      </c>
      <c r="Q173">
        <v>83.4</v>
      </c>
    </row>
    <row r="174" spans="1:17" x14ac:dyDescent="0.2">
      <c r="A174" t="s">
        <v>616</v>
      </c>
      <c r="B174" t="s">
        <v>33</v>
      </c>
      <c r="C174" t="s">
        <v>475</v>
      </c>
      <c r="D174">
        <v>56</v>
      </c>
      <c r="E174">
        <v>282</v>
      </c>
      <c r="F174">
        <v>1</v>
      </c>
      <c r="G174">
        <v>1</v>
      </c>
      <c r="H174">
        <v>0</v>
      </c>
      <c r="I174">
        <v>27</v>
      </c>
      <c r="J174">
        <v>24</v>
      </c>
      <c r="K174">
        <v>161</v>
      </c>
      <c r="L174">
        <v>1</v>
      </c>
      <c r="M174">
        <v>0</v>
      </c>
      <c r="N174">
        <v>0</v>
      </c>
      <c r="Q174">
        <v>82.3</v>
      </c>
    </row>
    <row r="175" spans="1:17" x14ac:dyDescent="0.2">
      <c r="A175" t="s">
        <v>942</v>
      </c>
      <c r="B175" t="s">
        <v>36</v>
      </c>
      <c r="C175" t="s">
        <v>794</v>
      </c>
      <c r="I175">
        <v>39</v>
      </c>
      <c r="J175">
        <v>21</v>
      </c>
      <c r="K175">
        <v>338</v>
      </c>
      <c r="L175">
        <v>4</v>
      </c>
      <c r="M175">
        <v>0</v>
      </c>
      <c r="N175">
        <v>1</v>
      </c>
      <c r="Q175">
        <v>81.8</v>
      </c>
    </row>
    <row r="176" spans="1:17" x14ac:dyDescent="0.2">
      <c r="A176" t="s">
        <v>818</v>
      </c>
      <c r="B176" t="s">
        <v>39</v>
      </c>
      <c r="C176" t="s">
        <v>720</v>
      </c>
      <c r="D176">
        <v>1</v>
      </c>
      <c r="E176">
        <v>29</v>
      </c>
      <c r="F176">
        <v>0</v>
      </c>
      <c r="G176">
        <v>0</v>
      </c>
      <c r="H176">
        <v>0</v>
      </c>
      <c r="I176">
        <v>50</v>
      </c>
      <c r="J176">
        <v>34</v>
      </c>
      <c r="K176">
        <v>442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81.099999999999994</v>
      </c>
    </row>
    <row r="177" spans="1:17" x14ac:dyDescent="0.2">
      <c r="A177" t="s">
        <v>1097</v>
      </c>
      <c r="B177" t="s">
        <v>60</v>
      </c>
      <c r="C177" t="s">
        <v>794</v>
      </c>
      <c r="I177">
        <v>46</v>
      </c>
      <c r="J177">
        <v>30</v>
      </c>
      <c r="K177">
        <v>326</v>
      </c>
      <c r="L177">
        <v>3</v>
      </c>
      <c r="M177">
        <v>0</v>
      </c>
      <c r="N177">
        <v>0</v>
      </c>
      <c r="Q177">
        <v>80.599999999999994</v>
      </c>
    </row>
    <row r="178" spans="1:17" x14ac:dyDescent="0.2">
      <c r="A178" t="s">
        <v>550</v>
      </c>
      <c r="B178" t="s">
        <v>41</v>
      </c>
      <c r="C178" t="s">
        <v>475</v>
      </c>
      <c r="D178">
        <v>36</v>
      </c>
      <c r="E178">
        <v>112</v>
      </c>
      <c r="F178">
        <v>0</v>
      </c>
      <c r="G178">
        <v>0</v>
      </c>
      <c r="H178">
        <v>0</v>
      </c>
      <c r="I178">
        <v>42</v>
      </c>
      <c r="J178">
        <v>33</v>
      </c>
      <c r="K178">
        <v>239</v>
      </c>
      <c r="L178">
        <v>2</v>
      </c>
      <c r="M178">
        <v>0</v>
      </c>
      <c r="N178">
        <v>0</v>
      </c>
      <c r="Q178">
        <v>80.099999999999994</v>
      </c>
    </row>
    <row r="179" spans="1:17" x14ac:dyDescent="0.2">
      <c r="A179" t="s">
        <v>990</v>
      </c>
      <c r="B179" t="s">
        <v>50</v>
      </c>
      <c r="C179" t="s">
        <v>720</v>
      </c>
      <c r="I179">
        <v>46</v>
      </c>
      <c r="J179">
        <v>26</v>
      </c>
      <c r="K179">
        <v>327</v>
      </c>
      <c r="L179">
        <v>3</v>
      </c>
      <c r="M179">
        <v>0</v>
      </c>
      <c r="N179">
        <v>1</v>
      </c>
      <c r="Q179">
        <v>79.7</v>
      </c>
    </row>
    <row r="180" spans="1:17" x14ac:dyDescent="0.2">
      <c r="A180" t="s">
        <v>509</v>
      </c>
      <c r="B180" t="s">
        <v>33</v>
      </c>
      <c r="C180" t="s">
        <v>475</v>
      </c>
      <c r="D180">
        <v>63</v>
      </c>
      <c r="E180">
        <v>163</v>
      </c>
      <c r="F180">
        <v>1</v>
      </c>
      <c r="G180">
        <v>0</v>
      </c>
      <c r="H180">
        <v>0</v>
      </c>
      <c r="I180">
        <v>28</v>
      </c>
      <c r="J180">
        <v>22</v>
      </c>
      <c r="K180">
        <v>227</v>
      </c>
      <c r="L180">
        <v>2</v>
      </c>
      <c r="M180">
        <v>0</v>
      </c>
      <c r="N180">
        <v>0</v>
      </c>
      <c r="O180">
        <v>1</v>
      </c>
      <c r="P180">
        <v>0</v>
      </c>
      <c r="Q180">
        <v>79</v>
      </c>
    </row>
    <row r="181" spans="1:17" x14ac:dyDescent="0.2">
      <c r="A181" t="s">
        <v>1053</v>
      </c>
      <c r="B181" t="s">
        <v>56</v>
      </c>
      <c r="C181" t="s">
        <v>794</v>
      </c>
      <c r="I181">
        <v>50</v>
      </c>
      <c r="J181">
        <v>28</v>
      </c>
      <c r="K181">
        <v>329</v>
      </c>
      <c r="L181">
        <v>3</v>
      </c>
      <c r="M181">
        <v>0</v>
      </c>
      <c r="N181">
        <v>0</v>
      </c>
      <c r="Q181">
        <v>78.900000000000006</v>
      </c>
    </row>
    <row r="182" spans="1:17" x14ac:dyDescent="0.2">
      <c r="A182" t="s">
        <v>642</v>
      </c>
      <c r="B182" t="s">
        <v>53</v>
      </c>
      <c r="C182" t="s">
        <v>475</v>
      </c>
      <c r="D182">
        <v>35</v>
      </c>
      <c r="E182">
        <v>216</v>
      </c>
      <c r="F182">
        <v>0</v>
      </c>
      <c r="G182">
        <v>0</v>
      </c>
      <c r="H182">
        <v>0</v>
      </c>
      <c r="I182">
        <v>42</v>
      </c>
      <c r="J182">
        <v>31</v>
      </c>
      <c r="K182">
        <v>197</v>
      </c>
      <c r="L182">
        <v>1</v>
      </c>
      <c r="M182">
        <v>0</v>
      </c>
      <c r="N182">
        <v>0</v>
      </c>
      <c r="Q182">
        <v>78.3</v>
      </c>
    </row>
    <row r="183" spans="1:17" x14ac:dyDescent="0.2">
      <c r="A183" t="s">
        <v>511</v>
      </c>
      <c r="B183" t="s">
        <v>46</v>
      </c>
      <c r="C183" t="s">
        <v>475</v>
      </c>
      <c r="D183">
        <v>45</v>
      </c>
      <c r="E183">
        <v>289</v>
      </c>
      <c r="F183">
        <v>3</v>
      </c>
      <c r="G183">
        <v>0</v>
      </c>
      <c r="H183">
        <v>0</v>
      </c>
      <c r="I183">
        <v>24</v>
      </c>
      <c r="J183">
        <v>15</v>
      </c>
      <c r="K183">
        <v>148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76.7</v>
      </c>
    </row>
    <row r="184" spans="1:17" x14ac:dyDescent="0.2">
      <c r="A184" t="s">
        <v>986</v>
      </c>
      <c r="B184" t="s">
        <v>38</v>
      </c>
      <c r="C184" t="s">
        <v>720</v>
      </c>
      <c r="I184">
        <v>40</v>
      </c>
      <c r="J184">
        <v>27</v>
      </c>
      <c r="K184">
        <v>312</v>
      </c>
      <c r="L184">
        <v>3</v>
      </c>
      <c r="M184">
        <v>0</v>
      </c>
      <c r="N184">
        <v>0</v>
      </c>
      <c r="Q184">
        <v>76.2</v>
      </c>
    </row>
    <row r="185" spans="1:17" x14ac:dyDescent="0.2">
      <c r="A185" t="s">
        <v>1065</v>
      </c>
      <c r="B185" t="s">
        <v>60</v>
      </c>
      <c r="C185" t="s">
        <v>720</v>
      </c>
      <c r="D185">
        <v>1</v>
      </c>
      <c r="E185">
        <v>5</v>
      </c>
      <c r="F185">
        <v>0</v>
      </c>
      <c r="G185">
        <v>0</v>
      </c>
      <c r="H185">
        <v>0</v>
      </c>
      <c r="I185">
        <v>57</v>
      </c>
      <c r="J185">
        <v>30</v>
      </c>
      <c r="K185">
        <v>394</v>
      </c>
      <c r="L185">
        <v>1</v>
      </c>
      <c r="M185">
        <v>0</v>
      </c>
      <c r="N185">
        <v>0</v>
      </c>
      <c r="Q185">
        <v>75.900000000000006</v>
      </c>
    </row>
    <row r="186" spans="1:17" x14ac:dyDescent="0.2">
      <c r="A186" t="s">
        <v>542</v>
      </c>
      <c r="B186" t="s">
        <v>60</v>
      </c>
      <c r="C186" t="s">
        <v>475</v>
      </c>
      <c r="D186">
        <v>76</v>
      </c>
      <c r="E186">
        <v>263</v>
      </c>
      <c r="F186">
        <v>1</v>
      </c>
      <c r="G186">
        <v>0</v>
      </c>
      <c r="H186">
        <v>0</v>
      </c>
      <c r="I186">
        <v>32</v>
      </c>
      <c r="J186">
        <v>25</v>
      </c>
      <c r="K186">
        <v>175</v>
      </c>
      <c r="L186">
        <v>0</v>
      </c>
      <c r="M186">
        <v>0</v>
      </c>
      <c r="N186">
        <v>0</v>
      </c>
      <c r="Q186">
        <v>74.8</v>
      </c>
    </row>
    <row r="187" spans="1:17" x14ac:dyDescent="0.2">
      <c r="A187" t="s">
        <v>1282</v>
      </c>
      <c r="B187" t="s">
        <v>40</v>
      </c>
      <c r="C187" t="s">
        <v>720</v>
      </c>
      <c r="I187">
        <v>45</v>
      </c>
      <c r="J187">
        <v>32</v>
      </c>
      <c r="K187">
        <v>368</v>
      </c>
      <c r="L187">
        <v>1</v>
      </c>
      <c r="M187">
        <v>0</v>
      </c>
      <c r="N187">
        <v>0</v>
      </c>
      <c r="Q187">
        <v>74.8</v>
      </c>
    </row>
    <row r="188" spans="1:17" x14ac:dyDescent="0.2">
      <c r="A188" t="s">
        <v>652</v>
      </c>
      <c r="B188" t="s">
        <v>34</v>
      </c>
      <c r="C188" t="s">
        <v>475</v>
      </c>
      <c r="D188">
        <v>76</v>
      </c>
      <c r="E188">
        <v>313</v>
      </c>
      <c r="F188">
        <v>4</v>
      </c>
      <c r="G188">
        <v>0</v>
      </c>
      <c r="H188">
        <v>0</v>
      </c>
      <c r="I188">
        <v>11</v>
      </c>
      <c r="J188">
        <v>10</v>
      </c>
      <c r="K188">
        <v>87</v>
      </c>
      <c r="L188">
        <v>0</v>
      </c>
      <c r="M188">
        <v>0</v>
      </c>
      <c r="N188">
        <v>0</v>
      </c>
      <c r="Q188">
        <v>74</v>
      </c>
    </row>
    <row r="189" spans="1:17" x14ac:dyDescent="0.2">
      <c r="A189" t="s">
        <v>538</v>
      </c>
      <c r="B189" t="s">
        <v>39</v>
      </c>
      <c r="C189" t="s">
        <v>475</v>
      </c>
      <c r="D189">
        <v>52</v>
      </c>
      <c r="E189">
        <v>271</v>
      </c>
      <c r="F189">
        <v>2</v>
      </c>
      <c r="G189">
        <v>0</v>
      </c>
      <c r="H189">
        <v>0</v>
      </c>
      <c r="I189">
        <v>21</v>
      </c>
      <c r="J189">
        <v>15</v>
      </c>
      <c r="K189">
        <v>132</v>
      </c>
      <c r="L189">
        <v>1</v>
      </c>
      <c r="M189">
        <v>0</v>
      </c>
      <c r="N189">
        <v>0</v>
      </c>
      <c r="Q189">
        <v>73.3</v>
      </c>
    </row>
    <row r="190" spans="1:17" x14ac:dyDescent="0.2">
      <c r="A190" t="s">
        <v>1240</v>
      </c>
      <c r="B190" t="s">
        <v>43</v>
      </c>
      <c r="C190" t="s">
        <v>794</v>
      </c>
      <c r="I190">
        <v>42</v>
      </c>
      <c r="J190">
        <v>23</v>
      </c>
      <c r="K190">
        <v>259</v>
      </c>
      <c r="L190">
        <v>4</v>
      </c>
      <c r="M190">
        <v>0</v>
      </c>
      <c r="N190">
        <v>0</v>
      </c>
      <c r="Q190">
        <v>72.900000000000006</v>
      </c>
    </row>
    <row r="191" spans="1:17" x14ac:dyDescent="0.2">
      <c r="A191" t="s">
        <v>548</v>
      </c>
      <c r="B191" t="s">
        <v>33</v>
      </c>
      <c r="C191" t="s">
        <v>475</v>
      </c>
      <c r="D191">
        <v>99</v>
      </c>
      <c r="E191">
        <v>334</v>
      </c>
      <c r="F191">
        <v>1</v>
      </c>
      <c r="G191">
        <v>0</v>
      </c>
      <c r="H191">
        <v>0</v>
      </c>
      <c r="I191">
        <v>28</v>
      </c>
      <c r="J191">
        <v>16</v>
      </c>
      <c r="K191">
        <v>109</v>
      </c>
      <c r="L191">
        <v>1</v>
      </c>
      <c r="M191">
        <v>0</v>
      </c>
      <c r="N191">
        <v>0</v>
      </c>
      <c r="Q191">
        <v>72.3</v>
      </c>
    </row>
    <row r="192" spans="1:17" x14ac:dyDescent="0.2">
      <c r="A192" t="s">
        <v>546</v>
      </c>
      <c r="B192" t="s">
        <v>41</v>
      </c>
      <c r="C192" t="s">
        <v>475</v>
      </c>
      <c r="D192">
        <v>56</v>
      </c>
      <c r="E192">
        <v>180</v>
      </c>
      <c r="F192">
        <v>4</v>
      </c>
      <c r="G192">
        <v>0</v>
      </c>
      <c r="H192">
        <v>0</v>
      </c>
      <c r="I192">
        <v>20</v>
      </c>
      <c r="J192">
        <v>17</v>
      </c>
      <c r="K192">
        <v>115</v>
      </c>
      <c r="L192">
        <v>0</v>
      </c>
      <c r="M192">
        <v>0</v>
      </c>
      <c r="N192">
        <v>0</v>
      </c>
      <c r="Q192">
        <v>70.5</v>
      </c>
    </row>
    <row r="193" spans="1:17" x14ac:dyDescent="0.2">
      <c r="A193" t="s">
        <v>996</v>
      </c>
      <c r="B193" t="s">
        <v>46</v>
      </c>
      <c r="C193" t="s">
        <v>794</v>
      </c>
      <c r="I193">
        <v>28</v>
      </c>
      <c r="J193">
        <v>21</v>
      </c>
      <c r="K193">
        <v>311</v>
      </c>
      <c r="L193">
        <v>3</v>
      </c>
      <c r="M193">
        <v>0</v>
      </c>
      <c r="N193">
        <v>0</v>
      </c>
      <c r="Q193">
        <v>70.099999999999994</v>
      </c>
    </row>
    <row r="194" spans="1:17" x14ac:dyDescent="0.2">
      <c r="A194" t="s">
        <v>1127</v>
      </c>
      <c r="B194" t="s">
        <v>36</v>
      </c>
      <c r="C194" t="s">
        <v>794</v>
      </c>
      <c r="I194">
        <v>30</v>
      </c>
      <c r="J194">
        <v>23</v>
      </c>
      <c r="K194">
        <v>288</v>
      </c>
      <c r="L194">
        <v>3</v>
      </c>
      <c r="M194">
        <v>0</v>
      </c>
      <c r="N194">
        <v>0</v>
      </c>
      <c r="Q194">
        <v>69.8</v>
      </c>
    </row>
    <row r="195" spans="1:17" x14ac:dyDescent="0.2">
      <c r="A195" t="s">
        <v>680</v>
      </c>
      <c r="B195" t="s">
        <v>43</v>
      </c>
      <c r="C195" t="s">
        <v>475</v>
      </c>
      <c r="D195">
        <v>63</v>
      </c>
      <c r="E195">
        <v>207</v>
      </c>
      <c r="F195">
        <v>0</v>
      </c>
      <c r="G195">
        <v>0</v>
      </c>
      <c r="H195">
        <v>0</v>
      </c>
      <c r="I195">
        <v>30</v>
      </c>
      <c r="J195">
        <v>19</v>
      </c>
      <c r="K195">
        <v>180</v>
      </c>
      <c r="L195">
        <v>2</v>
      </c>
      <c r="M195">
        <v>0</v>
      </c>
      <c r="N195">
        <v>0</v>
      </c>
      <c r="Q195">
        <v>69.7</v>
      </c>
    </row>
    <row r="196" spans="1:17" x14ac:dyDescent="0.2">
      <c r="A196" t="s">
        <v>586</v>
      </c>
      <c r="B196" t="s">
        <v>40</v>
      </c>
      <c r="C196" t="s">
        <v>475</v>
      </c>
      <c r="D196">
        <v>67</v>
      </c>
      <c r="E196">
        <v>253</v>
      </c>
      <c r="F196">
        <v>1</v>
      </c>
      <c r="G196">
        <v>0</v>
      </c>
      <c r="H196">
        <v>0</v>
      </c>
      <c r="I196">
        <v>30</v>
      </c>
      <c r="J196">
        <v>21</v>
      </c>
      <c r="K196">
        <v>165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68.8</v>
      </c>
    </row>
    <row r="197" spans="1:17" x14ac:dyDescent="0.2">
      <c r="A197" t="s">
        <v>1604</v>
      </c>
      <c r="B197" t="s">
        <v>55</v>
      </c>
      <c r="C197" t="s">
        <v>720</v>
      </c>
      <c r="I197">
        <v>44</v>
      </c>
      <c r="J197">
        <v>31</v>
      </c>
      <c r="K197">
        <v>363</v>
      </c>
      <c r="L197">
        <v>0</v>
      </c>
      <c r="M197">
        <v>0</v>
      </c>
      <c r="N197">
        <v>0</v>
      </c>
      <c r="Q197">
        <v>67.3</v>
      </c>
    </row>
    <row r="198" spans="1:17" x14ac:dyDescent="0.2">
      <c r="A198" t="s">
        <v>1187</v>
      </c>
      <c r="B198" t="s">
        <v>54</v>
      </c>
      <c r="C198" t="s">
        <v>794</v>
      </c>
      <c r="I198">
        <v>42</v>
      </c>
      <c r="J198">
        <v>26</v>
      </c>
      <c r="K198">
        <v>289</v>
      </c>
      <c r="L198">
        <v>2</v>
      </c>
      <c r="M198">
        <v>0</v>
      </c>
      <c r="N198">
        <v>0</v>
      </c>
      <c r="Q198">
        <v>66.900000000000006</v>
      </c>
    </row>
    <row r="199" spans="1:17" x14ac:dyDescent="0.2">
      <c r="A199" t="s">
        <v>962</v>
      </c>
      <c r="B199" t="s">
        <v>52</v>
      </c>
      <c r="C199" t="s">
        <v>720</v>
      </c>
      <c r="D199">
        <v>1</v>
      </c>
      <c r="E199">
        <v>-1</v>
      </c>
      <c r="F199">
        <v>0</v>
      </c>
      <c r="G199">
        <v>0</v>
      </c>
      <c r="H199">
        <v>0</v>
      </c>
      <c r="I199">
        <v>50</v>
      </c>
      <c r="J199">
        <v>37</v>
      </c>
      <c r="K199">
        <v>238</v>
      </c>
      <c r="L199">
        <v>1</v>
      </c>
      <c r="M199">
        <v>0</v>
      </c>
      <c r="N199">
        <v>0</v>
      </c>
      <c r="Q199">
        <v>66.7</v>
      </c>
    </row>
    <row r="200" spans="1:17" x14ac:dyDescent="0.2">
      <c r="A200" t="s">
        <v>1219</v>
      </c>
      <c r="B200" t="s">
        <v>56</v>
      </c>
      <c r="C200" t="s">
        <v>794</v>
      </c>
      <c r="I200">
        <v>46</v>
      </c>
      <c r="J200">
        <v>32</v>
      </c>
      <c r="K200">
        <v>280</v>
      </c>
      <c r="L200">
        <v>1</v>
      </c>
      <c r="M200">
        <v>0</v>
      </c>
      <c r="N200">
        <v>0</v>
      </c>
      <c r="Q200">
        <v>66</v>
      </c>
    </row>
    <row r="201" spans="1:17" x14ac:dyDescent="0.2">
      <c r="A201" t="s">
        <v>1059</v>
      </c>
      <c r="B201" t="s">
        <v>38</v>
      </c>
      <c r="C201" t="s">
        <v>720</v>
      </c>
      <c r="I201">
        <v>41</v>
      </c>
      <c r="J201">
        <v>21</v>
      </c>
      <c r="K201">
        <v>327</v>
      </c>
      <c r="L201">
        <v>2</v>
      </c>
      <c r="M201">
        <v>0</v>
      </c>
      <c r="N201">
        <v>0</v>
      </c>
      <c r="Q201">
        <v>65.7</v>
      </c>
    </row>
    <row r="202" spans="1:17" x14ac:dyDescent="0.2">
      <c r="A202" t="s">
        <v>1143</v>
      </c>
      <c r="B202" t="s">
        <v>55</v>
      </c>
      <c r="C202" t="s">
        <v>794</v>
      </c>
      <c r="I202">
        <v>48</v>
      </c>
      <c r="J202">
        <v>32</v>
      </c>
      <c r="K202">
        <v>268</v>
      </c>
      <c r="L202">
        <v>1</v>
      </c>
      <c r="M202">
        <v>0</v>
      </c>
      <c r="N202">
        <v>0</v>
      </c>
      <c r="Q202">
        <v>64.8</v>
      </c>
    </row>
    <row r="203" spans="1:17" x14ac:dyDescent="0.2">
      <c r="A203" t="s">
        <v>1021</v>
      </c>
      <c r="B203" t="s">
        <v>48</v>
      </c>
      <c r="C203" t="s">
        <v>720</v>
      </c>
      <c r="I203">
        <v>39</v>
      </c>
      <c r="J203">
        <v>21</v>
      </c>
      <c r="K203">
        <v>314</v>
      </c>
      <c r="L203">
        <v>2</v>
      </c>
      <c r="M203">
        <v>0</v>
      </c>
      <c r="N203">
        <v>0</v>
      </c>
      <c r="Q203">
        <v>64.400000000000006</v>
      </c>
    </row>
    <row r="204" spans="1:17" x14ac:dyDescent="0.2">
      <c r="A204" t="s">
        <v>1244</v>
      </c>
      <c r="B204" t="s">
        <v>43</v>
      </c>
      <c r="C204" t="s">
        <v>720</v>
      </c>
      <c r="D204">
        <v>1</v>
      </c>
      <c r="E204">
        <v>6</v>
      </c>
      <c r="F204">
        <v>0</v>
      </c>
      <c r="G204">
        <v>0</v>
      </c>
      <c r="H204">
        <v>0</v>
      </c>
      <c r="I204">
        <v>37</v>
      </c>
      <c r="J204">
        <v>24</v>
      </c>
      <c r="K204">
        <v>269</v>
      </c>
      <c r="L204">
        <v>2</v>
      </c>
      <c r="M204">
        <v>0</v>
      </c>
      <c r="N204">
        <v>0</v>
      </c>
      <c r="O204">
        <v>1</v>
      </c>
      <c r="P204">
        <v>0</v>
      </c>
      <c r="Q204">
        <v>63.5</v>
      </c>
    </row>
    <row r="205" spans="1:17" x14ac:dyDescent="0.2">
      <c r="A205" t="s">
        <v>1181</v>
      </c>
      <c r="B205" t="s">
        <v>37</v>
      </c>
      <c r="C205" t="s">
        <v>794</v>
      </c>
      <c r="I205">
        <v>41</v>
      </c>
      <c r="J205">
        <v>29</v>
      </c>
      <c r="K205">
        <v>223</v>
      </c>
      <c r="L205">
        <v>2</v>
      </c>
      <c r="M205">
        <v>0</v>
      </c>
      <c r="N205">
        <v>0</v>
      </c>
      <c r="Q205">
        <v>63.3</v>
      </c>
    </row>
    <row r="206" spans="1:17" x14ac:dyDescent="0.2">
      <c r="A206" t="s">
        <v>1023</v>
      </c>
      <c r="B206" t="s">
        <v>53</v>
      </c>
      <c r="C206" t="s">
        <v>720</v>
      </c>
      <c r="I206">
        <v>42</v>
      </c>
      <c r="J206">
        <v>23</v>
      </c>
      <c r="K206">
        <v>268</v>
      </c>
      <c r="L206">
        <v>2</v>
      </c>
      <c r="M206">
        <v>0</v>
      </c>
      <c r="N206">
        <v>0</v>
      </c>
      <c r="Q206">
        <v>61.8</v>
      </c>
    </row>
    <row r="207" spans="1:17" x14ac:dyDescent="0.2">
      <c r="A207" t="s">
        <v>1293</v>
      </c>
      <c r="B207" t="s">
        <v>35</v>
      </c>
      <c r="C207" t="s">
        <v>794</v>
      </c>
      <c r="I207">
        <v>39</v>
      </c>
      <c r="J207">
        <v>25</v>
      </c>
      <c r="K207">
        <v>245</v>
      </c>
      <c r="L207">
        <v>2</v>
      </c>
      <c r="M207">
        <v>0</v>
      </c>
      <c r="N207">
        <v>0</v>
      </c>
      <c r="Q207">
        <v>61.5</v>
      </c>
    </row>
    <row r="208" spans="1:17" x14ac:dyDescent="0.2">
      <c r="A208" t="s">
        <v>798</v>
      </c>
      <c r="B208" t="s">
        <v>55</v>
      </c>
      <c r="C208" t="s">
        <v>720</v>
      </c>
      <c r="D208">
        <v>3</v>
      </c>
      <c r="E208">
        <v>-6</v>
      </c>
      <c r="F208">
        <v>0</v>
      </c>
      <c r="G208">
        <v>0</v>
      </c>
      <c r="H208">
        <v>0</v>
      </c>
      <c r="I208">
        <v>54</v>
      </c>
      <c r="J208">
        <v>20</v>
      </c>
      <c r="K208">
        <v>353</v>
      </c>
      <c r="L208">
        <v>1</v>
      </c>
      <c r="M208">
        <v>0</v>
      </c>
      <c r="N208">
        <v>0</v>
      </c>
      <c r="Q208">
        <v>60.7</v>
      </c>
    </row>
    <row r="209" spans="1:17" x14ac:dyDescent="0.2">
      <c r="A209" t="s">
        <v>606</v>
      </c>
      <c r="B209" t="s">
        <v>57</v>
      </c>
      <c r="C209" t="s">
        <v>475</v>
      </c>
      <c r="D209">
        <v>26</v>
      </c>
      <c r="E209">
        <v>100</v>
      </c>
      <c r="F209">
        <v>0</v>
      </c>
      <c r="G209">
        <v>0</v>
      </c>
      <c r="H209">
        <v>0</v>
      </c>
      <c r="I209">
        <v>32</v>
      </c>
      <c r="J209">
        <v>24</v>
      </c>
      <c r="K209">
        <v>202</v>
      </c>
      <c r="L209">
        <v>1</v>
      </c>
      <c r="M209">
        <v>0</v>
      </c>
      <c r="N209">
        <v>0</v>
      </c>
      <c r="Q209">
        <v>60.2</v>
      </c>
    </row>
    <row r="210" spans="1:17" x14ac:dyDescent="0.2">
      <c r="A210" t="s">
        <v>602</v>
      </c>
      <c r="B210" t="s">
        <v>35</v>
      </c>
      <c r="C210" t="s">
        <v>475</v>
      </c>
      <c r="D210">
        <v>37</v>
      </c>
      <c r="E210">
        <v>140</v>
      </c>
      <c r="F210">
        <v>0</v>
      </c>
      <c r="G210">
        <v>0</v>
      </c>
      <c r="H210">
        <v>0</v>
      </c>
      <c r="I210">
        <v>30</v>
      </c>
      <c r="J210">
        <v>23</v>
      </c>
      <c r="K210">
        <v>220</v>
      </c>
      <c r="L210">
        <v>0</v>
      </c>
      <c r="M210">
        <v>0</v>
      </c>
      <c r="N210">
        <v>0</v>
      </c>
      <c r="Q210">
        <v>59</v>
      </c>
    </row>
    <row r="211" spans="1:17" x14ac:dyDescent="0.2">
      <c r="A211" t="s">
        <v>1079</v>
      </c>
      <c r="B211" t="s">
        <v>36</v>
      </c>
      <c r="C211" t="s">
        <v>720</v>
      </c>
      <c r="I211">
        <v>40</v>
      </c>
      <c r="J211">
        <v>27</v>
      </c>
      <c r="K211">
        <v>260</v>
      </c>
      <c r="L211">
        <v>1</v>
      </c>
      <c r="M211">
        <v>0</v>
      </c>
      <c r="N211">
        <v>0</v>
      </c>
      <c r="Q211">
        <v>59</v>
      </c>
    </row>
    <row r="212" spans="1:17" x14ac:dyDescent="0.2">
      <c r="A212" t="s">
        <v>904</v>
      </c>
      <c r="B212" t="s">
        <v>56</v>
      </c>
      <c r="C212" t="s">
        <v>720</v>
      </c>
      <c r="I212">
        <v>33</v>
      </c>
      <c r="J212">
        <v>14</v>
      </c>
      <c r="K212">
        <v>201</v>
      </c>
      <c r="L212">
        <v>4</v>
      </c>
      <c r="M212">
        <v>0</v>
      </c>
      <c r="N212">
        <v>0</v>
      </c>
      <c r="Q212">
        <v>58.1</v>
      </c>
    </row>
    <row r="213" spans="1:17" x14ac:dyDescent="0.2">
      <c r="A213" t="s">
        <v>860</v>
      </c>
      <c r="B213" t="s">
        <v>38</v>
      </c>
      <c r="C213" t="s">
        <v>720</v>
      </c>
      <c r="I213">
        <v>44</v>
      </c>
      <c r="J213">
        <v>23</v>
      </c>
      <c r="K213">
        <v>283</v>
      </c>
      <c r="L213">
        <v>1</v>
      </c>
      <c r="M213">
        <v>0</v>
      </c>
      <c r="N213">
        <v>0</v>
      </c>
      <c r="O213">
        <v>1</v>
      </c>
      <c r="P213">
        <v>0</v>
      </c>
      <c r="Q213">
        <v>57.3</v>
      </c>
    </row>
    <row r="214" spans="1:17" x14ac:dyDescent="0.2">
      <c r="A214" t="s">
        <v>946</v>
      </c>
      <c r="B214" t="s">
        <v>33</v>
      </c>
      <c r="C214" t="s">
        <v>794</v>
      </c>
      <c r="I214">
        <v>34</v>
      </c>
      <c r="J214">
        <v>20</v>
      </c>
      <c r="K214">
        <v>251</v>
      </c>
      <c r="L214">
        <v>2</v>
      </c>
      <c r="M214">
        <v>0</v>
      </c>
      <c r="N214">
        <v>0</v>
      </c>
      <c r="Q214">
        <v>57.1</v>
      </c>
    </row>
    <row r="215" spans="1:17" x14ac:dyDescent="0.2">
      <c r="A215" t="s">
        <v>1149</v>
      </c>
      <c r="B215" t="s">
        <v>45</v>
      </c>
      <c r="C215" t="s">
        <v>720</v>
      </c>
      <c r="I215">
        <v>43</v>
      </c>
      <c r="J215">
        <v>27</v>
      </c>
      <c r="K215">
        <v>276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56.6</v>
      </c>
    </row>
    <row r="216" spans="1:17" x14ac:dyDescent="0.2">
      <c r="A216" t="s">
        <v>870</v>
      </c>
      <c r="B216" t="s">
        <v>46</v>
      </c>
      <c r="C216" t="s">
        <v>720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27</v>
      </c>
      <c r="J216">
        <v>11</v>
      </c>
      <c r="K216">
        <v>299</v>
      </c>
      <c r="L216">
        <v>2</v>
      </c>
      <c r="M216">
        <v>0</v>
      </c>
      <c r="N216">
        <v>1</v>
      </c>
      <c r="O216">
        <v>1</v>
      </c>
      <c r="P216">
        <v>0</v>
      </c>
      <c r="Q216">
        <v>55.9</v>
      </c>
    </row>
    <row r="217" spans="1:17" x14ac:dyDescent="0.2">
      <c r="A217" t="s">
        <v>1197</v>
      </c>
      <c r="B217" t="s">
        <v>60</v>
      </c>
      <c r="C217" t="s">
        <v>794</v>
      </c>
      <c r="I217">
        <v>28</v>
      </c>
      <c r="J217">
        <v>19</v>
      </c>
      <c r="K217">
        <v>186</v>
      </c>
      <c r="L217">
        <v>3</v>
      </c>
      <c r="M217">
        <v>0</v>
      </c>
      <c r="N217">
        <v>0</v>
      </c>
      <c r="Q217">
        <v>55.6</v>
      </c>
    </row>
    <row r="218" spans="1:17" x14ac:dyDescent="0.2">
      <c r="A218" t="s">
        <v>1163</v>
      </c>
      <c r="B218" t="s">
        <v>54</v>
      </c>
      <c r="C218" t="s">
        <v>720</v>
      </c>
      <c r="I218">
        <v>31</v>
      </c>
      <c r="J218">
        <v>22</v>
      </c>
      <c r="K218">
        <v>264</v>
      </c>
      <c r="L218">
        <v>1</v>
      </c>
      <c r="M218">
        <v>0</v>
      </c>
      <c r="N218">
        <v>0</v>
      </c>
      <c r="Q218">
        <v>54.4</v>
      </c>
    </row>
    <row r="219" spans="1:17" x14ac:dyDescent="0.2">
      <c r="A219" t="s">
        <v>830</v>
      </c>
      <c r="B219" t="s">
        <v>45</v>
      </c>
      <c r="C219" t="s">
        <v>720</v>
      </c>
      <c r="I219">
        <v>48</v>
      </c>
      <c r="J219">
        <v>28</v>
      </c>
      <c r="K219">
        <v>241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54.1</v>
      </c>
    </row>
    <row r="220" spans="1:17" x14ac:dyDescent="0.2">
      <c r="A220" t="s">
        <v>646</v>
      </c>
      <c r="B220" t="s">
        <v>54</v>
      </c>
      <c r="C220" t="s">
        <v>475</v>
      </c>
      <c r="D220">
        <v>47</v>
      </c>
      <c r="E220">
        <v>193</v>
      </c>
      <c r="F220">
        <v>1</v>
      </c>
      <c r="G220">
        <v>0</v>
      </c>
      <c r="H220">
        <v>0</v>
      </c>
      <c r="I220">
        <v>18</v>
      </c>
      <c r="J220">
        <v>11</v>
      </c>
      <c r="K220">
        <v>116</v>
      </c>
      <c r="L220">
        <v>1</v>
      </c>
      <c r="M220">
        <v>0</v>
      </c>
      <c r="N220">
        <v>0</v>
      </c>
      <c r="Q220">
        <v>53.9</v>
      </c>
    </row>
    <row r="221" spans="1:17" x14ac:dyDescent="0.2">
      <c r="A221" t="s">
        <v>1855</v>
      </c>
      <c r="B221" t="s">
        <v>58</v>
      </c>
      <c r="C221" t="s">
        <v>475</v>
      </c>
      <c r="D221">
        <v>47</v>
      </c>
      <c r="E221">
        <v>267</v>
      </c>
      <c r="F221">
        <v>3</v>
      </c>
      <c r="G221">
        <v>0</v>
      </c>
      <c r="H221">
        <v>0</v>
      </c>
      <c r="I221">
        <v>7</v>
      </c>
      <c r="J221">
        <v>6</v>
      </c>
      <c r="K221">
        <v>29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53.6</v>
      </c>
    </row>
    <row r="222" spans="1:17" x14ac:dyDescent="0.2">
      <c r="A222" t="s">
        <v>614</v>
      </c>
      <c r="B222" t="s">
        <v>35</v>
      </c>
      <c r="C222" t="s">
        <v>475</v>
      </c>
      <c r="D222">
        <v>75</v>
      </c>
      <c r="E222">
        <v>207</v>
      </c>
      <c r="F222">
        <v>1</v>
      </c>
      <c r="G222">
        <v>0</v>
      </c>
      <c r="H222">
        <v>0</v>
      </c>
      <c r="I222">
        <v>21</v>
      </c>
      <c r="J222">
        <v>18</v>
      </c>
      <c r="K222">
        <v>88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53.5</v>
      </c>
    </row>
    <row r="223" spans="1:17" x14ac:dyDescent="0.2">
      <c r="A223" t="s">
        <v>1272</v>
      </c>
      <c r="B223" t="s">
        <v>32</v>
      </c>
      <c r="C223" t="s">
        <v>720</v>
      </c>
      <c r="I223">
        <v>46</v>
      </c>
      <c r="J223">
        <v>22</v>
      </c>
      <c r="K223">
        <v>315</v>
      </c>
      <c r="L223">
        <v>0</v>
      </c>
      <c r="M223">
        <v>0</v>
      </c>
      <c r="N223">
        <v>0</v>
      </c>
      <c r="Q223">
        <v>53.5</v>
      </c>
    </row>
    <row r="224" spans="1:17" x14ac:dyDescent="0.2">
      <c r="A224" t="s">
        <v>1183</v>
      </c>
      <c r="B224" t="s">
        <v>52</v>
      </c>
      <c r="C224" t="s">
        <v>720</v>
      </c>
      <c r="I224">
        <v>34</v>
      </c>
      <c r="J224">
        <v>19</v>
      </c>
      <c r="K224">
        <v>224</v>
      </c>
      <c r="L224">
        <v>2</v>
      </c>
      <c r="M224">
        <v>0</v>
      </c>
      <c r="N224">
        <v>0</v>
      </c>
      <c r="Q224">
        <v>53.4</v>
      </c>
    </row>
    <row r="225" spans="1:17" x14ac:dyDescent="0.2">
      <c r="A225" t="s">
        <v>1035</v>
      </c>
      <c r="B225" t="s">
        <v>52</v>
      </c>
      <c r="C225" t="s">
        <v>720</v>
      </c>
      <c r="D225">
        <v>1</v>
      </c>
      <c r="E225">
        <v>-3</v>
      </c>
      <c r="F225">
        <v>0</v>
      </c>
      <c r="G225">
        <v>0</v>
      </c>
      <c r="H225">
        <v>0</v>
      </c>
      <c r="I225">
        <v>33</v>
      </c>
      <c r="J225">
        <v>22</v>
      </c>
      <c r="K225">
        <v>300</v>
      </c>
      <c r="L225">
        <v>0</v>
      </c>
      <c r="M225">
        <v>0</v>
      </c>
      <c r="N225">
        <v>0</v>
      </c>
      <c r="Q225">
        <v>51.7</v>
      </c>
    </row>
    <row r="226" spans="1:17" x14ac:dyDescent="0.2">
      <c r="A226" t="s">
        <v>672</v>
      </c>
      <c r="B226" t="s">
        <v>50</v>
      </c>
      <c r="C226" t="s">
        <v>475</v>
      </c>
      <c r="D226">
        <v>87</v>
      </c>
      <c r="E226">
        <v>392</v>
      </c>
      <c r="F226">
        <v>1</v>
      </c>
      <c r="G226">
        <v>0</v>
      </c>
      <c r="H226">
        <v>1</v>
      </c>
      <c r="I226">
        <v>11</v>
      </c>
      <c r="J226">
        <v>2</v>
      </c>
      <c r="K226">
        <v>14</v>
      </c>
      <c r="L226">
        <v>0</v>
      </c>
      <c r="M226">
        <v>0</v>
      </c>
      <c r="N226">
        <v>0</v>
      </c>
      <c r="O226">
        <v>3</v>
      </c>
      <c r="P226">
        <v>0</v>
      </c>
      <c r="Q226">
        <v>51.6</v>
      </c>
    </row>
    <row r="227" spans="1:17" x14ac:dyDescent="0.2">
      <c r="A227" t="s">
        <v>791</v>
      </c>
      <c r="B227" t="s">
        <v>58</v>
      </c>
      <c r="C227" t="s">
        <v>720</v>
      </c>
      <c r="D227">
        <v>5</v>
      </c>
      <c r="E227">
        <v>31</v>
      </c>
      <c r="F227">
        <v>0</v>
      </c>
      <c r="G227">
        <v>0</v>
      </c>
      <c r="H227">
        <v>0</v>
      </c>
      <c r="I227">
        <v>30</v>
      </c>
      <c r="J227">
        <v>19</v>
      </c>
      <c r="K227">
        <v>218</v>
      </c>
      <c r="L227">
        <v>1</v>
      </c>
      <c r="M227">
        <v>0</v>
      </c>
      <c r="N227">
        <v>0</v>
      </c>
      <c r="Q227">
        <v>49.9</v>
      </c>
    </row>
    <row r="228" spans="1:17" x14ac:dyDescent="0.2">
      <c r="A228" t="s">
        <v>824</v>
      </c>
      <c r="B228" t="s">
        <v>59</v>
      </c>
      <c r="C228" t="s">
        <v>720</v>
      </c>
      <c r="D228">
        <v>3</v>
      </c>
      <c r="E228">
        <v>17</v>
      </c>
      <c r="F228">
        <v>0</v>
      </c>
      <c r="G228">
        <v>0</v>
      </c>
      <c r="H228">
        <v>0</v>
      </c>
      <c r="I228">
        <v>39</v>
      </c>
      <c r="J228">
        <v>18</v>
      </c>
      <c r="K228">
        <v>225</v>
      </c>
      <c r="L228">
        <v>1</v>
      </c>
      <c r="M228">
        <v>0</v>
      </c>
      <c r="N228">
        <v>0</v>
      </c>
      <c r="O228">
        <v>1</v>
      </c>
      <c r="P228">
        <v>0</v>
      </c>
      <c r="Q228">
        <v>48.2</v>
      </c>
    </row>
    <row r="229" spans="1:17" x14ac:dyDescent="0.2">
      <c r="A229" t="s">
        <v>1307</v>
      </c>
      <c r="B229" t="s">
        <v>33</v>
      </c>
      <c r="C229" t="s">
        <v>720</v>
      </c>
      <c r="I229">
        <v>24</v>
      </c>
      <c r="J229">
        <v>14</v>
      </c>
      <c r="K229">
        <v>161</v>
      </c>
      <c r="L229">
        <v>3</v>
      </c>
      <c r="M229">
        <v>0</v>
      </c>
      <c r="N229">
        <v>0</v>
      </c>
      <c r="Q229">
        <v>48.1</v>
      </c>
    </row>
    <row r="230" spans="1:17" x14ac:dyDescent="0.2">
      <c r="A230" t="s">
        <v>906</v>
      </c>
      <c r="B230" t="s">
        <v>46</v>
      </c>
      <c r="C230" t="s">
        <v>794</v>
      </c>
      <c r="I230">
        <v>32</v>
      </c>
      <c r="J230">
        <v>18</v>
      </c>
      <c r="K230">
        <v>223</v>
      </c>
      <c r="L230">
        <v>1</v>
      </c>
      <c r="M230">
        <v>0</v>
      </c>
      <c r="N230">
        <v>0</v>
      </c>
      <c r="Q230">
        <v>46.3</v>
      </c>
    </row>
    <row r="231" spans="1:17" x14ac:dyDescent="0.2">
      <c r="A231" t="s">
        <v>998</v>
      </c>
      <c r="B231" t="s">
        <v>42</v>
      </c>
      <c r="C231" t="s">
        <v>720</v>
      </c>
      <c r="I231">
        <v>36</v>
      </c>
      <c r="J231">
        <v>19</v>
      </c>
      <c r="K231">
        <v>208</v>
      </c>
      <c r="L231">
        <v>1</v>
      </c>
      <c r="M231">
        <v>0</v>
      </c>
      <c r="N231">
        <v>0</v>
      </c>
      <c r="Q231">
        <v>45.8</v>
      </c>
    </row>
    <row r="232" spans="1:17" x14ac:dyDescent="0.2">
      <c r="A232" t="s">
        <v>781</v>
      </c>
      <c r="B232" t="s">
        <v>62</v>
      </c>
      <c r="C232" t="s">
        <v>720</v>
      </c>
      <c r="D232">
        <v>8</v>
      </c>
      <c r="E232">
        <v>27</v>
      </c>
      <c r="F232">
        <v>1</v>
      </c>
      <c r="G232">
        <v>0</v>
      </c>
      <c r="H232">
        <v>0</v>
      </c>
      <c r="I232">
        <v>24</v>
      </c>
      <c r="J232">
        <v>17</v>
      </c>
      <c r="K232">
        <v>140</v>
      </c>
      <c r="L232">
        <v>1</v>
      </c>
      <c r="M232">
        <v>0</v>
      </c>
      <c r="N232">
        <v>0</v>
      </c>
      <c r="O232">
        <v>1</v>
      </c>
      <c r="P232">
        <v>0</v>
      </c>
      <c r="Q232">
        <v>45.7</v>
      </c>
    </row>
    <row r="233" spans="1:17" x14ac:dyDescent="0.2">
      <c r="A233" t="s">
        <v>1529</v>
      </c>
      <c r="B233" t="s">
        <v>49</v>
      </c>
      <c r="C233" t="s">
        <v>475</v>
      </c>
      <c r="D233">
        <v>59</v>
      </c>
      <c r="E233">
        <v>229</v>
      </c>
      <c r="F233">
        <v>1</v>
      </c>
      <c r="G233">
        <v>0</v>
      </c>
      <c r="H233">
        <v>0</v>
      </c>
      <c r="I233">
        <v>13</v>
      </c>
      <c r="J233">
        <v>8</v>
      </c>
      <c r="K233">
        <v>88</v>
      </c>
      <c r="L233">
        <v>0</v>
      </c>
      <c r="M233">
        <v>0</v>
      </c>
      <c r="N233">
        <v>0</v>
      </c>
      <c r="Q233">
        <v>45.7</v>
      </c>
    </row>
    <row r="234" spans="1:17" x14ac:dyDescent="0.2">
      <c r="A234" t="s">
        <v>1009</v>
      </c>
      <c r="B234" t="s">
        <v>59</v>
      </c>
      <c r="C234" t="s">
        <v>720</v>
      </c>
      <c r="I234">
        <v>26</v>
      </c>
      <c r="J234">
        <v>19</v>
      </c>
      <c r="K234">
        <v>205</v>
      </c>
      <c r="L234">
        <v>1</v>
      </c>
      <c r="M234">
        <v>0</v>
      </c>
      <c r="N234">
        <v>0</v>
      </c>
      <c r="O234">
        <v>1</v>
      </c>
      <c r="P234">
        <v>0</v>
      </c>
      <c r="Q234">
        <v>45.5</v>
      </c>
    </row>
    <row r="235" spans="1:17" x14ac:dyDescent="0.2">
      <c r="A235" t="s">
        <v>910</v>
      </c>
      <c r="B235" t="s">
        <v>50</v>
      </c>
      <c r="C235" t="s">
        <v>720</v>
      </c>
      <c r="I235">
        <v>25</v>
      </c>
      <c r="J235">
        <v>17</v>
      </c>
      <c r="K235">
        <v>159</v>
      </c>
      <c r="L235">
        <v>2</v>
      </c>
      <c r="M235">
        <v>0</v>
      </c>
      <c r="N235">
        <v>0</v>
      </c>
      <c r="Q235">
        <v>44.9</v>
      </c>
    </row>
    <row r="236" spans="1:17" x14ac:dyDescent="0.2">
      <c r="A236" t="s">
        <v>1525</v>
      </c>
      <c r="B236" t="s">
        <v>49</v>
      </c>
      <c r="C236" t="s">
        <v>720</v>
      </c>
      <c r="D236">
        <v>1</v>
      </c>
      <c r="E236">
        <v>13</v>
      </c>
      <c r="F236">
        <v>0</v>
      </c>
      <c r="G236">
        <v>0</v>
      </c>
      <c r="H236">
        <v>0</v>
      </c>
      <c r="I236">
        <v>33</v>
      </c>
      <c r="J236">
        <v>24</v>
      </c>
      <c r="K236">
        <v>195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44.8</v>
      </c>
    </row>
    <row r="237" spans="1:17" x14ac:dyDescent="0.2">
      <c r="A237" t="s">
        <v>1011</v>
      </c>
      <c r="B237" t="s">
        <v>57</v>
      </c>
      <c r="C237" t="s">
        <v>794</v>
      </c>
      <c r="I237">
        <v>26</v>
      </c>
      <c r="J237">
        <v>17</v>
      </c>
      <c r="K237">
        <v>213</v>
      </c>
      <c r="L237">
        <v>1</v>
      </c>
      <c r="M237">
        <v>0</v>
      </c>
      <c r="N237">
        <v>0</v>
      </c>
      <c r="Q237">
        <v>44.3</v>
      </c>
    </row>
    <row r="238" spans="1:17" x14ac:dyDescent="0.2">
      <c r="A238" t="s">
        <v>808</v>
      </c>
      <c r="B238" t="s">
        <v>40</v>
      </c>
      <c r="C238" t="s">
        <v>720</v>
      </c>
      <c r="D238">
        <v>5</v>
      </c>
      <c r="E238">
        <v>38</v>
      </c>
      <c r="F238">
        <v>0</v>
      </c>
      <c r="G238">
        <v>0</v>
      </c>
      <c r="H238">
        <v>0</v>
      </c>
      <c r="I238">
        <v>32</v>
      </c>
      <c r="J238">
        <v>15</v>
      </c>
      <c r="K238">
        <v>191</v>
      </c>
      <c r="L238">
        <v>1</v>
      </c>
      <c r="M238">
        <v>0</v>
      </c>
      <c r="N238">
        <v>0</v>
      </c>
      <c r="Q238">
        <v>43.9</v>
      </c>
    </row>
    <row r="239" spans="1:17" x14ac:dyDescent="0.2">
      <c r="A239" t="s">
        <v>1254</v>
      </c>
      <c r="B239" t="s">
        <v>32</v>
      </c>
      <c r="C239" t="s">
        <v>720</v>
      </c>
      <c r="I239">
        <v>26</v>
      </c>
      <c r="J239">
        <v>16</v>
      </c>
      <c r="K239">
        <v>152</v>
      </c>
      <c r="L239">
        <v>2</v>
      </c>
      <c r="M239">
        <v>0</v>
      </c>
      <c r="N239">
        <v>0</v>
      </c>
      <c r="Q239">
        <v>43.2</v>
      </c>
    </row>
    <row r="240" spans="1:17" x14ac:dyDescent="0.2">
      <c r="A240" t="s">
        <v>622</v>
      </c>
      <c r="B240" t="s">
        <v>59</v>
      </c>
      <c r="C240" t="s">
        <v>475</v>
      </c>
      <c r="D240">
        <v>31</v>
      </c>
      <c r="E240">
        <v>85</v>
      </c>
      <c r="F240">
        <v>0</v>
      </c>
      <c r="G240">
        <v>0</v>
      </c>
      <c r="H240">
        <v>0</v>
      </c>
      <c r="I240">
        <v>14</v>
      </c>
      <c r="J240">
        <v>10</v>
      </c>
      <c r="K240">
        <v>64</v>
      </c>
      <c r="L240">
        <v>3</v>
      </c>
      <c r="M240">
        <v>0</v>
      </c>
      <c r="N240">
        <v>0</v>
      </c>
      <c r="Q240">
        <v>42.9</v>
      </c>
    </row>
    <row r="241" spans="1:17" x14ac:dyDescent="0.2">
      <c r="A241" t="s">
        <v>900</v>
      </c>
      <c r="B241" t="s">
        <v>62</v>
      </c>
      <c r="C241" t="s">
        <v>720</v>
      </c>
      <c r="I241">
        <v>31</v>
      </c>
      <c r="J241">
        <v>17</v>
      </c>
      <c r="K241">
        <v>199</v>
      </c>
      <c r="L241">
        <v>1</v>
      </c>
      <c r="M241">
        <v>0</v>
      </c>
      <c r="N241">
        <v>0</v>
      </c>
      <c r="Q241">
        <v>42.9</v>
      </c>
    </row>
    <row r="242" spans="1:17" x14ac:dyDescent="0.2">
      <c r="A242" t="s">
        <v>1057</v>
      </c>
      <c r="B242" t="s">
        <v>31</v>
      </c>
      <c r="C242" t="s">
        <v>720</v>
      </c>
      <c r="I242">
        <v>32</v>
      </c>
      <c r="J242">
        <v>22</v>
      </c>
      <c r="K242">
        <v>207</v>
      </c>
      <c r="L242">
        <v>0</v>
      </c>
      <c r="M242">
        <v>0</v>
      </c>
      <c r="N242">
        <v>0</v>
      </c>
      <c r="Q242">
        <v>42.7</v>
      </c>
    </row>
    <row r="243" spans="1:17" x14ac:dyDescent="0.2">
      <c r="A243" t="s">
        <v>789</v>
      </c>
      <c r="B243" t="s">
        <v>47</v>
      </c>
      <c r="C243" t="s">
        <v>720</v>
      </c>
      <c r="D243">
        <v>3</v>
      </c>
      <c r="E243">
        <v>14</v>
      </c>
      <c r="F243">
        <v>0</v>
      </c>
      <c r="G243">
        <v>0</v>
      </c>
      <c r="H243">
        <v>0</v>
      </c>
      <c r="I243">
        <v>18</v>
      </c>
      <c r="J243">
        <v>15</v>
      </c>
      <c r="K243">
        <v>136</v>
      </c>
      <c r="L243">
        <v>2</v>
      </c>
      <c r="M243">
        <v>0</v>
      </c>
      <c r="N243">
        <v>0</v>
      </c>
      <c r="Q243">
        <v>42</v>
      </c>
    </row>
    <row r="244" spans="1:17" x14ac:dyDescent="0.2">
      <c r="A244" t="s">
        <v>1227</v>
      </c>
      <c r="B244" t="s">
        <v>38</v>
      </c>
      <c r="C244" t="s">
        <v>720</v>
      </c>
      <c r="I244">
        <v>31</v>
      </c>
      <c r="J244">
        <v>13</v>
      </c>
      <c r="K244">
        <v>224</v>
      </c>
      <c r="L244">
        <v>1</v>
      </c>
      <c r="M244">
        <v>0</v>
      </c>
      <c r="N244">
        <v>0</v>
      </c>
      <c r="Q244">
        <v>41.4</v>
      </c>
    </row>
    <row r="245" spans="1:17" x14ac:dyDescent="0.2">
      <c r="A245" t="s">
        <v>1157</v>
      </c>
      <c r="B245" t="s">
        <v>44</v>
      </c>
      <c r="C245" t="s">
        <v>794</v>
      </c>
      <c r="I245">
        <v>27</v>
      </c>
      <c r="J245">
        <v>17</v>
      </c>
      <c r="K245">
        <v>121</v>
      </c>
      <c r="L245">
        <v>2</v>
      </c>
      <c r="M245">
        <v>0</v>
      </c>
      <c r="N245">
        <v>0</v>
      </c>
      <c r="Q245">
        <v>41.1</v>
      </c>
    </row>
    <row r="246" spans="1:17" x14ac:dyDescent="0.2">
      <c r="A246" t="s">
        <v>1425</v>
      </c>
      <c r="B246" t="s">
        <v>50</v>
      </c>
      <c r="C246" t="s">
        <v>720</v>
      </c>
      <c r="I246">
        <v>36</v>
      </c>
      <c r="J246">
        <v>21</v>
      </c>
      <c r="K246">
        <v>194</v>
      </c>
      <c r="L246">
        <v>0</v>
      </c>
      <c r="M246">
        <v>0</v>
      </c>
      <c r="N246">
        <v>0</v>
      </c>
      <c r="Q246">
        <v>40.4</v>
      </c>
    </row>
    <row r="247" spans="1:17" x14ac:dyDescent="0.2">
      <c r="A247" t="s">
        <v>1061</v>
      </c>
      <c r="B247" t="s">
        <v>40</v>
      </c>
      <c r="C247" t="s">
        <v>720</v>
      </c>
      <c r="I247">
        <v>35</v>
      </c>
      <c r="J247">
        <v>19</v>
      </c>
      <c r="K247">
        <v>93</v>
      </c>
      <c r="L247">
        <v>2</v>
      </c>
      <c r="M247">
        <v>0</v>
      </c>
      <c r="N247">
        <v>0</v>
      </c>
      <c r="O247">
        <v>0</v>
      </c>
      <c r="P247">
        <v>1</v>
      </c>
      <c r="Q247">
        <v>40.299999999999997</v>
      </c>
    </row>
    <row r="248" spans="1:17" x14ac:dyDescent="0.2">
      <c r="A248" t="s">
        <v>960</v>
      </c>
      <c r="B248" t="s">
        <v>31</v>
      </c>
      <c r="C248" t="s">
        <v>794</v>
      </c>
      <c r="I248">
        <v>28</v>
      </c>
      <c r="J248">
        <v>20</v>
      </c>
      <c r="K248">
        <v>201</v>
      </c>
      <c r="L248">
        <v>0</v>
      </c>
      <c r="M248">
        <v>0</v>
      </c>
      <c r="N248">
        <v>0</v>
      </c>
      <c r="Q248">
        <v>40.1</v>
      </c>
    </row>
    <row r="249" spans="1:17" x14ac:dyDescent="0.2">
      <c r="A249" t="s">
        <v>1027</v>
      </c>
      <c r="B249" t="s">
        <v>41</v>
      </c>
      <c r="C249" t="s">
        <v>794</v>
      </c>
      <c r="I249">
        <v>30</v>
      </c>
      <c r="J249">
        <v>16</v>
      </c>
      <c r="K249">
        <v>120</v>
      </c>
      <c r="L249">
        <v>2</v>
      </c>
      <c r="M249">
        <v>0</v>
      </c>
      <c r="N249">
        <v>0</v>
      </c>
      <c r="Q249">
        <v>40</v>
      </c>
    </row>
    <row r="250" spans="1:17" x14ac:dyDescent="0.2">
      <c r="A250" t="s">
        <v>832</v>
      </c>
      <c r="B250" t="s">
        <v>33</v>
      </c>
      <c r="C250" t="s">
        <v>794</v>
      </c>
      <c r="I250">
        <v>24</v>
      </c>
      <c r="J250">
        <v>17</v>
      </c>
      <c r="K250">
        <v>167</v>
      </c>
      <c r="L250">
        <v>1</v>
      </c>
      <c r="M250">
        <v>0</v>
      </c>
      <c r="N250">
        <v>0</v>
      </c>
      <c r="O250">
        <v>1</v>
      </c>
      <c r="P250">
        <v>0</v>
      </c>
      <c r="Q250">
        <v>39.700000000000003</v>
      </c>
    </row>
    <row r="251" spans="1:17" x14ac:dyDescent="0.2">
      <c r="A251" t="s">
        <v>1596</v>
      </c>
      <c r="B251" t="s">
        <v>42</v>
      </c>
      <c r="C251" t="s">
        <v>475</v>
      </c>
      <c r="D251">
        <v>44</v>
      </c>
      <c r="E251">
        <v>146</v>
      </c>
      <c r="F251">
        <v>1</v>
      </c>
      <c r="G251">
        <v>1</v>
      </c>
      <c r="H251">
        <v>0</v>
      </c>
      <c r="I251">
        <v>12</v>
      </c>
      <c r="J251">
        <v>7</v>
      </c>
      <c r="K251">
        <v>90</v>
      </c>
      <c r="L251">
        <v>0</v>
      </c>
      <c r="M251">
        <v>0</v>
      </c>
      <c r="N251">
        <v>0</v>
      </c>
      <c r="Q251">
        <v>38.6</v>
      </c>
    </row>
    <row r="252" spans="1:17" x14ac:dyDescent="0.2">
      <c r="A252" t="s">
        <v>1242</v>
      </c>
      <c r="B252" t="s">
        <v>40</v>
      </c>
      <c r="C252" t="s">
        <v>794</v>
      </c>
      <c r="I252">
        <v>37</v>
      </c>
      <c r="J252">
        <v>16</v>
      </c>
      <c r="K252">
        <v>226</v>
      </c>
      <c r="L252">
        <v>0</v>
      </c>
      <c r="M252">
        <v>0</v>
      </c>
      <c r="N252">
        <v>0</v>
      </c>
      <c r="Q252">
        <v>38.6</v>
      </c>
    </row>
    <row r="253" spans="1:17" x14ac:dyDescent="0.2">
      <c r="A253" t="s">
        <v>1177</v>
      </c>
      <c r="B253" t="s">
        <v>34</v>
      </c>
      <c r="C253" t="s">
        <v>720</v>
      </c>
      <c r="I253">
        <v>26</v>
      </c>
      <c r="J253">
        <v>12</v>
      </c>
      <c r="K253">
        <v>258</v>
      </c>
      <c r="L253">
        <v>0</v>
      </c>
      <c r="M253">
        <v>0</v>
      </c>
      <c r="N253">
        <v>0</v>
      </c>
      <c r="Q253">
        <v>37.799999999999997</v>
      </c>
    </row>
    <row r="254" spans="1:17" x14ac:dyDescent="0.2">
      <c r="A254" t="s">
        <v>960</v>
      </c>
      <c r="B254" t="s">
        <v>60</v>
      </c>
      <c r="C254" t="s">
        <v>794</v>
      </c>
      <c r="I254">
        <v>29</v>
      </c>
      <c r="J254">
        <v>18</v>
      </c>
      <c r="K254">
        <v>194</v>
      </c>
      <c r="L254">
        <v>0</v>
      </c>
      <c r="M254">
        <v>0</v>
      </c>
      <c r="N254">
        <v>0</v>
      </c>
      <c r="Q254">
        <v>37.4</v>
      </c>
    </row>
    <row r="255" spans="1:17" x14ac:dyDescent="0.2">
      <c r="A255" t="s">
        <v>668</v>
      </c>
      <c r="B255" t="s">
        <v>34</v>
      </c>
      <c r="C255" t="s">
        <v>475</v>
      </c>
      <c r="D255">
        <v>5</v>
      </c>
      <c r="E255">
        <v>67</v>
      </c>
      <c r="F255">
        <v>0</v>
      </c>
      <c r="G255">
        <v>0</v>
      </c>
      <c r="H255">
        <v>0</v>
      </c>
      <c r="I255">
        <v>15</v>
      </c>
      <c r="J255">
        <v>13</v>
      </c>
      <c r="K255">
        <v>145</v>
      </c>
      <c r="L255">
        <v>0</v>
      </c>
      <c r="M255">
        <v>0</v>
      </c>
      <c r="N255">
        <v>1</v>
      </c>
      <c r="Q255">
        <v>37.200000000000003</v>
      </c>
    </row>
    <row r="256" spans="1:17" x14ac:dyDescent="0.2">
      <c r="A256" t="s">
        <v>1099</v>
      </c>
      <c r="B256" t="s">
        <v>53</v>
      </c>
      <c r="C256" t="s">
        <v>794</v>
      </c>
      <c r="I256">
        <v>22</v>
      </c>
      <c r="J256">
        <v>17</v>
      </c>
      <c r="K256">
        <v>141</v>
      </c>
      <c r="L256">
        <v>1</v>
      </c>
      <c r="M256">
        <v>0</v>
      </c>
      <c r="N256">
        <v>0</v>
      </c>
      <c r="Q256">
        <v>37.1</v>
      </c>
    </row>
    <row r="257" spans="1:17" x14ac:dyDescent="0.2">
      <c r="A257" t="s">
        <v>1047</v>
      </c>
      <c r="B257" t="s">
        <v>40</v>
      </c>
      <c r="C257" t="s">
        <v>794</v>
      </c>
      <c r="I257">
        <v>20</v>
      </c>
      <c r="J257">
        <v>14</v>
      </c>
      <c r="K257">
        <v>149</v>
      </c>
      <c r="L257">
        <v>1</v>
      </c>
      <c r="M257">
        <v>1</v>
      </c>
      <c r="N257">
        <v>0</v>
      </c>
      <c r="Q257">
        <v>36.9</v>
      </c>
    </row>
    <row r="258" spans="1:17" x14ac:dyDescent="0.2">
      <c r="A258" t="s">
        <v>920</v>
      </c>
      <c r="B258" t="s">
        <v>42</v>
      </c>
      <c r="C258" t="s">
        <v>794</v>
      </c>
      <c r="I258">
        <v>25</v>
      </c>
      <c r="J258">
        <v>18</v>
      </c>
      <c r="K258">
        <v>127</v>
      </c>
      <c r="L258">
        <v>1</v>
      </c>
      <c r="M258">
        <v>0</v>
      </c>
      <c r="N258">
        <v>0</v>
      </c>
      <c r="O258">
        <v>1</v>
      </c>
      <c r="P258">
        <v>0</v>
      </c>
      <c r="Q258">
        <v>36.700000000000003</v>
      </c>
    </row>
    <row r="259" spans="1:17" x14ac:dyDescent="0.2">
      <c r="A259" t="s">
        <v>834</v>
      </c>
      <c r="B259" t="s">
        <v>41</v>
      </c>
      <c r="C259" t="s">
        <v>794</v>
      </c>
      <c r="I259">
        <v>16</v>
      </c>
      <c r="J259">
        <v>11</v>
      </c>
      <c r="K259">
        <v>76</v>
      </c>
      <c r="L259">
        <v>3</v>
      </c>
      <c r="M259">
        <v>0</v>
      </c>
      <c r="N259">
        <v>0</v>
      </c>
      <c r="O259">
        <v>1</v>
      </c>
      <c r="P259">
        <v>0</v>
      </c>
      <c r="Q259">
        <v>36.6</v>
      </c>
    </row>
    <row r="260" spans="1:17" x14ac:dyDescent="0.2">
      <c r="A260" t="s">
        <v>1165</v>
      </c>
      <c r="B260" t="s">
        <v>31</v>
      </c>
      <c r="C260" t="s">
        <v>720</v>
      </c>
      <c r="I260">
        <v>25</v>
      </c>
      <c r="J260">
        <v>16</v>
      </c>
      <c r="K260">
        <v>203</v>
      </c>
      <c r="L260">
        <v>0</v>
      </c>
      <c r="M260">
        <v>0</v>
      </c>
      <c r="N260">
        <v>0</v>
      </c>
      <c r="Q260">
        <v>36.299999999999997</v>
      </c>
    </row>
    <row r="261" spans="1:17" x14ac:dyDescent="0.2">
      <c r="A261" t="s">
        <v>938</v>
      </c>
      <c r="B261" t="s">
        <v>35</v>
      </c>
      <c r="C261" t="s">
        <v>720</v>
      </c>
      <c r="I261">
        <v>25</v>
      </c>
      <c r="J261">
        <v>12</v>
      </c>
      <c r="K261">
        <v>182</v>
      </c>
      <c r="L261">
        <v>1</v>
      </c>
      <c r="M261">
        <v>0</v>
      </c>
      <c r="N261">
        <v>0</v>
      </c>
      <c r="Q261">
        <v>36.200000000000003</v>
      </c>
    </row>
    <row r="262" spans="1:17" x14ac:dyDescent="0.2">
      <c r="A262" t="s">
        <v>1015</v>
      </c>
      <c r="B262" t="s">
        <v>54</v>
      </c>
      <c r="C262" t="s">
        <v>794</v>
      </c>
      <c r="I262">
        <v>15</v>
      </c>
      <c r="J262">
        <v>12</v>
      </c>
      <c r="K262">
        <v>121</v>
      </c>
      <c r="L262">
        <v>2</v>
      </c>
      <c r="M262">
        <v>0</v>
      </c>
      <c r="N262">
        <v>0</v>
      </c>
      <c r="Q262">
        <v>36.1</v>
      </c>
    </row>
    <row r="263" spans="1:17" x14ac:dyDescent="0.2">
      <c r="A263" t="s">
        <v>678</v>
      </c>
      <c r="B263" t="s">
        <v>37</v>
      </c>
      <c r="C263" t="s">
        <v>475</v>
      </c>
      <c r="D263">
        <v>88</v>
      </c>
      <c r="E263">
        <v>257</v>
      </c>
      <c r="F263">
        <v>1</v>
      </c>
      <c r="G263">
        <v>1</v>
      </c>
      <c r="H263">
        <v>0</v>
      </c>
      <c r="I263">
        <v>3</v>
      </c>
      <c r="J263">
        <v>1</v>
      </c>
      <c r="K263">
        <v>7</v>
      </c>
      <c r="L263">
        <v>0</v>
      </c>
      <c r="M263">
        <v>0</v>
      </c>
      <c r="N263">
        <v>0</v>
      </c>
      <c r="Q263">
        <v>35.4</v>
      </c>
    </row>
    <row r="264" spans="1:17" x14ac:dyDescent="0.2">
      <c r="A264" t="s">
        <v>1268</v>
      </c>
      <c r="B264" t="s">
        <v>31</v>
      </c>
      <c r="C264" t="s">
        <v>794</v>
      </c>
      <c r="I264">
        <v>15</v>
      </c>
      <c r="J264">
        <v>12</v>
      </c>
      <c r="K264">
        <v>173</v>
      </c>
      <c r="L264">
        <v>1</v>
      </c>
      <c r="M264">
        <v>0</v>
      </c>
      <c r="N264">
        <v>0</v>
      </c>
      <c r="Q264">
        <v>35.299999999999997</v>
      </c>
    </row>
    <row r="265" spans="1:17" x14ac:dyDescent="0.2">
      <c r="A265" t="s">
        <v>1171</v>
      </c>
      <c r="B265" t="s">
        <v>55</v>
      </c>
      <c r="C265" t="s">
        <v>794</v>
      </c>
      <c r="I265">
        <v>23</v>
      </c>
      <c r="J265">
        <v>18</v>
      </c>
      <c r="K265">
        <v>153</v>
      </c>
      <c r="L265">
        <v>0</v>
      </c>
      <c r="M265">
        <v>1</v>
      </c>
      <c r="N265">
        <v>0</v>
      </c>
      <c r="Q265">
        <v>35.299999999999997</v>
      </c>
    </row>
    <row r="266" spans="1:17" x14ac:dyDescent="0.2">
      <c r="A266" t="s">
        <v>733</v>
      </c>
      <c r="B266" t="s">
        <v>44</v>
      </c>
      <c r="C266" t="s">
        <v>475</v>
      </c>
      <c r="D266">
        <v>45</v>
      </c>
      <c r="E266">
        <v>183</v>
      </c>
      <c r="F266">
        <v>1</v>
      </c>
      <c r="G266">
        <v>0</v>
      </c>
      <c r="H266">
        <v>0</v>
      </c>
      <c r="I266">
        <v>5</v>
      </c>
      <c r="J266">
        <v>5</v>
      </c>
      <c r="K266">
        <v>58</v>
      </c>
      <c r="L266">
        <v>0</v>
      </c>
      <c r="M266">
        <v>0</v>
      </c>
      <c r="N266">
        <v>0</v>
      </c>
      <c r="Q266">
        <v>35.1</v>
      </c>
    </row>
    <row r="267" spans="1:17" x14ac:dyDescent="0.2">
      <c r="A267" t="s">
        <v>600</v>
      </c>
      <c r="B267" t="s">
        <v>49</v>
      </c>
      <c r="C267" t="s">
        <v>475</v>
      </c>
      <c r="D267">
        <v>31</v>
      </c>
      <c r="E267">
        <v>108</v>
      </c>
      <c r="F267">
        <v>0</v>
      </c>
      <c r="G267">
        <v>0</v>
      </c>
      <c r="H267">
        <v>0</v>
      </c>
      <c r="I267">
        <v>15</v>
      </c>
      <c r="J267">
        <v>13</v>
      </c>
      <c r="K267">
        <v>112</v>
      </c>
      <c r="L267">
        <v>0</v>
      </c>
      <c r="M267">
        <v>0</v>
      </c>
      <c r="N267">
        <v>0</v>
      </c>
      <c r="Q267">
        <v>35</v>
      </c>
    </row>
    <row r="268" spans="1:17" x14ac:dyDescent="0.2">
      <c r="A268" t="s">
        <v>1518</v>
      </c>
      <c r="B268" t="s">
        <v>52</v>
      </c>
      <c r="C268" t="s">
        <v>475</v>
      </c>
      <c r="D268">
        <v>43</v>
      </c>
      <c r="E268">
        <v>159</v>
      </c>
      <c r="F268">
        <v>2</v>
      </c>
      <c r="G268">
        <v>0</v>
      </c>
      <c r="H268">
        <v>0</v>
      </c>
      <c r="I268">
        <v>1</v>
      </c>
      <c r="J268">
        <v>1</v>
      </c>
      <c r="K268">
        <v>1</v>
      </c>
      <c r="L268">
        <v>1</v>
      </c>
      <c r="M268">
        <v>0</v>
      </c>
      <c r="N268">
        <v>0</v>
      </c>
      <c r="O268">
        <v>1</v>
      </c>
      <c r="P268">
        <v>0</v>
      </c>
      <c r="Q268">
        <v>35</v>
      </c>
    </row>
    <row r="269" spans="1:17" x14ac:dyDescent="0.2">
      <c r="A269" t="s">
        <v>592</v>
      </c>
      <c r="B269" t="s">
        <v>39</v>
      </c>
      <c r="C269" t="s">
        <v>475</v>
      </c>
      <c r="D269">
        <v>29</v>
      </c>
      <c r="E269">
        <v>112</v>
      </c>
      <c r="F269">
        <v>0</v>
      </c>
      <c r="G269">
        <v>0</v>
      </c>
      <c r="H269">
        <v>0</v>
      </c>
      <c r="I269">
        <v>17</v>
      </c>
      <c r="J269">
        <v>14</v>
      </c>
      <c r="K269">
        <v>88</v>
      </c>
      <c r="L269">
        <v>0</v>
      </c>
      <c r="M269">
        <v>0</v>
      </c>
      <c r="N269">
        <v>0</v>
      </c>
      <c r="Q269">
        <v>34</v>
      </c>
    </row>
    <row r="270" spans="1:17" x14ac:dyDescent="0.2">
      <c r="A270" t="s">
        <v>1191</v>
      </c>
      <c r="B270" t="s">
        <v>60</v>
      </c>
      <c r="C270" t="s">
        <v>794</v>
      </c>
      <c r="I270">
        <v>25</v>
      </c>
      <c r="J270">
        <v>15</v>
      </c>
      <c r="K270">
        <v>186</v>
      </c>
      <c r="L270">
        <v>0</v>
      </c>
      <c r="M270">
        <v>0</v>
      </c>
      <c r="N270">
        <v>0</v>
      </c>
      <c r="Q270">
        <v>33.6</v>
      </c>
    </row>
    <row r="271" spans="1:17" x14ac:dyDescent="0.2">
      <c r="A271" t="s">
        <v>491</v>
      </c>
      <c r="B271" t="s">
        <v>42</v>
      </c>
      <c r="C271" t="s">
        <v>475</v>
      </c>
      <c r="D271">
        <v>16</v>
      </c>
      <c r="E271">
        <v>59</v>
      </c>
      <c r="F271">
        <v>0</v>
      </c>
      <c r="G271">
        <v>0</v>
      </c>
      <c r="H271">
        <v>0</v>
      </c>
      <c r="I271">
        <v>16</v>
      </c>
      <c r="J271">
        <v>13</v>
      </c>
      <c r="K271">
        <v>87</v>
      </c>
      <c r="L271">
        <v>1</v>
      </c>
      <c r="M271">
        <v>0</v>
      </c>
      <c r="N271">
        <v>0</v>
      </c>
      <c r="O271">
        <v>1</v>
      </c>
      <c r="P271">
        <v>0</v>
      </c>
      <c r="Q271">
        <v>33.6</v>
      </c>
    </row>
    <row r="272" spans="1:17" x14ac:dyDescent="0.2">
      <c r="A272" t="s">
        <v>1429</v>
      </c>
      <c r="B272" t="s">
        <v>32</v>
      </c>
      <c r="C272" t="s">
        <v>720</v>
      </c>
      <c r="I272">
        <v>33</v>
      </c>
      <c r="J272">
        <v>17</v>
      </c>
      <c r="K272">
        <v>165</v>
      </c>
      <c r="L272">
        <v>0</v>
      </c>
      <c r="M272">
        <v>0</v>
      </c>
      <c r="N272">
        <v>0</v>
      </c>
      <c r="Q272">
        <v>33.5</v>
      </c>
    </row>
    <row r="273" spans="1:17" x14ac:dyDescent="0.2">
      <c r="A273" t="s">
        <v>1298</v>
      </c>
      <c r="B273" t="s">
        <v>39</v>
      </c>
      <c r="C273" t="s">
        <v>720</v>
      </c>
      <c r="D273">
        <v>2</v>
      </c>
      <c r="E273">
        <v>67</v>
      </c>
      <c r="F273">
        <v>0</v>
      </c>
      <c r="G273">
        <v>0</v>
      </c>
      <c r="H273">
        <v>0</v>
      </c>
      <c r="I273">
        <v>18</v>
      </c>
      <c r="J273">
        <v>12</v>
      </c>
      <c r="K273">
        <v>144</v>
      </c>
      <c r="L273">
        <v>0</v>
      </c>
      <c r="M273">
        <v>0</v>
      </c>
      <c r="N273">
        <v>0</v>
      </c>
      <c r="Q273">
        <v>33.1</v>
      </c>
    </row>
    <row r="274" spans="1:17" x14ac:dyDescent="0.2">
      <c r="A274" t="s">
        <v>1161</v>
      </c>
      <c r="B274" t="s">
        <v>59</v>
      </c>
      <c r="C274" t="s">
        <v>794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29</v>
      </c>
      <c r="J274">
        <v>16</v>
      </c>
      <c r="K274">
        <v>109</v>
      </c>
      <c r="L274">
        <v>1</v>
      </c>
      <c r="M274">
        <v>0</v>
      </c>
      <c r="N274">
        <v>0</v>
      </c>
      <c r="Q274">
        <v>33</v>
      </c>
    </row>
    <row r="275" spans="1:17" x14ac:dyDescent="0.2">
      <c r="A275" t="s">
        <v>1912</v>
      </c>
      <c r="B275" t="s">
        <v>60</v>
      </c>
      <c r="C275" t="s">
        <v>475</v>
      </c>
      <c r="D275">
        <v>27</v>
      </c>
      <c r="E275">
        <v>140</v>
      </c>
      <c r="F275">
        <v>0</v>
      </c>
      <c r="G275">
        <v>0</v>
      </c>
      <c r="H275">
        <v>0</v>
      </c>
      <c r="I275">
        <v>14</v>
      </c>
      <c r="J275">
        <v>9</v>
      </c>
      <c r="K275">
        <v>97</v>
      </c>
      <c r="L275">
        <v>0</v>
      </c>
      <c r="M275">
        <v>0</v>
      </c>
      <c r="N275">
        <v>0</v>
      </c>
      <c r="Q275">
        <v>32.700000000000003</v>
      </c>
    </row>
    <row r="276" spans="1:17" x14ac:dyDescent="0.2">
      <c r="A276" t="s">
        <v>856</v>
      </c>
      <c r="B276" t="s">
        <v>53</v>
      </c>
      <c r="C276" t="s">
        <v>720</v>
      </c>
      <c r="I276">
        <v>13</v>
      </c>
      <c r="J276">
        <v>8</v>
      </c>
      <c r="K276">
        <v>184</v>
      </c>
      <c r="L276">
        <v>1</v>
      </c>
      <c r="M276">
        <v>0</v>
      </c>
      <c r="N276">
        <v>0</v>
      </c>
      <c r="O276">
        <v>0</v>
      </c>
      <c r="P276">
        <v>1</v>
      </c>
      <c r="Q276">
        <v>32.4</v>
      </c>
    </row>
    <row r="277" spans="1:17" x14ac:dyDescent="0.2">
      <c r="A277" t="s">
        <v>698</v>
      </c>
      <c r="B277" t="s">
        <v>56</v>
      </c>
      <c r="C277" t="s">
        <v>475</v>
      </c>
      <c r="D277">
        <v>24</v>
      </c>
      <c r="E277">
        <v>110</v>
      </c>
      <c r="F277">
        <v>1</v>
      </c>
      <c r="G277">
        <v>0</v>
      </c>
      <c r="H277">
        <v>0</v>
      </c>
      <c r="I277">
        <v>10</v>
      </c>
      <c r="J277">
        <v>8</v>
      </c>
      <c r="K277">
        <v>70</v>
      </c>
      <c r="L277">
        <v>0</v>
      </c>
      <c r="M277">
        <v>0</v>
      </c>
      <c r="N277">
        <v>0</v>
      </c>
      <c r="Q277">
        <v>32</v>
      </c>
    </row>
    <row r="278" spans="1:17" x14ac:dyDescent="0.2">
      <c r="A278" t="s">
        <v>1043</v>
      </c>
      <c r="B278" t="s">
        <v>46</v>
      </c>
      <c r="C278" t="s">
        <v>720</v>
      </c>
      <c r="I278">
        <v>23</v>
      </c>
      <c r="J278">
        <v>11</v>
      </c>
      <c r="K278">
        <v>144</v>
      </c>
      <c r="L278">
        <v>1</v>
      </c>
      <c r="M278">
        <v>0</v>
      </c>
      <c r="N278">
        <v>0</v>
      </c>
      <c r="Q278">
        <v>31.4</v>
      </c>
    </row>
    <row r="279" spans="1:17" x14ac:dyDescent="0.2">
      <c r="A279" t="s">
        <v>588</v>
      </c>
      <c r="B279" t="s">
        <v>44</v>
      </c>
      <c r="C279" t="s">
        <v>475</v>
      </c>
      <c r="D279">
        <v>25</v>
      </c>
      <c r="E279">
        <v>108</v>
      </c>
      <c r="F279">
        <v>1</v>
      </c>
      <c r="G279">
        <v>0</v>
      </c>
      <c r="H279">
        <v>0</v>
      </c>
      <c r="I279">
        <v>11</v>
      </c>
      <c r="J279">
        <v>10</v>
      </c>
      <c r="K279">
        <v>40</v>
      </c>
      <c r="L279">
        <v>0</v>
      </c>
      <c r="M279">
        <v>0</v>
      </c>
      <c r="N279">
        <v>0</v>
      </c>
      <c r="Q279">
        <v>30.8</v>
      </c>
    </row>
    <row r="280" spans="1:17" x14ac:dyDescent="0.2">
      <c r="A280" t="s">
        <v>1264</v>
      </c>
      <c r="B280" t="s">
        <v>41</v>
      </c>
      <c r="C280" t="s">
        <v>475</v>
      </c>
      <c r="D280">
        <v>4</v>
      </c>
      <c r="E280">
        <v>12</v>
      </c>
      <c r="F280">
        <v>0</v>
      </c>
      <c r="G280">
        <v>0</v>
      </c>
      <c r="H280">
        <v>0</v>
      </c>
      <c r="I280">
        <v>11</v>
      </c>
      <c r="J280">
        <v>9</v>
      </c>
      <c r="K280">
        <v>146</v>
      </c>
      <c r="L280">
        <v>1</v>
      </c>
      <c r="M280">
        <v>0</v>
      </c>
      <c r="N280">
        <v>0</v>
      </c>
      <c r="O280">
        <v>1</v>
      </c>
      <c r="P280">
        <v>0</v>
      </c>
      <c r="Q280">
        <v>30.8</v>
      </c>
    </row>
    <row r="281" spans="1:17" x14ac:dyDescent="0.2">
      <c r="A281" t="s">
        <v>562</v>
      </c>
      <c r="B281" t="s">
        <v>32</v>
      </c>
      <c r="C281" t="s">
        <v>475</v>
      </c>
      <c r="D281">
        <v>31</v>
      </c>
      <c r="E281">
        <v>89</v>
      </c>
      <c r="F281">
        <v>1</v>
      </c>
      <c r="G281">
        <v>0</v>
      </c>
      <c r="H281">
        <v>0</v>
      </c>
      <c r="I281">
        <v>12</v>
      </c>
      <c r="J281">
        <v>9</v>
      </c>
      <c r="K281">
        <v>65</v>
      </c>
      <c r="L281">
        <v>0</v>
      </c>
      <c r="M281">
        <v>0</v>
      </c>
      <c r="N281">
        <v>0</v>
      </c>
      <c r="Q281">
        <v>30.4</v>
      </c>
    </row>
    <row r="282" spans="1:17" x14ac:dyDescent="0.2">
      <c r="A282" t="s">
        <v>1270</v>
      </c>
      <c r="B282" t="s">
        <v>36</v>
      </c>
      <c r="C282" t="s">
        <v>720</v>
      </c>
      <c r="I282">
        <v>30</v>
      </c>
      <c r="J282">
        <v>11</v>
      </c>
      <c r="K282">
        <v>132</v>
      </c>
      <c r="L282">
        <v>1</v>
      </c>
      <c r="M282">
        <v>0</v>
      </c>
      <c r="N282">
        <v>0</v>
      </c>
      <c r="Q282">
        <v>30.2</v>
      </c>
    </row>
    <row r="283" spans="1:17" x14ac:dyDescent="0.2">
      <c r="A283" t="s">
        <v>1731</v>
      </c>
      <c r="B283" t="s">
        <v>51</v>
      </c>
      <c r="C283" t="s">
        <v>794</v>
      </c>
      <c r="I283">
        <v>15</v>
      </c>
      <c r="J283">
        <v>11</v>
      </c>
      <c r="K283">
        <v>129</v>
      </c>
      <c r="L283">
        <v>1</v>
      </c>
      <c r="M283">
        <v>0</v>
      </c>
      <c r="N283">
        <v>0</v>
      </c>
      <c r="Q283">
        <v>29.9</v>
      </c>
    </row>
    <row r="284" spans="1:17" x14ac:dyDescent="0.2">
      <c r="A284" t="s">
        <v>902</v>
      </c>
      <c r="B284" t="s">
        <v>36</v>
      </c>
      <c r="C284" t="s">
        <v>720</v>
      </c>
      <c r="I284">
        <v>18</v>
      </c>
      <c r="J284">
        <v>10</v>
      </c>
      <c r="K284">
        <v>198</v>
      </c>
      <c r="L284">
        <v>0</v>
      </c>
      <c r="M284">
        <v>0</v>
      </c>
      <c r="N284">
        <v>0</v>
      </c>
      <c r="Q284">
        <v>29.8</v>
      </c>
    </row>
    <row r="285" spans="1:17" x14ac:dyDescent="0.2">
      <c r="A285" t="s">
        <v>1302</v>
      </c>
      <c r="B285" t="s">
        <v>39</v>
      </c>
      <c r="C285" t="s">
        <v>794</v>
      </c>
      <c r="I285">
        <v>18</v>
      </c>
      <c r="J285">
        <v>11</v>
      </c>
      <c r="K285">
        <v>124</v>
      </c>
      <c r="L285">
        <v>1</v>
      </c>
      <c r="M285">
        <v>0</v>
      </c>
      <c r="N285">
        <v>0</v>
      </c>
      <c r="Q285">
        <v>29.4</v>
      </c>
    </row>
    <row r="286" spans="1:17" x14ac:dyDescent="0.2">
      <c r="A286" t="s">
        <v>527</v>
      </c>
      <c r="B286" t="s">
        <v>56</v>
      </c>
      <c r="C286" t="s">
        <v>475</v>
      </c>
      <c r="D286">
        <v>15</v>
      </c>
      <c r="E286">
        <v>72</v>
      </c>
      <c r="F286">
        <v>0</v>
      </c>
      <c r="G286">
        <v>0</v>
      </c>
      <c r="H286">
        <v>0</v>
      </c>
      <c r="I286">
        <v>7</v>
      </c>
      <c r="J286">
        <v>6</v>
      </c>
      <c r="K286">
        <v>101</v>
      </c>
      <c r="L286">
        <v>1</v>
      </c>
      <c r="M286">
        <v>0</v>
      </c>
      <c r="N286">
        <v>0</v>
      </c>
      <c r="O286">
        <v>1</v>
      </c>
      <c r="P286">
        <v>0</v>
      </c>
      <c r="Q286">
        <v>29.3</v>
      </c>
    </row>
    <row r="287" spans="1:17" x14ac:dyDescent="0.2">
      <c r="A287" t="s">
        <v>970</v>
      </c>
      <c r="B287" t="s">
        <v>61</v>
      </c>
      <c r="C287" t="s">
        <v>720</v>
      </c>
      <c r="I287">
        <v>18</v>
      </c>
      <c r="J287">
        <v>10</v>
      </c>
      <c r="K287">
        <v>132</v>
      </c>
      <c r="L287">
        <v>1</v>
      </c>
      <c r="M287">
        <v>0</v>
      </c>
      <c r="N287">
        <v>0</v>
      </c>
      <c r="Q287">
        <v>29.2</v>
      </c>
    </row>
    <row r="288" spans="1:17" x14ac:dyDescent="0.2">
      <c r="A288" t="s">
        <v>1071</v>
      </c>
      <c r="B288" t="s">
        <v>31</v>
      </c>
      <c r="C288" t="s">
        <v>720</v>
      </c>
      <c r="I288">
        <v>22</v>
      </c>
      <c r="J288">
        <v>10</v>
      </c>
      <c r="K288">
        <v>72</v>
      </c>
      <c r="L288">
        <v>2</v>
      </c>
      <c r="M288">
        <v>0</v>
      </c>
      <c r="N288">
        <v>0</v>
      </c>
      <c r="Q288">
        <v>29.2</v>
      </c>
    </row>
    <row r="289" spans="1:17" x14ac:dyDescent="0.2">
      <c r="A289" t="s">
        <v>1280</v>
      </c>
      <c r="B289" t="s">
        <v>60</v>
      </c>
      <c r="C289" t="s">
        <v>720</v>
      </c>
      <c r="D289">
        <v>1</v>
      </c>
      <c r="E289">
        <v>7</v>
      </c>
      <c r="F289">
        <v>0</v>
      </c>
      <c r="G289">
        <v>0</v>
      </c>
      <c r="H289">
        <v>0</v>
      </c>
      <c r="I289">
        <v>19</v>
      </c>
      <c r="J289">
        <v>13</v>
      </c>
      <c r="K289">
        <v>153</v>
      </c>
      <c r="L289">
        <v>0</v>
      </c>
      <c r="M289">
        <v>0</v>
      </c>
      <c r="N289">
        <v>0</v>
      </c>
      <c r="Q289">
        <v>29</v>
      </c>
    </row>
    <row r="290" spans="1:17" x14ac:dyDescent="0.2">
      <c r="A290" t="s">
        <v>918</v>
      </c>
      <c r="B290" t="s">
        <v>61</v>
      </c>
      <c r="C290" t="s">
        <v>794</v>
      </c>
      <c r="I290">
        <v>16</v>
      </c>
      <c r="J290">
        <v>9</v>
      </c>
      <c r="K290">
        <v>77</v>
      </c>
      <c r="L290">
        <v>2</v>
      </c>
      <c r="M290">
        <v>0</v>
      </c>
      <c r="N290">
        <v>0</v>
      </c>
      <c r="Q290">
        <v>28.7</v>
      </c>
    </row>
    <row r="291" spans="1:17" x14ac:dyDescent="0.2">
      <c r="A291" t="s">
        <v>620</v>
      </c>
      <c r="B291" t="s">
        <v>37</v>
      </c>
      <c r="C291" t="s">
        <v>475</v>
      </c>
      <c r="D291">
        <v>37</v>
      </c>
      <c r="E291">
        <v>153</v>
      </c>
      <c r="F291">
        <v>1</v>
      </c>
      <c r="G291">
        <v>0</v>
      </c>
      <c r="H291">
        <v>0</v>
      </c>
      <c r="I291">
        <v>5</v>
      </c>
      <c r="J291">
        <v>3</v>
      </c>
      <c r="K291">
        <v>31</v>
      </c>
      <c r="L291">
        <v>0</v>
      </c>
      <c r="M291">
        <v>0</v>
      </c>
      <c r="N291">
        <v>0</v>
      </c>
      <c r="Q291">
        <v>27.4</v>
      </c>
    </row>
    <row r="292" spans="1:17" x14ac:dyDescent="0.2">
      <c r="A292" t="s">
        <v>1207</v>
      </c>
      <c r="B292" t="s">
        <v>47</v>
      </c>
      <c r="C292" t="s">
        <v>794</v>
      </c>
      <c r="I292">
        <v>13</v>
      </c>
      <c r="J292">
        <v>11</v>
      </c>
      <c r="K292">
        <v>102</v>
      </c>
      <c r="L292">
        <v>1</v>
      </c>
      <c r="M292">
        <v>0</v>
      </c>
      <c r="N292">
        <v>0</v>
      </c>
      <c r="Q292">
        <v>27.2</v>
      </c>
    </row>
    <row r="293" spans="1:17" x14ac:dyDescent="0.2">
      <c r="A293" t="s">
        <v>898</v>
      </c>
      <c r="B293" t="s">
        <v>43</v>
      </c>
      <c r="C293" t="s">
        <v>720</v>
      </c>
      <c r="I293">
        <v>21</v>
      </c>
      <c r="J293">
        <v>13</v>
      </c>
      <c r="K293">
        <v>141</v>
      </c>
      <c r="L293">
        <v>0</v>
      </c>
      <c r="M293">
        <v>0</v>
      </c>
      <c r="N293">
        <v>0</v>
      </c>
      <c r="Q293">
        <v>27.1</v>
      </c>
    </row>
    <row r="294" spans="1:17" x14ac:dyDescent="0.2">
      <c r="A294" t="s">
        <v>1221</v>
      </c>
      <c r="B294" t="s">
        <v>58</v>
      </c>
      <c r="C294" t="s">
        <v>794</v>
      </c>
      <c r="I294">
        <v>20</v>
      </c>
      <c r="J294">
        <v>12</v>
      </c>
      <c r="K294">
        <v>150</v>
      </c>
      <c r="L294">
        <v>0</v>
      </c>
      <c r="M294">
        <v>0</v>
      </c>
      <c r="N294">
        <v>0</v>
      </c>
      <c r="Q294">
        <v>27</v>
      </c>
    </row>
    <row r="295" spans="1:17" x14ac:dyDescent="0.2">
      <c r="A295" t="s">
        <v>948</v>
      </c>
      <c r="B295" t="s">
        <v>33</v>
      </c>
      <c r="C295" t="s">
        <v>720</v>
      </c>
      <c r="I295">
        <v>32</v>
      </c>
      <c r="J295">
        <v>14</v>
      </c>
      <c r="K295">
        <v>129</v>
      </c>
      <c r="L295">
        <v>0</v>
      </c>
      <c r="M295">
        <v>0</v>
      </c>
      <c r="N295">
        <v>0</v>
      </c>
      <c r="Q295">
        <v>26.9</v>
      </c>
    </row>
    <row r="296" spans="1:17" x14ac:dyDescent="0.2">
      <c r="A296" t="s">
        <v>976</v>
      </c>
      <c r="B296" t="s">
        <v>62</v>
      </c>
      <c r="C296" t="s">
        <v>720</v>
      </c>
      <c r="I296">
        <v>24</v>
      </c>
      <c r="J296">
        <v>15</v>
      </c>
      <c r="K296">
        <v>119</v>
      </c>
      <c r="L296">
        <v>0</v>
      </c>
      <c r="M296">
        <v>0</v>
      </c>
      <c r="N296">
        <v>0</v>
      </c>
      <c r="Q296">
        <v>26.9</v>
      </c>
    </row>
    <row r="297" spans="1:17" x14ac:dyDescent="0.2">
      <c r="A297" t="s">
        <v>1233</v>
      </c>
      <c r="B297" t="s">
        <v>32</v>
      </c>
      <c r="C297" t="s">
        <v>720</v>
      </c>
      <c r="I297">
        <v>28</v>
      </c>
      <c r="J297">
        <v>9</v>
      </c>
      <c r="K297">
        <v>115</v>
      </c>
      <c r="L297">
        <v>1</v>
      </c>
      <c r="M297">
        <v>0</v>
      </c>
      <c r="N297">
        <v>0</v>
      </c>
      <c r="O297">
        <v>1</v>
      </c>
      <c r="P297">
        <v>0</v>
      </c>
      <c r="Q297">
        <v>26.5</v>
      </c>
    </row>
    <row r="298" spans="1:17" x14ac:dyDescent="0.2">
      <c r="A298" t="s">
        <v>654</v>
      </c>
      <c r="B298" t="s">
        <v>34</v>
      </c>
      <c r="C298" t="s">
        <v>475</v>
      </c>
      <c r="D298">
        <v>32</v>
      </c>
      <c r="E298">
        <v>139</v>
      </c>
      <c r="F298">
        <v>1</v>
      </c>
      <c r="G298">
        <v>0</v>
      </c>
      <c r="H298">
        <v>0</v>
      </c>
      <c r="I298">
        <v>7</v>
      </c>
      <c r="J298">
        <v>5</v>
      </c>
      <c r="K298">
        <v>15</v>
      </c>
      <c r="L298">
        <v>0</v>
      </c>
      <c r="M298">
        <v>0</v>
      </c>
      <c r="N298">
        <v>0</v>
      </c>
      <c r="Q298">
        <v>26.4</v>
      </c>
    </row>
    <row r="299" spans="1:17" x14ac:dyDescent="0.2">
      <c r="A299" t="s">
        <v>1323</v>
      </c>
      <c r="B299" t="s">
        <v>57</v>
      </c>
      <c r="C299" t="s">
        <v>794</v>
      </c>
      <c r="I299">
        <v>22</v>
      </c>
      <c r="J299">
        <v>13</v>
      </c>
      <c r="K299">
        <v>130</v>
      </c>
      <c r="L299">
        <v>0</v>
      </c>
      <c r="M299">
        <v>0</v>
      </c>
      <c r="N299">
        <v>0</v>
      </c>
      <c r="Q299">
        <v>26</v>
      </c>
    </row>
    <row r="300" spans="1:17" x14ac:dyDescent="0.2">
      <c r="A300" t="s">
        <v>1950</v>
      </c>
      <c r="B300" t="s">
        <v>45</v>
      </c>
      <c r="C300" t="s">
        <v>720</v>
      </c>
      <c r="I300">
        <v>21</v>
      </c>
      <c r="J300">
        <v>14</v>
      </c>
      <c r="K300">
        <v>117</v>
      </c>
      <c r="L300">
        <v>0</v>
      </c>
      <c r="M300">
        <v>0</v>
      </c>
      <c r="N300">
        <v>0</v>
      </c>
      <c r="Q300">
        <v>25.7</v>
      </c>
    </row>
    <row r="301" spans="1:17" x14ac:dyDescent="0.2">
      <c r="A301" t="s">
        <v>684</v>
      </c>
      <c r="B301" t="s">
        <v>57</v>
      </c>
      <c r="C301" t="s">
        <v>475</v>
      </c>
      <c r="D301">
        <v>39</v>
      </c>
      <c r="E301">
        <v>192</v>
      </c>
      <c r="F301">
        <v>0</v>
      </c>
      <c r="G301">
        <v>0</v>
      </c>
      <c r="H301">
        <v>1</v>
      </c>
      <c r="I301">
        <v>3</v>
      </c>
      <c r="J301">
        <v>2</v>
      </c>
      <c r="K301">
        <v>14</v>
      </c>
      <c r="L301">
        <v>0</v>
      </c>
      <c r="M301">
        <v>0</v>
      </c>
      <c r="N301">
        <v>0</v>
      </c>
      <c r="Q301">
        <v>25.6</v>
      </c>
    </row>
    <row r="302" spans="1:17" x14ac:dyDescent="0.2">
      <c r="A302" t="s">
        <v>650</v>
      </c>
      <c r="B302" t="s">
        <v>42</v>
      </c>
      <c r="C302" t="s">
        <v>475</v>
      </c>
      <c r="D302">
        <v>31</v>
      </c>
      <c r="E302">
        <v>122</v>
      </c>
      <c r="F302">
        <v>0</v>
      </c>
      <c r="G302">
        <v>0</v>
      </c>
      <c r="H302">
        <v>0</v>
      </c>
      <c r="I302">
        <v>7</v>
      </c>
      <c r="J302">
        <v>6</v>
      </c>
      <c r="K302">
        <v>72</v>
      </c>
      <c r="L302">
        <v>0</v>
      </c>
      <c r="M302">
        <v>0</v>
      </c>
      <c r="N302">
        <v>0</v>
      </c>
      <c r="Q302">
        <v>25.4</v>
      </c>
    </row>
    <row r="303" spans="1:17" x14ac:dyDescent="0.2">
      <c r="A303" t="s">
        <v>984</v>
      </c>
      <c r="B303" t="s">
        <v>55</v>
      </c>
      <c r="C303" t="s">
        <v>720</v>
      </c>
      <c r="I303">
        <v>30</v>
      </c>
      <c r="J303">
        <v>14</v>
      </c>
      <c r="K303">
        <v>112</v>
      </c>
      <c r="L303">
        <v>0</v>
      </c>
      <c r="M303">
        <v>0</v>
      </c>
      <c r="N303">
        <v>0</v>
      </c>
      <c r="Q303">
        <v>25.2</v>
      </c>
    </row>
    <row r="304" spans="1:17" x14ac:dyDescent="0.2">
      <c r="A304" t="s">
        <v>1193</v>
      </c>
      <c r="B304" t="s">
        <v>59</v>
      </c>
      <c r="C304" t="s">
        <v>794</v>
      </c>
      <c r="I304">
        <v>14</v>
      </c>
      <c r="J304">
        <v>12</v>
      </c>
      <c r="K304">
        <v>72</v>
      </c>
      <c r="L304">
        <v>1</v>
      </c>
      <c r="M304">
        <v>0</v>
      </c>
      <c r="N304">
        <v>0</v>
      </c>
      <c r="Q304">
        <v>25.2</v>
      </c>
    </row>
    <row r="305" spans="1:17" x14ac:dyDescent="0.2">
      <c r="A305" t="s">
        <v>1017</v>
      </c>
      <c r="B305" t="s">
        <v>56</v>
      </c>
      <c r="C305" t="s">
        <v>794</v>
      </c>
      <c r="I305">
        <v>13</v>
      </c>
      <c r="J305">
        <v>12</v>
      </c>
      <c r="K305">
        <v>70</v>
      </c>
      <c r="L305">
        <v>1</v>
      </c>
      <c r="M305">
        <v>0</v>
      </c>
      <c r="N305">
        <v>0</v>
      </c>
      <c r="Q305">
        <v>25</v>
      </c>
    </row>
    <row r="306" spans="1:17" x14ac:dyDescent="0.2">
      <c r="A306" t="s">
        <v>1041</v>
      </c>
      <c r="B306" t="s">
        <v>36</v>
      </c>
      <c r="C306" t="s">
        <v>794</v>
      </c>
      <c r="I306">
        <v>17</v>
      </c>
      <c r="J306">
        <v>12</v>
      </c>
      <c r="K306">
        <v>127</v>
      </c>
      <c r="L306">
        <v>0</v>
      </c>
      <c r="M306">
        <v>0</v>
      </c>
      <c r="N306">
        <v>0</v>
      </c>
      <c r="Q306">
        <v>24.7</v>
      </c>
    </row>
    <row r="307" spans="1:17" x14ac:dyDescent="0.2">
      <c r="A307" t="s">
        <v>594</v>
      </c>
      <c r="B307" t="s">
        <v>50</v>
      </c>
      <c r="C307" t="s">
        <v>475</v>
      </c>
      <c r="D307">
        <v>29</v>
      </c>
      <c r="E307">
        <v>95</v>
      </c>
      <c r="F307">
        <v>1</v>
      </c>
      <c r="G307">
        <v>0</v>
      </c>
      <c r="H307">
        <v>0</v>
      </c>
      <c r="I307">
        <v>7</v>
      </c>
      <c r="J307">
        <v>5</v>
      </c>
      <c r="K307">
        <v>42</v>
      </c>
      <c r="L307">
        <v>0</v>
      </c>
      <c r="M307">
        <v>0</v>
      </c>
      <c r="N307">
        <v>0</v>
      </c>
      <c r="Q307">
        <v>24.7</v>
      </c>
    </row>
    <row r="308" spans="1:17" x14ac:dyDescent="0.2">
      <c r="A308" t="s">
        <v>1189</v>
      </c>
      <c r="B308" t="s">
        <v>53</v>
      </c>
      <c r="C308" t="s">
        <v>720</v>
      </c>
      <c r="I308">
        <v>21</v>
      </c>
      <c r="J308">
        <v>11</v>
      </c>
      <c r="K308">
        <v>135</v>
      </c>
      <c r="L308">
        <v>0</v>
      </c>
      <c r="M308">
        <v>0</v>
      </c>
      <c r="N308">
        <v>0</v>
      </c>
      <c r="Q308">
        <v>24.5</v>
      </c>
    </row>
    <row r="309" spans="1:17" x14ac:dyDescent="0.2">
      <c r="A309" t="s">
        <v>1266</v>
      </c>
      <c r="B309" t="s">
        <v>34</v>
      </c>
      <c r="C309" t="s">
        <v>720</v>
      </c>
      <c r="I309">
        <v>13</v>
      </c>
      <c r="J309">
        <v>7</v>
      </c>
      <c r="K309">
        <v>114</v>
      </c>
      <c r="L309">
        <v>1</v>
      </c>
      <c r="M309">
        <v>0</v>
      </c>
      <c r="N309">
        <v>0</v>
      </c>
      <c r="O309">
        <v>1</v>
      </c>
      <c r="P309">
        <v>0</v>
      </c>
      <c r="Q309">
        <v>24.4</v>
      </c>
    </row>
    <row r="310" spans="1:17" x14ac:dyDescent="0.2">
      <c r="A310" t="s">
        <v>702</v>
      </c>
      <c r="B310" t="s">
        <v>55</v>
      </c>
      <c r="C310" t="s">
        <v>475</v>
      </c>
      <c r="D310">
        <v>45</v>
      </c>
      <c r="E310">
        <v>178</v>
      </c>
      <c r="F310">
        <v>0</v>
      </c>
      <c r="G310">
        <v>0</v>
      </c>
      <c r="H310">
        <v>0</v>
      </c>
      <c r="I310">
        <v>5</v>
      </c>
      <c r="J310">
        <v>4</v>
      </c>
      <c r="K310">
        <v>21</v>
      </c>
      <c r="L310">
        <v>0</v>
      </c>
      <c r="M310">
        <v>0</v>
      </c>
      <c r="N310">
        <v>0</v>
      </c>
      <c r="Q310">
        <v>23.9</v>
      </c>
    </row>
    <row r="311" spans="1:17" x14ac:dyDescent="0.2">
      <c r="A311" t="s">
        <v>729</v>
      </c>
      <c r="B311" t="s">
        <v>46</v>
      </c>
      <c r="C311" t="s">
        <v>475</v>
      </c>
      <c r="D311">
        <v>27</v>
      </c>
      <c r="E311">
        <v>142</v>
      </c>
      <c r="F311">
        <v>1</v>
      </c>
      <c r="G311">
        <v>0</v>
      </c>
      <c r="H311">
        <v>0</v>
      </c>
      <c r="I311">
        <v>2</v>
      </c>
      <c r="J311">
        <v>2</v>
      </c>
      <c r="K311">
        <v>16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23.8</v>
      </c>
    </row>
    <row r="312" spans="1:17" x14ac:dyDescent="0.2">
      <c r="A312" t="s">
        <v>1710</v>
      </c>
      <c r="B312" t="s">
        <v>38</v>
      </c>
      <c r="C312" t="s">
        <v>475</v>
      </c>
      <c r="D312">
        <v>28</v>
      </c>
      <c r="E312">
        <v>124</v>
      </c>
      <c r="F312">
        <v>0</v>
      </c>
      <c r="G312">
        <v>0</v>
      </c>
      <c r="H312">
        <v>0</v>
      </c>
      <c r="I312">
        <v>9</v>
      </c>
      <c r="J312">
        <v>8</v>
      </c>
      <c r="K312">
        <v>29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23.3</v>
      </c>
    </row>
    <row r="313" spans="1:17" x14ac:dyDescent="0.2">
      <c r="A313" t="s">
        <v>1588</v>
      </c>
      <c r="B313" t="s">
        <v>35</v>
      </c>
      <c r="C313" t="s">
        <v>720</v>
      </c>
      <c r="I313">
        <v>22</v>
      </c>
      <c r="J313">
        <v>13</v>
      </c>
      <c r="K313">
        <v>102</v>
      </c>
      <c r="L313">
        <v>0</v>
      </c>
      <c r="M313">
        <v>0</v>
      </c>
      <c r="N313">
        <v>0</v>
      </c>
      <c r="Q313">
        <v>23.2</v>
      </c>
    </row>
    <row r="314" spans="1:17" x14ac:dyDescent="0.2">
      <c r="A314" t="s">
        <v>950</v>
      </c>
      <c r="B314" t="s">
        <v>52</v>
      </c>
      <c r="C314" t="s">
        <v>720</v>
      </c>
      <c r="I314">
        <v>16</v>
      </c>
      <c r="J314">
        <v>11</v>
      </c>
      <c r="K314">
        <v>120</v>
      </c>
      <c r="L314">
        <v>0</v>
      </c>
      <c r="M314">
        <v>0</v>
      </c>
      <c r="N314">
        <v>0</v>
      </c>
      <c r="Q314">
        <v>23</v>
      </c>
    </row>
    <row r="315" spans="1:17" x14ac:dyDescent="0.2">
      <c r="A315" t="s">
        <v>1069</v>
      </c>
      <c r="B315" t="s">
        <v>49</v>
      </c>
      <c r="C315" t="s">
        <v>794</v>
      </c>
      <c r="I315">
        <v>11</v>
      </c>
      <c r="J315">
        <v>10</v>
      </c>
      <c r="K315">
        <v>69</v>
      </c>
      <c r="L315">
        <v>1</v>
      </c>
      <c r="M315">
        <v>0</v>
      </c>
      <c r="N315">
        <v>0</v>
      </c>
      <c r="Q315">
        <v>22.9</v>
      </c>
    </row>
    <row r="316" spans="1:17" x14ac:dyDescent="0.2">
      <c r="A316" t="s">
        <v>1095</v>
      </c>
      <c r="B316" t="s">
        <v>37</v>
      </c>
      <c r="C316" t="s">
        <v>720</v>
      </c>
      <c r="I316">
        <v>20</v>
      </c>
      <c r="J316">
        <v>7</v>
      </c>
      <c r="K316">
        <v>88</v>
      </c>
      <c r="L316">
        <v>1</v>
      </c>
      <c r="M316">
        <v>0</v>
      </c>
      <c r="N316">
        <v>0</v>
      </c>
      <c r="Q316">
        <v>21.8</v>
      </c>
    </row>
    <row r="317" spans="1:17" x14ac:dyDescent="0.2">
      <c r="A317" t="s">
        <v>1423</v>
      </c>
      <c r="B317" t="s">
        <v>35</v>
      </c>
      <c r="C317" t="s">
        <v>720</v>
      </c>
      <c r="I317">
        <v>22</v>
      </c>
      <c r="J317">
        <v>13</v>
      </c>
      <c r="K317">
        <v>88</v>
      </c>
      <c r="L317">
        <v>0</v>
      </c>
      <c r="M317">
        <v>0</v>
      </c>
      <c r="N317">
        <v>0</v>
      </c>
      <c r="Q317">
        <v>21.8</v>
      </c>
    </row>
    <row r="318" spans="1:17" x14ac:dyDescent="0.2">
      <c r="A318" t="s">
        <v>974</v>
      </c>
      <c r="B318" t="s">
        <v>39</v>
      </c>
      <c r="C318" t="s">
        <v>720</v>
      </c>
      <c r="I318">
        <v>13</v>
      </c>
      <c r="J318">
        <v>9</v>
      </c>
      <c r="K318">
        <v>127</v>
      </c>
      <c r="L318">
        <v>0</v>
      </c>
      <c r="M318">
        <v>0</v>
      </c>
      <c r="N318">
        <v>0</v>
      </c>
      <c r="Q318">
        <v>21.7</v>
      </c>
    </row>
    <row r="319" spans="1:17" x14ac:dyDescent="0.2">
      <c r="A319" t="s">
        <v>1256</v>
      </c>
      <c r="B319" t="s">
        <v>42</v>
      </c>
      <c r="C319" t="s">
        <v>794</v>
      </c>
      <c r="I319">
        <v>5</v>
      </c>
      <c r="J319">
        <v>5</v>
      </c>
      <c r="K319">
        <v>47</v>
      </c>
      <c r="L319">
        <v>2</v>
      </c>
      <c r="M319">
        <v>0</v>
      </c>
      <c r="N319">
        <v>0</v>
      </c>
      <c r="Q319">
        <v>21.7</v>
      </c>
    </row>
    <row r="320" spans="1:17" x14ac:dyDescent="0.2">
      <c r="A320" t="s">
        <v>474</v>
      </c>
      <c r="B320" t="s">
        <v>56</v>
      </c>
      <c r="C320" t="s">
        <v>475</v>
      </c>
      <c r="D320">
        <v>17</v>
      </c>
      <c r="E320">
        <v>39</v>
      </c>
      <c r="F320">
        <v>0</v>
      </c>
      <c r="G320">
        <v>0</v>
      </c>
      <c r="H320">
        <v>0</v>
      </c>
      <c r="I320">
        <v>12</v>
      </c>
      <c r="J320">
        <v>7</v>
      </c>
      <c r="K320">
        <v>48</v>
      </c>
      <c r="L320">
        <v>1</v>
      </c>
      <c r="M320">
        <v>0</v>
      </c>
      <c r="N320">
        <v>0</v>
      </c>
      <c r="Q320">
        <v>21.7</v>
      </c>
    </row>
    <row r="321" spans="1:17" x14ac:dyDescent="0.2">
      <c r="A321" t="s">
        <v>858</v>
      </c>
      <c r="B321" t="s">
        <v>55</v>
      </c>
      <c r="C321" t="s">
        <v>720</v>
      </c>
      <c r="I321">
        <v>14</v>
      </c>
      <c r="J321">
        <v>8</v>
      </c>
      <c r="K321">
        <v>76</v>
      </c>
      <c r="L321">
        <v>1</v>
      </c>
      <c r="M321">
        <v>0</v>
      </c>
      <c r="N321">
        <v>0</v>
      </c>
      <c r="Q321">
        <v>21.6</v>
      </c>
    </row>
    <row r="322" spans="1:17" x14ac:dyDescent="0.2">
      <c r="A322" t="s">
        <v>1512</v>
      </c>
      <c r="B322" t="s">
        <v>48</v>
      </c>
      <c r="C322" t="s">
        <v>794</v>
      </c>
      <c r="I322">
        <v>11</v>
      </c>
      <c r="J322">
        <v>8</v>
      </c>
      <c r="K322">
        <v>56</v>
      </c>
      <c r="L322">
        <v>1</v>
      </c>
      <c r="M322">
        <v>1</v>
      </c>
      <c r="N322">
        <v>0</v>
      </c>
      <c r="Q322">
        <v>21.6</v>
      </c>
    </row>
    <row r="323" spans="1:17" x14ac:dyDescent="0.2">
      <c r="A323" t="s">
        <v>1745</v>
      </c>
      <c r="B323" t="s">
        <v>54</v>
      </c>
      <c r="C323" t="s">
        <v>475</v>
      </c>
      <c r="D323">
        <v>52</v>
      </c>
      <c r="E323">
        <v>146</v>
      </c>
      <c r="F323">
        <v>1</v>
      </c>
      <c r="G323">
        <v>0</v>
      </c>
      <c r="H323">
        <v>0</v>
      </c>
      <c r="I323">
        <v>2</v>
      </c>
      <c r="J323">
        <v>1</v>
      </c>
      <c r="K323">
        <v>-2</v>
      </c>
      <c r="L323">
        <v>0</v>
      </c>
      <c r="M323">
        <v>0</v>
      </c>
      <c r="N323">
        <v>0</v>
      </c>
      <c r="Q323">
        <v>21.4</v>
      </c>
    </row>
    <row r="324" spans="1:17" x14ac:dyDescent="0.2">
      <c r="A324" t="s">
        <v>1313</v>
      </c>
      <c r="B324" t="s">
        <v>45</v>
      </c>
      <c r="C324" t="s">
        <v>720</v>
      </c>
      <c r="I324">
        <v>11</v>
      </c>
      <c r="J324">
        <v>7</v>
      </c>
      <c r="K324">
        <v>81</v>
      </c>
      <c r="L324">
        <v>1</v>
      </c>
      <c r="M324">
        <v>0</v>
      </c>
      <c r="N324">
        <v>0</v>
      </c>
      <c r="Q324">
        <v>21.1</v>
      </c>
    </row>
    <row r="325" spans="1:17" x14ac:dyDescent="0.2">
      <c r="A325" t="s">
        <v>1195</v>
      </c>
      <c r="B325" t="s">
        <v>36</v>
      </c>
      <c r="C325" t="s">
        <v>794</v>
      </c>
      <c r="I325">
        <v>13</v>
      </c>
      <c r="J325">
        <v>9</v>
      </c>
      <c r="K325">
        <v>61</v>
      </c>
      <c r="L325">
        <v>1</v>
      </c>
      <c r="M325">
        <v>0</v>
      </c>
      <c r="N325">
        <v>0</v>
      </c>
      <c r="Q325">
        <v>21.1</v>
      </c>
    </row>
    <row r="326" spans="1:17" x14ac:dyDescent="0.2">
      <c r="A326" t="s">
        <v>968</v>
      </c>
      <c r="B326" t="s">
        <v>44</v>
      </c>
      <c r="C326" t="s">
        <v>720</v>
      </c>
      <c r="I326">
        <v>11</v>
      </c>
      <c r="J326">
        <v>9</v>
      </c>
      <c r="K326">
        <v>119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20.9</v>
      </c>
    </row>
    <row r="327" spans="1:17" x14ac:dyDescent="0.2">
      <c r="A327" t="s">
        <v>1531</v>
      </c>
      <c r="B327" t="s">
        <v>53</v>
      </c>
      <c r="C327" t="s">
        <v>475</v>
      </c>
      <c r="D327">
        <v>11</v>
      </c>
      <c r="E327">
        <v>52</v>
      </c>
      <c r="F327">
        <v>0</v>
      </c>
      <c r="G327">
        <v>0</v>
      </c>
      <c r="H327">
        <v>0</v>
      </c>
      <c r="I327">
        <v>10</v>
      </c>
      <c r="J327">
        <v>8</v>
      </c>
      <c r="K327">
        <v>72</v>
      </c>
      <c r="L327">
        <v>0</v>
      </c>
      <c r="M327">
        <v>0</v>
      </c>
      <c r="N327">
        <v>0</v>
      </c>
      <c r="Q327">
        <v>20.399999999999999</v>
      </c>
    </row>
    <row r="328" spans="1:17" x14ac:dyDescent="0.2">
      <c r="A328" t="s">
        <v>836</v>
      </c>
      <c r="B328" t="s">
        <v>34</v>
      </c>
      <c r="C328" t="s">
        <v>794</v>
      </c>
      <c r="I328">
        <v>13</v>
      </c>
      <c r="J328">
        <v>8</v>
      </c>
      <c r="K328">
        <v>64</v>
      </c>
      <c r="L328">
        <v>1</v>
      </c>
      <c r="M328">
        <v>0</v>
      </c>
      <c r="N328">
        <v>0</v>
      </c>
      <c r="O328">
        <v>1</v>
      </c>
      <c r="P328">
        <v>0</v>
      </c>
      <c r="Q328">
        <v>20.399999999999999</v>
      </c>
    </row>
    <row r="329" spans="1:17" x14ac:dyDescent="0.2">
      <c r="A329" t="s">
        <v>1039</v>
      </c>
      <c r="B329" t="s">
        <v>62</v>
      </c>
      <c r="C329" t="s">
        <v>794</v>
      </c>
      <c r="I329">
        <v>11</v>
      </c>
      <c r="J329">
        <v>7</v>
      </c>
      <c r="K329">
        <v>74</v>
      </c>
      <c r="L329">
        <v>1</v>
      </c>
      <c r="M329">
        <v>0</v>
      </c>
      <c r="N329">
        <v>0</v>
      </c>
      <c r="Q329">
        <v>20.399999999999999</v>
      </c>
    </row>
    <row r="330" spans="1:17" x14ac:dyDescent="0.2">
      <c r="A330" t="s">
        <v>1248</v>
      </c>
      <c r="B330" t="s">
        <v>35</v>
      </c>
      <c r="C330" t="s">
        <v>720</v>
      </c>
      <c r="I330">
        <v>32</v>
      </c>
      <c r="J330">
        <v>10</v>
      </c>
      <c r="K330">
        <v>102</v>
      </c>
      <c r="L330">
        <v>0</v>
      </c>
      <c r="M330">
        <v>0</v>
      </c>
      <c r="N330">
        <v>0</v>
      </c>
      <c r="Q330">
        <v>20.2</v>
      </c>
    </row>
    <row r="331" spans="1:17" x14ac:dyDescent="0.2">
      <c r="A331" t="s">
        <v>1574</v>
      </c>
      <c r="B331" t="s">
        <v>47</v>
      </c>
      <c r="C331" t="s">
        <v>720</v>
      </c>
      <c r="I331">
        <v>16</v>
      </c>
      <c r="J331">
        <v>9</v>
      </c>
      <c r="K331">
        <v>111</v>
      </c>
      <c r="L331">
        <v>0</v>
      </c>
      <c r="M331">
        <v>0</v>
      </c>
      <c r="N331">
        <v>0</v>
      </c>
      <c r="Q331">
        <v>20.100000000000001</v>
      </c>
    </row>
    <row r="332" spans="1:17" x14ac:dyDescent="0.2">
      <c r="A332" t="s">
        <v>1205</v>
      </c>
      <c r="B332" t="s">
        <v>61</v>
      </c>
      <c r="C332" t="s">
        <v>794</v>
      </c>
      <c r="I332">
        <v>15</v>
      </c>
      <c r="J332">
        <v>7</v>
      </c>
      <c r="K332">
        <v>67</v>
      </c>
      <c r="L332">
        <v>1</v>
      </c>
      <c r="M332">
        <v>0</v>
      </c>
      <c r="N332">
        <v>0</v>
      </c>
      <c r="Q332">
        <v>19.7</v>
      </c>
    </row>
    <row r="333" spans="1:17" x14ac:dyDescent="0.2">
      <c r="A333" t="s">
        <v>1725</v>
      </c>
      <c r="B333" t="s">
        <v>33</v>
      </c>
      <c r="C333" t="s">
        <v>475</v>
      </c>
      <c r="D333">
        <v>17</v>
      </c>
      <c r="E333">
        <v>96</v>
      </c>
      <c r="F333">
        <v>0</v>
      </c>
      <c r="G333">
        <v>0</v>
      </c>
      <c r="H333">
        <v>0</v>
      </c>
      <c r="I333">
        <v>10</v>
      </c>
      <c r="J333">
        <v>6</v>
      </c>
      <c r="K333">
        <v>39</v>
      </c>
      <c r="L333">
        <v>0</v>
      </c>
      <c r="M333">
        <v>0</v>
      </c>
      <c r="N333">
        <v>0</v>
      </c>
      <c r="Q333">
        <v>19.5</v>
      </c>
    </row>
    <row r="334" spans="1:17" x14ac:dyDescent="0.2">
      <c r="A334" t="s">
        <v>1081</v>
      </c>
      <c r="B334" t="s">
        <v>46</v>
      </c>
      <c r="C334" t="s">
        <v>794</v>
      </c>
      <c r="I334">
        <v>4</v>
      </c>
      <c r="J334">
        <v>4</v>
      </c>
      <c r="K334">
        <v>33</v>
      </c>
      <c r="L334">
        <v>2</v>
      </c>
      <c r="M334">
        <v>0</v>
      </c>
      <c r="N334">
        <v>0</v>
      </c>
      <c r="Q334">
        <v>19.3</v>
      </c>
    </row>
    <row r="335" spans="1:17" x14ac:dyDescent="0.2">
      <c r="A335" t="s">
        <v>1033</v>
      </c>
      <c r="B335" t="s">
        <v>39</v>
      </c>
      <c r="C335" t="s">
        <v>794</v>
      </c>
      <c r="I335">
        <v>16</v>
      </c>
      <c r="J335">
        <v>10</v>
      </c>
      <c r="K335">
        <v>89</v>
      </c>
      <c r="L335">
        <v>0</v>
      </c>
      <c r="M335">
        <v>0</v>
      </c>
      <c r="N335">
        <v>0</v>
      </c>
      <c r="Q335">
        <v>18.899999999999999</v>
      </c>
    </row>
    <row r="336" spans="1:17" x14ac:dyDescent="0.2">
      <c r="A336" t="s">
        <v>1417</v>
      </c>
      <c r="B336" t="s">
        <v>60</v>
      </c>
      <c r="C336" t="s">
        <v>475</v>
      </c>
      <c r="D336">
        <v>16</v>
      </c>
      <c r="E336">
        <v>38</v>
      </c>
      <c r="F336">
        <v>0</v>
      </c>
      <c r="G336">
        <v>0</v>
      </c>
      <c r="H336">
        <v>0</v>
      </c>
      <c r="I336">
        <v>10</v>
      </c>
      <c r="J336">
        <v>8</v>
      </c>
      <c r="K336">
        <v>69</v>
      </c>
      <c r="L336">
        <v>0</v>
      </c>
      <c r="M336">
        <v>0</v>
      </c>
      <c r="N336">
        <v>0</v>
      </c>
      <c r="Q336">
        <v>18.7</v>
      </c>
    </row>
    <row r="337" spans="1:17" x14ac:dyDescent="0.2">
      <c r="A337" t="s">
        <v>610</v>
      </c>
      <c r="B337" t="s">
        <v>55</v>
      </c>
      <c r="C337" t="s">
        <v>475</v>
      </c>
      <c r="D337">
        <v>13</v>
      </c>
      <c r="E337">
        <v>47</v>
      </c>
      <c r="F337">
        <v>1</v>
      </c>
      <c r="G337">
        <v>0</v>
      </c>
      <c r="H337">
        <v>0</v>
      </c>
      <c r="I337">
        <v>5</v>
      </c>
      <c r="J337">
        <v>5</v>
      </c>
      <c r="K337">
        <v>29</v>
      </c>
      <c r="L337">
        <v>0</v>
      </c>
      <c r="M337">
        <v>0</v>
      </c>
      <c r="N337">
        <v>0</v>
      </c>
      <c r="Q337">
        <v>18.600000000000001</v>
      </c>
    </row>
    <row r="338" spans="1:17" x14ac:dyDescent="0.2">
      <c r="A338" t="s">
        <v>1288</v>
      </c>
      <c r="B338" t="s">
        <v>31</v>
      </c>
      <c r="C338" t="s">
        <v>720</v>
      </c>
      <c r="D338">
        <v>1</v>
      </c>
      <c r="E338">
        <v>5</v>
      </c>
      <c r="F338">
        <v>0</v>
      </c>
      <c r="G338">
        <v>0</v>
      </c>
      <c r="H338">
        <v>0</v>
      </c>
      <c r="I338">
        <v>12</v>
      </c>
      <c r="J338">
        <v>6</v>
      </c>
      <c r="K338">
        <v>59</v>
      </c>
      <c r="L338">
        <v>1</v>
      </c>
      <c r="M338">
        <v>0</v>
      </c>
      <c r="N338">
        <v>0</v>
      </c>
      <c r="Q338">
        <v>18.399999999999999</v>
      </c>
    </row>
    <row r="339" spans="1:17" x14ac:dyDescent="0.2">
      <c r="A339" t="s">
        <v>777</v>
      </c>
      <c r="B339" t="s">
        <v>55</v>
      </c>
      <c r="C339" t="s">
        <v>720</v>
      </c>
      <c r="D339">
        <v>1</v>
      </c>
      <c r="E339">
        <v>2</v>
      </c>
      <c r="F339">
        <v>0</v>
      </c>
      <c r="G339">
        <v>0</v>
      </c>
      <c r="H339">
        <v>0</v>
      </c>
      <c r="I339">
        <v>14</v>
      </c>
      <c r="J339">
        <v>9</v>
      </c>
      <c r="K339">
        <v>88</v>
      </c>
      <c r="L339">
        <v>0</v>
      </c>
      <c r="M339">
        <v>0</v>
      </c>
      <c r="N339">
        <v>0</v>
      </c>
      <c r="O339">
        <v>1</v>
      </c>
      <c r="P339">
        <v>0</v>
      </c>
      <c r="Q339">
        <v>18</v>
      </c>
    </row>
    <row r="340" spans="1:17" x14ac:dyDescent="0.2">
      <c r="A340" t="s">
        <v>1055</v>
      </c>
      <c r="B340" t="s">
        <v>51</v>
      </c>
      <c r="C340" t="s">
        <v>794</v>
      </c>
      <c r="I340">
        <v>12</v>
      </c>
      <c r="J340">
        <v>8</v>
      </c>
      <c r="K340">
        <v>99</v>
      </c>
      <c r="L340">
        <v>0</v>
      </c>
      <c r="M340">
        <v>0</v>
      </c>
      <c r="N340">
        <v>0</v>
      </c>
      <c r="Q340">
        <v>17.899999999999999</v>
      </c>
    </row>
    <row r="341" spans="1:17" x14ac:dyDescent="0.2">
      <c r="A341" t="s">
        <v>580</v>
      </c>
      <c r="B341" t="s">
        <v>62</v>
      </c>
      <c r="C341" t="s">
        <v>475</v>
      </c>
      <c r="D341">
        <v>28</v>
      </c>
      <c r="E341">
        <v>72</v>
      </c>
      <c r="F341">
        <v>1</v>
      </c>
      <c r="G341">
        <v>0</v>
      </c>
      <c r="H341">
        <v>0</v>
      </c>
      <c r="I341">
        <v>3</v>
      </c>
      <c r="J341">
        <v>2</v>
      </c>
      <c r="K341">
        <v>24</v>
      </c>
      <c r="L341">
        <v>0</v>
      </c>
      <c r="M341">
        <v>0</v>
      </c>
      <c r="N341">
        <v>0</v>
      </c>
      <c r="Q341">
        <v>17.600000000000001</v>
      </c>
    </row>
    <row r="342" spans="1:17" x14ac:dyDescent="0.2">
      <c r="A342" t="s">
        <v>1735</v>
      </c>
      <c r="B342" t="s">
        <v>49</v>
      </c>
      <c r="C342" t="s">
        <v>720</v>
      </c>
      <c r="I342">
        <v>6</v>
      </c>
      <c r="J342">
        <v>2</v>
      </c>
      <c r="K342">
        <v>90</v>
      </c>
      <c r="L342">
        <v>1</v>
      </c>
      <c r="M342">
        <v>0</v>
      </c>
      <c r="N342">
        <v>0</v>
      </c>
      <c r="Q342">
        <v>17</v>
      </c>
    </row>
    <row r="343" spans="1:17" x14ac:dyDescent="0.2">
      <c r="A343" t="s">
        <v>765</v>
      </c>
      <c r="B343" t="s">
        <v>57</v>
      </c>
      <c r="C343" t="s">
        <v>720</v>
      </c>
      <c r="I343">
        <v>7</v>
      </c>
      <c r="J343">
        <v>4</v>
      </c>
      <c r="K343">
        <v>69</v>
      </c>
      <c r="L343">
        <v>1</v>
      </c>
      <c r="M343">
        <v>0</v>
      </c>
      <c r="N343">
        <v>0</v>
      </c>
      <c r="Q343">
        <v>16.899999999999999</v>
      </c>
    </row>
    <row r="344" spans="1:17" x14ac:dyDescent="0.2">
      <c r="A344" t="s">
        <v>1250</v>
      </c>
      <c r="B344" t="s">
        <v>34</v>
      </c>
      <c r="C344" t="s">
        <v>794</v>
      </c>
      <c r="I344">
        <v>14</v>
      </c>
      <c r="J344">
        <v>9</v>
      </c>
      <c r="K344">
        <v>79</v>
      </c>
      <c r="L344">
        <v>0</v>
      </c>
      <c r="M344">
        <v>0</v>
      </c>
      <c r="N344">
        <v>0</v>
      </c>
      <c r="Q344">
        <v>16.899999999999999</v>
      </c>
    </row>
    <row r="345" spans="1:17" x14ac:dyDescent="0.2">
      <c r="A345" t="s">
        <v>556</v>
      </c>
      <c r="B345" t="s">
        <v>58</v>
      </c>
      <c r="C345" t="s">
        <v>475</v>
      </c>
      <c r="D345">
        <v>21</v>
      </c>
      <c r="E345">
        <v>44</v>
      </c>
      <c r="F345">
        <v>1</v>
      </c>
      <c r="G345">
        <v>0</v>
      </c>
      <c r="H345">
        <v>0</v>
      </c>
      <c r="I345">
        <v>4</v>
      </c>
      <c r="J345">
        <v>4</v>
      </c>
      <c r="K345">
        <v>24</v>
      </c>
      <c r="L345">
        <v>0</v>
      </c>
      <c r="M345">
        <v>0</v>
      </c>
      <c r="N345">
        <v>0</v>
      </c>
      <c r="Q345">
        <v>16.8</v>
      </c>
    </row>
    <row r="346" spans="1:17" x14ac:dyDescent="0.2">
      <c r="A346" t="s">
        <v>666</v>
      </c>
      <c r="B346" t="s">
        <v>60</v>
      </c>
      <c r="C346" t="s">
        <v>475</v>
      </c>
      <c r="D346">
        <v>35</v>
      </c>
      <c r="E346">
        <v>58</v>
      </c>
      <c r="F346">
        <v>0</v>
      </c>
      <c r="G346">
        <v>0</v>
      </c>
      <c r="H346">
        <v>0</v>
      </c>
      <c r="I346">
        <v>13</v>
      </c>
      <c r="J346">
        <v>7</v>
      </c>
      <c r="K346">
        <v>38</v>
      </c>
      <c r="L346">
        <v>0</v>
      </c>
      <c r="M346">
        <v>0</v>
      </c>
      <c r="N346">
        <v>0</v>
      </c>
      <c r="Q346">
        <v>16.600000000000001</v>
      </c>
    </row>
    <row r="347" spans="1:17" x14ac:dyDescent="0.2">
      <c r="A347" t="s">
        <v>1427</v>
      </c>
      <c r="B347" t="s">
        <v>60</v>
      </c>
      <c r="C347" t="s">
        <v>720</v>
      </c>
      <c r="I347">
        <v>19</v>
      </c>
      <c r="J347">
        <v>5</v>
      </c>
      <c r="K347">
        <v>54</v>
      </c>
      <c r="L347">
        <v>1</v>
      </c>
      <c r="M347">
        <v>0</v>
      </c>
      <c r="N347">
        <v>0</v>
      </c>
      <c r="Q347">
        <v>16.399999999999999</v>
      </c>
    </row>
    <row r="348" spans="1:17" x14ac:dyDescent="0.2">
      <c r="A348" t="s">
        <v>1264</v>
      </c>
      <c r="B348" t="s">
        <v>60</v>
      </c>
      <c r="C348" t="s">
        <v>475</v>
      </c>
      <c r="D348">
        <v>7</v>
      </c>
      <c r="E348">
        <v>16</v>
      </c>
      <c r="F348">
        <v>0</v>
      </c>
      <c r="G348">
        <v>0</v>
      </c>
      <c r="H348">
        <v>0</v>
      </c>
      <c r="I348">
        <v>10</v>
      </c>
      <c r="J348">
        <v>7</v>
      </c>
      <c r="K348">
        <v>66</v>
      </c>
      <c r="L348">
        <v>0</v>
      </c>
      <c r="M348">
        <v>0</v>
      </c>
      <c r="N348">
        <v>0</v>
      </c>
      <c r="Q348">
        <v>15.2</v>
      </c>
    </row>
    <row r="349" spans="1:17" x14ac:dyDescent="0.2">
      <c r="A349" t="s">
        <v>1167</v>
      </c>
      <c r="B349" t="s">
        <v>50</v>
      </c>
      <c r="C349" t="s">
        <v>794</v>
      </c>
      <c r="I349">
        <v>5</v>
      </c>
      <c r="J349">
        <v>3</v>
      </c>
      <c r="K349">
        <v>58</v>
      </c>
      <c r="L349">
        <v>1</v>
      </c>
      <c r="M349">
        <v>0</v>
      </c>
      <c r="N349">
        <v>0</v>
      </c>
      <c r="Q349">
        <v>14.8</v>
      </c>
    </row>
    <row r="350" spans="1:17" x14ac:dyDescent="0.2">
      <c r="A350" t="s">
        <v>994</v>
      </c>
      <c r="B350" t="s">
        <v>62</v>
      </c>
      <c r="C350" t="s">
        <v>794</v>
      </c>
      <c r="I350">
        <v>9</v>
      </c>
      <c r="J350">
        <v>6</v>
      </c>
      <c r="K350">
        <v>87</v>
      </c>
      <c r="L350">
        <v>0</v>
      </c>
      <c r="M350">
        <v>0</v>
      </c>
      <c r="N350">
        <v>0</v>
      </c>
      <c r="Q350">
        <v>14.7</v>
      </c>
    </row>
    <row r="351" spans="1:17" x14ac:dyDescent="0.2">
      <c r="A351" t="s">
        <v>1091</v>
      </c>
      <c r="B351" t="s">
        <v>32</v>
      </c>
      <c r="C351" t="s">
        <v>720</v>
      </c>
      <c r="I351">
        <v>13</v>
      </c>
      <c r="J351">
        <v>6</v>
      </c>
      <c r="K351">
        <v>80</v>
      </c>
      <c r="L351">
        <v>0</v>
      </c>
      <c r="M351">
        <v>0</v>
      </c>
      <c r="N351">
        <v>0</v>
      </c>
      <c r="Q351">
        <v>14</v>
      </c>
    </row>
    <row r="352" spans="1:17" x14ac:dyDescent="0.2">
      <c r="A352" t="s">
        <v>1999</v>
      </c>
      <c r="B352" t="s">
        <v>43</v>
      </c>
      <c r="C352" t="s">
        <v>475</v>
      </c>
      <c r="D352">
        <v>21</v>
      </c>
      <c r="E352">
        <v>50</v>
      </c>
      <c r="F352">
        <v>1</v>
      </c>
      <c r="G352">
        <v>0</v>
      </c>
      <c r="H352">
        <v>0</v>
      </c>
      <c r="I352">
        <v>1</v>
      </c>
      <c r="J352">
        <v>1</v>
      </c>
      <c r="K352">
        <v>20</v>
      </c>
      <c r="L352">
        <v>0</v>
      </c>
      <c r="M352">
        <v>0</v>
      </c>
      <c r="N352">
        <v>0</v>
      </c>
      <c r="Q352">
        <v>14</v>
      </c>
    </row>
    <row r="353" spans="1:17" x14ac:dyDescent="0.2">
      <c r="A353" t="s">
        <v>519</v>
      </c>
      <c r="B353" t="s">
        <v>60</v>
      </c>
      <c r="C353" t="s">
        <v>475</v>
      </c>
      <c r="D353">
        <v>17</v>
      </c>
      <c r="E353">
        <v>52</v>
      </c>
      <c r="F353">
        <v>0</v>
      </c>
      <c r="G353">
        <v>0</v>
      </c>
      <c r="H353">
        <v>0</v>
      </c>
      <c r="I353">
        <v>7</v>
      </c>
      <c r="J353">
        <v>6</v>
      </c>
      <c r="K353">
        <v>27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13.9</v>
      </c>
    </row>
    <row r="354" spans="1:17" x14ac:dyDescent="0.2">
      <c r="A354" t="s">
        <v>1321</v>
      </c>
      <c r="B354" t="s">
        <v>51</v>
      </c>
      <c r="C354" t="s">
        <v>720</v>
      </c>
      <c r="I354">
        <v>3</v>
      </c>
      <c r="J354">
        <v>2</v>
      </c>
      <c r="K354">
        <v>59</v>
      </c>
      <c r="L354">
        <v>1</v>
      </c>
      <c r="M354">
        <v>0</v>
      </c>
      <c r="N354">
        <v>0</v>
      </c>
      <c r="Q354">
        <v>13.9</v>
      </c>
    </row>
    <row r="355" spans="1:17" x14ac:dyDescent="0.2">
      <c r="A355" t="s">
        <v>914</v>
      </c>
      <c r="B355" t="s">
        <v>50</v>
      </c>
      <c r="C355" t="s">
        <v>794</v>
      </c>
      <c r="I355">
        <v>12</v>
      </c>
      <c r="J355">
        <v>7</v>
      </c>
      <c r="K355">
        <v>44</v>
      </c>
      <c r="L355">
        <v>0</v>
      </c>
      <c r="M355">
        <v>1</v>
      </c>
      <c r="N355">
        <v>0</v>
      </c>
      <c r="Q355">
        <v>13.4</v>
      </c>
    </row>
    <row r="356" spans="1:17" x14ac:dyDescent="0.2">
      <c r="A356" t="s">
        <v>748</v>
      </c>
      <c r="B356" t="s">
        <v>31</v>
      </c>
      <c r="C356" t="s">
        <v>475</v>
      </c>
      <c r="D356">
        <v>18</v>
      </c>
      <c r="E356">
        <v>48</v>
      </c>
      <c r="F356">
        <v>0</v>
      </c>
      <c r="G356">
        <v>0</v>
      </c>
      <c r="H356">
        <v>0</v>
      </c>
      <c r="I356">
        <v>7</v>
      </c>
      <c r="J356">
        <v>5</v>
      </c>
      <c r="K356">
        <v>35</v>
      </c>
      <c r="L356">
        <v>0</v>
      </c>
      <c r="M356">
        <v>0</v>
      </c>
      <c r="N356">
        <v>0</v>
      </c>
      <c r="Q356">
        <v>13.3</v>
      </c>
    </row>
    <row r="357" spans="1:17" x14ac:dyDescent="0.2">
      <c r="A357" t="s">
        <v>1871</v>
      </c>
      <c r="B357" t="s">
        <v>57</v>
      </c>
      <c r="C357" t="s">
        <v>475</v>
      </c>
      <c r="D357">
        <v>26</v>
      </c>
      <c r="E357">
        <v>72</v>
      </c>
      <c r="F357">
        <v>1</v>
      </c>
      <c r="G357">
        <v>0</v>
      </c>
      <c r="H357">
        <v>0</v>
      </c>
      <c r="I357">
        <v>2</v>
      </c>
      <c r="J357">
        <v>0</v>
      </c>
      <c r="K357">
        <v>0</v>
      </c>
      <c r="L357">
        <v>0</v>
      </c>
      <c r="M357">
        <v>0</v>
      </c>
      <c r="N357">
        <v>0</v>
      </c>
      <c r="Q357">
        <v>13.2</v>
      </c>
    </row>
    <row r="358" spans="1:17" x14ac:dyDescent="0.2">
      <c r="A358" t="s">
        <v>604</v>
      </c>
      <c r="B358" t="s">
        <v>59</v>
      </c>
      <c r="C358" t="s">
        <v>475</v>
      </c>
      <c r="D358">
        <v>17</v>
      </c>
      <c r="E358">
        <v>39</v>
      </c>
      <c r="F358">
        <v>0</v>
      </c>
      <c r="G358">
        <v>0</v>
      </c>
      <c r="H358">
        <v>0</v>
      </c>
      <c r="I358">
        <v>6</v>
      </c>
      <c r="J358">
        <v>6</v>
      </c>
      <c r="K358">
        <v>33</v>
      </c>
      <c r="L358">
        <v>0</v>
      </c>
      <c r="M358">
        <v>0</v>
      </c>
      <c r="N358">
        <v>0</v>
      </c>
      <c r="O358">
        <v>1</v>
      </c>
      <c r="P358">
        <v>0</v>
      </c>
      <c r="Q358">
        <v>13.2</v>
      </c>
    </row>
    <row r="359" spans="1:17" x14ac:dyDescent="0.2">
      <c r="A359" t="s">
        <v>1123</v>
      </c>
      <c r="B359" t="s">
        <v>33</v>
      </c>
      <c r="C359" t="s">
        <v>794</v>
      </c>
      <c r="I359">
        <v>19</v>
      </c>
      <c r="J359">
        <v>4</v>
      </c>
      <c r="K359">
        <v>30</v>
      </c>
      <c r="L359">
        <v>1</v>
      </c>
      <c r="M359">
        <v>0</v>
      </c>
      <c r="N359">
        <v>0</v>
      </c>
      <c r="Q359">
        <v>13</v>
      </c>
    </row>
    <row r="360" spans="1:17" x14ac:dyDescent="0.2">
      <c r="A360" t="s">
        <v>1109</v>
      </c>
      <c r="B360" t="s">
        <v>57</v>
      </c>
      <c r="C360" t="s">
        <v>794</v>
      </c>
      <c r="I360">
        <v>5</v>
      </c>
      <c r="J360">
        <v>4</v>
      </c>
      <c r="K360">
        <v>29</v>
      </c>
      <c r="L360">
        <v>1</v>
      </c>
      <c r="M360">
        <v>0</v>
      </c>
      <c r="N360">
        <v>0</v>
      </c>
      <c r="Q360">
        <v>12.9</v>
      </c>
    </row>
    <row r="361" spans="1:17" x14ac:dyDescent="0.2">
      <c r="A361" t="s">
        <v>1238</v>
      </c>
      <c r="B361" t="s">
        <v>58</v>
      </c>
      <c r="C361" t="s">
        <v>720</v>
      </c>
      <c r="I361">
        <v>3</v>
      </c>
      <c r="J361">
        <v>1</v>
      </c>
      <c r="K361">
        <v>58</v>
      </c>
      <c r="L361">
        <v>1</v>
      </c>
      <c r="M361">
        <v>0</v>
      </c>
      <c r="N361">
        <v>0</v>
      </c>
      <c r="Q361">
        <v>12.8</v>
      </c>
    </row>
    <row r="362" spans="1:17" x14ac:dyDescent="0.2">
      <c r="A362" t="s">
        <v>1621</v>
      </c>
      <c r="B362" t="s">
        <v>32</v>
      </c>
      <c r="C362" t="s">
        <v>475</v>
      </c>
      <c r="D362">
        <v>36</v>
      </c>
      <c r="E362">
        <v>90</v>
      </c>
      <c r="F362">
        <v>0</v>
      </c>
      <c r="G362">
        <v>0</v>
      </c>
      <c r="H362">
        <v>0</v>
      </c>
      <c r="I362">
        <v>5</v>
      </c>
      <c r="J362">
        <v>4</v>
      </c>
      <c r="K362">
        <v>-2</v>
      </c>
      <c r="L362">
        <v>0</v>
      </c>
      <c r="M362">
        <v>0</v>
      </c>
      <c r="N362">
        <v>0</v>
      </c>
      <c r="Q362">
        <v>12.8</v>
      </c>
    </row>
    <row r="363" spans="1:17" x14ac:dyDescent="0.2">
      <c r="A363" t="s">
        <v>1311</v>
      </c>
      <c r="B363" t="s">
        <v>32</v>
      </c>
      <c r="C363" t="s">
        <v>794</v>
      </c>
      <c r="I363">
        <v>14</v>
      </c>
      <c r="J363">
        <v>5</v>
      </c>
      <c r="K363">
        <v>77</v>
      </c>
      <c r="L363">
        <v>0</v>
      </c>
      <c r="M363">
        <v>0</v>
      </c>
      <c r="N363">
        <v>0</v>
      </c>
      <c r="Q363">
        <v>12.7</v>
      </c>
    </row>
    <row r="364" spans="1:17" x14ac:dyDescent="0.2">
      <c r="A364" t="s">
        <v>682</v>
      </c>
      <c r="B364" t="s">
        <v>59</v>
      </c>
      <c r="C364" t="s">
        <v>475</v>
      </c>
      <c r="D364">
        <v>5</v>
      </c>
      <c r="E364">
        <v>20</v>
      </c>
      <c r="F364">
        <v>0</v>
      </c>
      <c r="G364">
        <v>0</v>
      </c>
      <c r="H364">
        <v>0</v>
      </c>
      <c r="I364">
        <v>8</v>
      </c>
      <c r="J364">
        <v>5</v>
      </c>
      <c r="K364">
        <v>57</v>
      </c>
      <c r="L364">
        <v>0</v>
      </c>
      <c r="M364">
        <v>0</v>
      </c>
      <c r="N364">
        <v>0</v>
      </c>
      <c r="Q364">
        <v>12.7</v>
      </c>
    </row>
    <row r="365" spans="1:17" x14ac:dyDescent="0.2">
      <c r="A365" t="s">
        <v>858</v>
      </c>
      <c r="B365" t="s">
        <v>57</v>
      </c>
      <c r="C365" t="s">
        <v>720</v>
      </c>
      <c r="I365">
        <v>11</v>
      </c>
      <c r="J365">
        <v>5</v>
      </c>
      <c r="K365">
        <v>75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12.5</v>
      </c>
    </row>
    <row r="366" spans="1:17" x14ac:dyDescent="0.2">
      <c r="A366" t="s">
        <v>1838</v>
      </c>
      <c r="B366" t="s">
        <v>55</v>
      </c>
      <c r="C366" t="s">
        <v>720</v>
      </c>
      <c r="I366">
        <v>11</v>
      </c>
      <c r="J366">
        <v>6</v>
      </c>
      <c r="K366">
        <v>64</v>
      </c>
      <c r="L366">
        <v>0</v>
      </c>
      <c r="M366">
        <v>0</v>
      </c>
      <c r="N366">
        <v>0</v>
      </c>
      <c r="Q366">
        <v>12.4</v>
      </c>
    </row>
    <row r="367" spans="1:17" x14ac:dyDescent="0.2">
      <c r="A367" t="s">
        <v>1826</v>
      </c>
      <c r="B367" t="s">
        <v>37</v>
      </c>
      <c r="C367" t="s">
        <v>720</v>
      </c>
      <c r="I367">
        <v>14</v>
      </c>
      <c r="J367">
        <v>7</v>
      </c>
      <c r="K367">
        <v>54</v>
      </c>
      <c r="L367">
        <v>0</v>
      </c>
      <c r="M367">
        <v>0</v>
      </c>
      <c r="N367">
        <v>0</v>
      </c>
      <c r="Q367">
        <v>12.4</v>
      </c>
    </row>
    <row r="368" spans="1:17" x14ac:dyDescent="0.2">
      <c r="A368" t="s">
        <v>1067</v>
      </c>
      <c r="B368" t="s">
        <v>45</v>
      </c>
      <c r="C368" t="s">
        <v>794</v>
      </c>
      <c r="I368">
        <v>16</v>
      </c>
      <c r="J368">
        <v>6</v>
      </c>
      <c r="K368">
        <v>61</v>
      </c>
      <c r="L368">
        <v>0</v>
      </c>
      <c r="M368">
        <v>0</v>
      </c>
      <c r="N368">
        <v>0</v>
      </c>
      <c r="Q368">
        <v>12.1</v>
      </c>
    </row>
    <row r="369" spans="1:17" x14ac:dyDescent="0.2">
      <c r="A369" t="s">
        <v>1201</v>
      </c>
      <c r="B369" t="s">
        <v>37</v>
      </c>
      <c r="C369" t="s">
        <v>794</v>
      </c>
      <c r="I369">
        <v>7</v>
      </c>
      <c r="J369">
        <v>6</v>
      </c>
      <c r="K369">
        <v>60</v>
      </c>
      <c r="L369">
        <v>0</v>
      </c>
      <c r="M369">
        <v>0</v>
      </c>
      <c r="N369">
        <v>0</v>
      </c>
      <c r="Q369">
        <v>12</v>
      </c>
    </row>
    <row r="370" spans="1:17" x14ac:dyDescent="0.2">
      <c r="A370" t="s">
        <v>1274</v>
      </c>
      <c r="B370" t="s">
        <v>36</v>
      </c>
      <c r="C370" t="s">
        <v>720</v>
      </c>
      <c r="I370">
        <v>10</v>
      </c>
      <c r="J370">
        <v>3</v>
      </c>
      <c r="K370">
        <v>28</v>
      </c>
      <c r="L370">
        <v>1</v>
      </c>
      <c r="M370">
        <v>0</v>
      </c>
      <c r="N370">
        <v>0</v>
      </c>
      <c r="Q370">
        <v>11.8</v>
      </c>
    </row>
    <row r="371" spans="1:17" x14ac:dyDescent="0.2">
      <c r="A371" t="s">
        <v>884</v>
      </c>
      <c r="B371" t="s">
        <v>61</v>
      </c>
      <c r="C371" t="s">
        <v>720</v>
      </c>
      <c r="I371">
        <v>9</v>
      </c>
      <c r="J371">
        <v>4</v>
      </c>
      <c r="K371">
        <v>76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11.6</v>
      </c>
    </row>
    <row r="372" spans="1:17" x14ac:dyDescent="0.2">
      <c r="A372" t="s">
        <v>1260</v>
      </c>
      <c r="B372" t="s">
        <v>34</v>
      </c>
      <c r="C372" t="s">
        <v>720</v>
      </c>
      <c r="D372">
        <v>3</v>
      </c>
      <c r="E372">
        <v>38</v>
      </c>
      <c r="F372">
        <v>0</v>
      </c>
      <c r="G372">
        <v>0</v>
      </c>
      <c r="H372">
        <v>0</v>
      </c>
      <c r="I372">
        <v>8</v>
      </c>
      <c r="J372">
        <v>6</v>
      </c>
      <c r="K372">
        <v>16</v>
      </c>
      <c r="L372">
        <v>0</v>
      </c>
      <c r="M372">
        <v>0</v>
      </c>
      <c r="N372">
        <v>0</v>
      </c>
      <c r="Q372">
        <v>11.4</v>
      </c>
    </row>
    <row r="373" spans="1:17" x14ac:dyDescent="0.2">
      <c r="A373" t="s">
        <v>674</v>
      </c>
      <c r="B373" t="s">
        <v>59</v>
      </c>
      <c r="C373" t="s">
        <v>475</v>
      </c>
      <c r="D373">
        <v>14</v>
      </c>
      <c r="E373">
        <v>42</v>
      </c>
      <c r="F373">
        <v>0</v>
      </c>
      <c r="G373">
        <v>0</v>
      </c>
      <c r="H373">
        <v>0</v>
      </c>
      <c r="I373">
        <v>6</v>
      </c>
      <c r="J373">
        <v>5</v>
      </c>
      <c r="K373">
        <v>21</v>
      </c>
      <c r="L373">
        <v>0</v>
      </c>
      <c r="M373">
        <v>0</v>
      </c>
      <c r="N373">
        <v>0</v>
      </c>
      <c r="Q373">
        <v>11.3</v>
      </c>
    </row>
    <row r="374" spans="1:17" x14ac:dyDescent="0.2">
      <c r="A374" t="s">
        <v>1085</v>
      </c>
      <c r="B374" t="s">
        <v>37</v>
      </c>
      <c r="C374" t="s">
        <v>794</v>
      </c>
      <c r="I374">
        <v>14</v>
      </c>
      <c r="J374">
        <v>6</v>
      </c>
      <c r="K374">
        <v>49</v>
      </c>
      <c r="L374">
        <v>0</v>
      </c>
      <c r="M374">
        <v>0</v>
      </c>
      <c r="N374">
        <v>0</v>
      </c>
      <c r="Q374">
        <v>10.9</v>
      </c>
    </row>
    <row r="375" spans="1:17" x14ac:dyDescent="0.2">
      <c r="A375" t="s">
        <v>1049</v>
      </c>
      <c r="B375" t="s">
        <v>32</v>
      </c>
      <c r="C375" t="s">
        <v>794</v>
      </c>
      <c r="I375">
        <v>11</v>
      </c>
      <c r="J375">
        <v>3</v>
      </c>
      <c r="K375">
        <v>18</v>
      </c>
      <c r="L375">
        <v>1</v>
      </c>
      <c r="M375">
        <v>0</v>
      </c>
      <c r="N375">
        <v>0</v>
      </c>
      <c r="Q375">
        <v>10.8</v>
      </c>
    </row>
    <row r="376" spans="1:17" x14ac:dyDescent="0.2">
      <c r="A376" t="s">
        <v>1262</v>
      </c>
      <c r="B376" t="s">
        <v>45</v>
      </c>
      <c r="C376" t="s">
        <v>720</v>
      </c>
      <c r="I376">
        <v>13</v>
      </c>
      <c r="J376">
        <v>5</v>
      </c>
      <c r="K376">
        <v>53</v>
      </c>
      <c r="L376">
        <v>0</v>
      </c>
      <c r="M376">
        <v>0</v>
      </c>
      <c r="N376">
        <v>0</v>
      </c>
      <c r="Q376">
        <v>10.3</v>
      </c>
    </row>
    <row r="377" spans="1:17" x14ac:dyDescent="0.2">
      <c r="A377" t="s">
        <v>1906</v>
      </c>
      <c r="B377" t="s">
        <v>52</v>
      </c>
      <c r="C377" t="s">
        <v>720</v>
      </c>
      <c r="I377">
        <v>3</v>
      </c>
      <c r="J377">
        <v>2</v>
      </c>
      <c r="K377">
        <v>81</v>
      </c>
      <c r="L377">
        <v>0</v>
      </c>
      <c r="M377">
        <v>0</v>
      </c>
      <c r="N377">
        <v>0</v>
      </c>
      <c r="Q377">
        <v>10.1</v>
      </c>
    </row>
    <row r="378" spans="1:17" x14ac:dyDescent="0.2">
      <c r="A378" t="s">
        <v>1121</v>
      </c>
      <c r="B378" t="s">
        <v>47</v>
      </c>
      <c r="C378" t="s">
        <v>720</v>
      </c>
      <c r="I378">
        <v>12</v>
      </c>
      <c r="J378">
        <v>2</v>
      </c>
      <c r="K378">
        <v>79</v>
      </c>
      <c r="L378">
        <v>0</v>
      </c>
      <c r="M378">
        <v>0</v>
      </c>
      <c r="N378">
        <v>0</v>
      </c>
      <c r="Q378">
        <v>9.9</v>
      </c>
    </row>
    <row r="379" spans="1:17" x14ac:dyDescent="0.2">
      <c r="A379" t="s">
        <v>644</v>
      </c>
      <c r="B379" t="s">
        <v>40</v>
      </c>
      <c r="C379" t="s">
        <v>475</v>
      </c>
      <c r="D379">
        <v>20</v>
      </c>
      <c r="E379">
        <v>44</v>
      </c>
      <c r="F379">
        <v>0</v>
      </c>
      <c r="G379">
        <v>0</v>
      </c>
      <c r="H379">
        <v>0</v>
      </c>
      <c r="I379">
        <v>5</v>
      </c>
      <c r="J379">
        <v>3</v>
      </c>
      <c r="K379">
        <v>23</v>
      </c>
      <c r="L379">
        <v>0</v>
      </c>
      <c r="M379">
        <v>0</v>
      </c>
      <c r="N379">
        <v>0</v>
      </c>
      <c r="Q379">
        <v>9.6999999999999993</v>
      </c>
    </row>
    <row r="380" spans="1:17" x14ac:dyDescent="0.2">
      <c r="A380" t="s">
        <v>1986</v>
      </c>
      <c r="B380" t="s">
        <v>54</v>
      </c>
      <c r="C380" t="s">
        <v>720</v>
      </c>
      <c r="D380">
        <v>1</v>
      </c>
      <c r="E380">
        <v>8</v>
      </c>
      <c r="F380">
        <v>0</v>
      </c>
      <c r="G380">
        <v>0</v>
      </c>
      <c r="H380">
        <v>0</v>
      </c>
      <c r="I380">
        <v>4</v>
      </c>
      <c r="J380">
        <v>2</v>
      </c>
      <c r="K380">
        <v>8</v>
      </c>
      <c r="L380">
        <v>1</v>
      </c>
      <c r="M380">
        <v>0</v>
      </c>
      <c r="N380">
        <v>0</v>
      </c>
      <c r="Q380">
        <v>9.6</v>
      </c>
    </row>
    <row r="381" spans="1:17" x14ac:dyDescent="0.2">
      <c r="A381" t="s">
        <v>1005</v>
      </c>
      <c r="B381" t="s">
        <v>37</v>
      </c>
      <c r="C381" t="s">
        <v>720</v>
      </c>
      <c r="I381">
        <v>12</v>
      </c>
      <c r="J381">
        <v>5</v>
      </c>
      <c r="K381">
        <v>43</v>
      </c>
      <c r="L381">
        <v>0</v>
      </c>
      <c r="M381">
        <v>0</v>
      </c>
      <c r="N381">
        <v>0</v>
      </c>
      <c r="Q381">
        <v>9.3000000000000007</v>
      </c>
    </row>
    <row r="382" spans="1:17" x14ac:dyDescent="0.2">
      <c r="A382" t="s">
        <v>654</v>
      </c>
      <c r="B382" t="s">
        <v>45</v>
      </c>
      <c r="C382" t="s">
        <v>475</v>
      </c>
      <c r="D382">
        <v>18</v>
      </c>
      <c r="E382">
        <v>60</v>
      </c>
      <c r="F382">
        <v>0</v>
      </c>
      <c r="G382">
        <v>0</v>
      </c>
      <c r="H382">
        <v>0</v>
      </c>
      <c r="I382">
        <v>3</v>
      </c>
      <c r="J382">
        <v>2</v>
      </c>
      <c r="K382">
        <v>8</v>
      </c>
      <c r="L382">
        <v>0</v>
      </c>
      <c r="M382">
        <v>0</v>
      </c>
      <c r="N382">
        <v>0</v>
      </c>
      <c r="Q382">
        <v>8.8000000000000007</v>
      </c>
    </row>
    <row r="383" spans="1:17" x14ac:dyDescent="0.2">
      <c r="A383" t="s">
        <v>656</v>
      </c>
      <c r="B383" t="s">
        <v>60</v>
      </c>
      <c r="C383" t="s">
        <v>475</v>
      </c>
      <c r="D383">
        <v>8</v>
      </c>
      <c r="E383">
        <v>28</v>
      </c>
      <c r="F383">
        <v>0</v>
      </c>
      <c r="G383">
        <v>0</v>
      </c>
      <c r="H383">
        <v>0</v>
      </c>
      <c r="I383">
        <v>9</v>
      </c>
      <c r="J383">
        <v>4</v>
      </c>
      <c r="K383">
        <v>19</v>
      </c>
      <c r="L383">
        <v>0</v>
      </c>
      <c r="M383">
        <v>0</v>
      </c>
      <c r="N383">
        <v>0</v>
      </c>
      <c r="Q383">
        <v>8.6999999999999993</v>
      </c>
    </row>
    <row r="384" spans="1:17" x14ac:dyDescent="0.2">
      <c r="A384" t="s">
        <v>1733</v>
      </c>
      <c r="B384" t="s">
        <v>38</v>
      </c>
      <c r="C384" t="s">
        <v>794</v>
      </c>
      <c r="I384">
        <v>4</v>
      </c>
      <c r="J384">
        <v>3</v>
      </c>
      <c r="K384">
        <v>54</v>
      </c>
      <c r="L384">
        <v>0</v>
      </c>
      <c r="M384">
        <v>0</v>
      </c>
      <c r="N384">
        <v>0</v>
      </c>
      <c r="Q384">
        <v>8.4</v>
      </c>
    </row>
    <row r="385" spans="1:17" x14ac:dyDescent="0.2">
      <c r="A385" t="s">
        <v>1109</v>
      </c>
      <c r="B385" t="s">
        <v>54</v>
      </c>
      <c r="C385" t="s">
        <v>794</v>
      </c>
      <c r="I385">
        <v>6</v>
      </c>
      <c r="J385">
        <v>4</v>
      </c>
      <c r="K385">
        <v>42</v>
      </c>
      <c r="L385">
        <v>0</v>
      </c>
      <c r="M385">
        <v>0</v>
      </c>
      <c r="N385">
        <v>0</v>
      </c>
      <c r="Q385">
        <v>8.1999999999999993</v>
      </c>
    </row>
    <row r="386" spans="1:17" x14ac:dyDescent="0.2">
      <c r="A386" t="s">
        <v>1093</v>
      </c>
      <c r="B386" t="s">
        <v>35</v>
      </c>
      <c r="C386" t="s">
        <v>794</v>
      </c>
      <c r="I386">
        <v>6</v>
      </c>
      <c r="J386">
        <v>5</v>
      </c>
      <c r="K386">
        <v>26</v>
      </c>
      <c r="L386">
        <v>0</v>
      </c>
      <c r="M386">
        <v>0</v>
      </c>
      <c r="N386">
        <v>0</v>
      </c>
      <c r="Q386">
        <v>7.6</v>
      </c>
    </row>
    <row r="387" spans="1:17" x14ac:dyDescent="0.2">
      <c r="A387" t="s">
        <v>1818</v>
      </c>
      <c r="B387" t="s">
        <v>57</v>
      </c>
      <c r="C387" t="s">
        <v>720</v>
      </c>
      <c r="I387">
        <v>5</v>
      </c>
      <c r="J387">
        <v>3</v>
      </c>
      <c r="K387">
        <v>43</v>
      </c>
      <c r="L387">
        <v>0</v>
      </c>
      <c r="M387">
        <v>0</v>
      </c>
      <c r="N387">
        <v>0</v>
      </c>
      <c r="Q387">
        <v>7.3</v>
      </c>
    </row>
    <row r="388" spans="1:17" x14ac:dyDescent="0.2">
      <c r="A388" t="s">
        <v>700</v>
      </c>
      <c r="B388" t="s">
        <v>46</v>
      </c>
      <c r="C388" t="s">
        <v>475</v>
      </c>
      <c r="D388">
        <v>17</v>
      </c>
      <c r="E388">
        <v>58</v>
      </c>
      <c r="F388">
        <v>0</v>
      </c>
      <c r="G388">
        <v>0</v>
      </c>
      <c r="H388">
        <v>0</v>
      </c>
      <c r="I388">
        <v>3</v>
      </c>
      <c r="J388">
        <v>1</v>
      </c>
      <c r="K388">
        <v>4</v>
      </c>
      <c r="L388">
        <v>0</v>
      </c>
      <c r="M388">
        <v>0</v>
      </c>
      <c r="N388">
        <v>0</v>
      </c>
      <c r="Q388">
        <v>7.2</v>
      </c>
    </row>
    <row r="389" spans="1:17" x14ac:dyDescent="0.2">
      <c r="A389" t="s">
        <v>2080</v>
      </c>
      <c r="B389" t="s">
        <v>58</v>
      </c>
      <c r="C389" t="s">
        <v>720</v>
      </c>
      <c r="I389">
        <v>5</v>
      </c>
      <c r="J389">
        <v>3</v>
      </c>
      <c r="K389">
        <v>41</v>
      </c>
      <c r="L389">
        <v>0</v>
      </c>
      <c r="M389">
        <v>0</v>
      </c>
      <c r="N389">
        <v>0</v>
      </c>
      <c r="Q389">
        <v>7.1</v>
      </c>
    </row>
    <row r="390" spans="1:17" x14ac:dyDescent="0.2">
      <c r="A390" t="s">
        <v>1334</v>
      </c>
      <c r="B390" t="s">
        <v>47</v>
      </c>
      <c r="C390" t="s">
        <v>794</v>
      </c>
      <c r="I390">
        <v>5</v>
      </c>
      <c r="J390">
        <v>4</v>
      </c>
      <c r="K390">
        <v>31</v>
      </c>
      <c r="L390">
        <v>0</v>
      </c>
      <c r="M390">
        <v>0</v>
      </c>
      <c r="N390">
        <v>0</v>
      </c>
      <c r="Q390">
        <v>7.1</v>
      </c>
    </row>
    <row r="391" spans="1:17" x14ac:dyDescent="0.2">
      <c r="A391" t="s">
        <v>650</v>
      </c>
      <c r="B391" t="s">
        <v>40</v>
      </c>
      <c r="C391" t="s">
        <v>475</v>
      </c>
      <c r="D391">
        <v>14</v>
      </c>
      <c r="E391">
        <v>54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4</v>
      </c>
      <c r="L391">
        <v>0</v>
      </c>
      <c r="M391">
        <v>0</v>
      </c>
      <c r="N391">
        <v>0</v>
      </c>
      <c r="Q391">
        <v>6.8</v>
      </c>
    </row>
    <row r="392" spans="1:17" x14ac:dyDescent="0.2">
      <c r="A392" t="s">
        <v>1601</v>
      </c>
      <c r="B392" t="s">
        <v>41</v>
      </c>
      <c r="C392" t="s">
        <v>720</v>
      </c>
      <c r="I392">
        <v>4</v>
      </c>
      <c r="J392">
        <v>4</v>
      </c>
      <c r="K392">
        <v>24</v>
      </c>
      <c r="L392">
        <v>0</v>
      </c>
      <c r="M392">
        <v>0</v>
      </c>
      <c r="N392">
        <v>0</v>
      </c>
      <c r="Q392">
        <v>6.4</v>
      </c>
    </row>
    <row r="393" spans="1:17" x14ac:dyDescent="0.2">
      <c r="A393" t="s">
        <v>684</v>
      </c>
      <c r="B393" t="s">
        <v>34</v>
      </c>
      <c r="C393" t="s">
        <v>475</v>
      </c>
      <c r="D393">
        <v>15</v>
      </c>
      <c r="E393">
        <v>51</v>
      </c>
      <c r="F393">
        <v>0</v>
      </c>
      <c r="G393">
        <v>0</v>
      </c>
      <c r="H393">
        <v>0</v>
      </c>
      <c r="I393">
        <v>2</v>
      </c>
      <c r="J393">
        <v>1</v>
      </c>
      <c r="K393">
        <v>2</v>
      </c>
      <c r="L393">
        <v>0</v>
      </c>
      <c r="M393">
        <v>0</v>
      </c>
      <c r="N393">
        <v>0</v>
      </c>
      <c r="Q393">
        <v>6.3</v>
      </c>
    </row>
    <row r="394" spans="1:17" x14ac:dyDescent="0.2">
      <c r="A394" t="s">
        <v>1712</v>
      </c>
      <c r="B394" t="s">
        <v>54</v>
      </c>
      <c r="C394" t="s">
        <v>794</v>
      </c>
      <c r="I394">
        <v>4</v>
      </c>
      <c r="J394">
        <v>3</v>
      </c>
      <c r="K394">
        <v>32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6.2</v>
      </c>
    </row>
    <row r="395" spans="1:17" x14ac:dyDescent="0.2">
      <c r="A395" t="s">
        <v>608</v>
      </c>
      <c r="B395" t="s">
        <v>52</v>
      </c>
      <c r="C395" t="s">
        <v>475</v>
      </c>
      <c r="D395">
        <v>12</v>
      </c>
      <c r="E395">
        <v>38</v>
      </c>
      <c r="F395">
        <v>0</v>
      </c>
      <c r="G395">
        <v>0</v>
      </c>
      <c r="H395">
        <v>0</v>
      </c>
      <c r="I395">
        <v>3</v>
      </c>
      <c r="J395">
        <v>1</v>
      </c>
      <c r="K395">
        <v>10</v>
      </c>
      <c r="L395">
        <v>0</v>
      </c>
      <c r="M395">
        <v>0</v>
      </c>
      <c r="N395">
        <v>0</v>
      </c>
      <c r="Q395">
        <v>5.8</v>
      </c>
    </row>
    <row r="396" spans="1:17" x14ac:dyDescent="0.2">
      <c r="A396" t="s">
        <v>1115</v>
      </c>
      <c r="B396" t="s">
        <v>52</v>
      </c>
      <c r="C396" t="s">
        <v>794</v>
      </c>
      <c r="I396">
        <v>3</v>
      </c>
      <c r="J396">
        <v>3</v>
      </c>
      <c r="K396">
        <v>27</v>
      </c>
      <c r="L396">
        <v>0</v>
      </c>
      <c r="M396">
        <v>0</v>
      </c>
      <c r="N396">
        <v>0</v>
      </c>
      <c r="Q396">
        <v>5.7</v>
      </c>
    </row>
    <row r="397" spans="1:17" x14ac:dyDescent="0.2">
      <c r="A397" t="s">
        <v>783</v>
      </c>
      <c r="B397" t="s">
        <v>55</v>
      </c>
      <c r="C397" t="s">
        <v>720</v>
      </c>
      <c r="D397">
        <v>1</v>
      </c>
      <c r="E397">
        <v>8</v>
      </c>
      <c r="F397">
        <v>0</v>
      </c>
      <c r="G397">
        <v>0</v>
      </c>
      <c r="H397">
        <v>0</v>
      </c>
      <c r="I397">
        <v>4</v>
      </c>
      <c r="J397">
        <v>3</v>
      </c>
      <c r="K397">
        <v>19</v>
      </c>
      <c r="L397">
        <v>0</v>
      </c>
      <c r="M397">
        <v>0</v>
      </c>
      <c r="N397">
        <v>0</v>
      </c>
      <c r="Q397">
        <v>5.7</v>
      </c>
    </row>
    <row r="398" spans="1:17" x14ac:dyDescent="0.2">
      <c r="A398" t="s">
        <v>954</v>
      </c>
      <c r="B398" t="s">
        <v>43</v>
      </c>
      <c r="C398" t="s">
        <v>794</v>
      </c>
      <c r="I398">
        <v>6</v>
      </c>
      <c r="J398">
        <v>3</v>
      </c>
      <c r="K398">
        <v>26</v>
      </c>
      <c r="L398">
        <v>0</v>
      </c>
      <c r="M398">
        <v>0</v>
      </c>
      <c r="N398">
        <v>0</v>
      </c>
      <c r="Q398">
        <v>5.6</v>
      </c>
    </row>
    <row r="399" spans="1:17" x14ac:dyDescent="0.2">
      <c r="A399" t="s">
        <v>1992</v>
      </c>
      <c r="B399" t="s">
        <v>37</v>
      </c>
      <c r="C399" t="s">
        <v>794</v>
      </c>
      <c r="I399">
        <v>3</v>
      </c>
      <c r="J399">
        <v>3</v>
      </c>
      <c r="K399">
        <v>22</v>
      </c>
      <c r="L399">
        <v>0</v>
      </c>
      <c r="M399">
        <v>0</v>
      </c>
      <c r="N399">
        <v>0</v>
      </c>
      <c r="Q399">
        <v>5.2</v>
      </c>
    </row>
    <row r="400" spans="1:17" x14ac:dyDescent="0.2">
      <c r="A400" t="s">
        <v>702</v>
      </c>
      <c r="B400" t="s">
        <v>54</v>
      </c>
      <c r="C400" t="s">
        <v>475</v>
      </c>
      <c r="D400">
        <v>16</v>
      </c>
      <c r="E400">
        <v>51</v>
      </c>
      <c r="F400">
        <v>0</v>
      </c>
      <c r="G400">
        <v>0</v>
      </c>
      <c r="H400">
        <v>0</v>
      </c>
      <c r="O400">
        <v>2</v>
      </c>
      <c r="P400">
        <v>0</v>
      </c>
      <c r="Q400">
        <v>5.0999999999999996</v>
      </c>
    </row>
    <row r="401" spans="1:17" x14ac:dyDescent="0.2">
      <c r="A401" t="s">
        <v>674</v>
      </c>
      <c r="B401" t="s">
        <v>58</v>
      </c>
      <c r="C401" t="s">
        <v>475</v>
      </c>
      <c r="D401">
        <v>11</v>
      </c>
      <c r="E401">
        <v>37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3</v>
      </c>
      <c r="L401">
        <v>0</v>
      </c>
      <c r="M401">
        <v>0</v>
      </c>
      <c r="N401">
        <v>0</v>
      </c>
      <c r="Q401">
        <v>5</v>
      </c>
    </row>
    <row r="402" spans="1:17" x14ac:dyDescent="0.2">
      <c r="A402" t="s">
        <v>1912</v>
      </c>
      <c r="B402" t="s">
        <v>57</v>
      </c>
      <c r="C402" t="s">
        <v>475</v>
      </c>
      <c r="D402">
        <v>21</v>
      </c>
      <c r="E402">
        <v>49</v>
      </c>
      <c r="F402">
        <v>0</v>
      </c>
      <c r="G402">
        <v>0</v>
      </c>
      <c r="H402">
        <v>0</v>
      </c>
      <c r="O402">
        <v>1</v>
      </c>
      <c r="P402">
        <v>0</v>
      </c>
      <c r="Q402">
        <v>4.9000000000000004</v>
      </c>
    </row>
    <row r="403" spans="1:17" x14ac:dyDescent="0.2">
      <c r="A403" t="s">
        <v>1869</v>
      </c>
      <c r="B403" t="s">
        <v>58</v>
      </c>
      <c r="C403" t="s">
        <v>794</v>
      </c>
      <c r="I403">
        <v>3</v>
      </c>
      <c r="J403">
        <v>1</v>
      </c>
      <c r="K403">
        <v>37</v>
      </c>
      <c r="L403">
        <v>0</v>
      </c>
      <c r="M403">
        <v>0</v>
      </c>
      <c r="N403">
        <v>0</v>
      </c>
      <c r="Q403">
        <v>4.7</v>
      </c>
    </row>
    <row r="404" spans="1:17" x14ac:dyDescent="0.2">
      <c r="A404" t="s">
        <v>1908</v>
      </c>
      <c r="B404" t="s">
        <v>54</v>
      </c>
      <c r="C404" t="s">
        <v>720</v>
      </c>
      <c r="I404">
        <v>2</v>
      </c>
      <c r="J404">
        <v>2</v>
      </c>
      <c r="K404">
        <v>25</v>
      </c>
      <c r="L404">
        <v>0</v>
      </c>
      <c r="M404">
        <v>0</v>
      </c>
      <c r="N404">
        <v>0</v>
      </c>
      <c r="Q404">
        <v>4.5</v>
      </c>
    </row>
    <row r="405" spans="1:17" x14ac:dyDescent="0.2">
      <c r="A405" t="s">
        <v>1185</v>
      </c>
      <c r="B405" t="s">
        <v>33</v>
      </c>
      <c r="C405" t="s">
        <v>720</v>
      </c>
      <c r="I405">
        <v>4</v>
      </c>
      <c r="J405">
        <v>3</v>
      </c>
      <c r="K405">
        <v>14</v>
      </c>
      <c r="L405">
        <v>0</v>
      </c>
      <c r="M405">
        <v>0</v>
      </c>
      <c r="N405">
        <v>0</v>
      </c>
      <c r="Q405">
        <v>4.4000000000000004</v>
      </c>
    </row>
    <row r="406" spans="1:17" x14ac:dyDescent="0.2">
      <c r="A406" t="s">
        <v>940</v>
      </c>
      <c r="B406" t="s">
        <v>58</v>
      </c>
      <c r="C406" t="s">
        <v>720</v>
      </c>
      <c r="I406">
        <v>2</v>
      </c>
      <c r="J406">
        <v>2</v>
      </c>
      <c r="K406">
        <v>24</v>
      </c>
      <c r="L406">
        <v>0</v>
      </c>
      <c r="M406">
        <v>0</v>
      </c>
      <c r="N406">
        <v>0</v>
      </c>
      <c r="Q406">
        <v>4.4000000000000004</v>
      </c>
    </row>
    <row r="407" spans="1:17" x14ac:dyDescent="0.2">
      <c r="A407" t="s">
        <v>704</v>
      </c>
      <c r="B407" t="s">
        <v>51</v>
      </c>
      <c r="C407" t="s">
        <v>475</v>
      </c>
      <c r="D407">
        <v>4</v>
      </c>
      <c r="E407">
        <v>4</v>
      </c>
      <c r="F407">
        <v>0</v>
      </c>
      <c r="G407">
        <v>0</v>
      </c>
      <c r="H407">
        <v>0</v>
      </c>
      <c r="I407">
        <v>4</v>
      </c>
      <c r="J407">
        <v>3</v>
      </c>
      <c r="K407">
        <v>8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4.2</v>
      </c>
    </row>
    <row r="408" spans="1:17" x14ac:dyDescent="0.2">
      <c r="A408" t="s">
        <v>1970</v>
      </c>
      <c r="B408" t="s">
        <v>48</v>
      </c>
      <c r="C408" t="s">
        <v>475</v>
      </c>
      <c r="D408">
        <v>18</v>
      </c>
      <c r="E408">
        <v>42</v>
      </c>
      <c r="F408">
        <v>0</v>
      </c>
      <c r="G408">
        <v>0</v>
      </c>
      <c r="H408">
        <v>0</v>
      </c>
      <c r="Q408">
        <v>4.2</v>
      </c>
    </row>
    <row r="409" spans="1:17" x14ac:dyDescent="0.2">
      <c r="A409" t="s">
        <v>1276</v>
      </c>
      <c r="B409" t="s">
        <v>37</v>
      </c>
      <c r="C409" t="s">
        <v>720</v>
      </c>
      <c r="I409">
        <v>3</v>
      </c>
      <c r="J409">
        <v>2</v>
      </c>
      <c r="K409">
        <v>21</v>
      </c>
      <c r="L409">
        <v>0</v>
      </c>
      <c r="M409">
        <v>0</v>
      </c>
      <c r="N409">
        <v>0</v>
      </c>
      <c r="Q409">
        <v>4.0999999999999996</v>
      </c>
    </row>
    <row r="410" spans="1:17" x14ac:dyDescent="0.2">
      <c r="A410" t="s">
        <v>1300</v>
      </c>
      <c r="B410" t="s">
        <v>60</v>
      </c>
      <c r="C410" t="s">
        <v>720</v>
      </c>
      <c r="I410">
        <v>2</v>
      </c>
      <c r="J410">
        <v>2</v>
      </c>
      <c r="K410">
        <v>18</v>
      </c>
      <c r="L410">
        <v>0</v>
      </c>
      <c r="M410">
        <v>0</v>
      </c>
      <c r="N410">
        <v>0</v>
      </c>
      <c r="Q410">
        <v>3.8</v>
      </c>
    </row>
    <row r="411" spans="1:17" x14ac:dyDescent="0.2">
      <c r="A411" t="s">
        <v>1229</v>
      </c>
      <c r="B411" t="s">
        <v>57</v>
      </c>
      <c r="C411" t="s">
        <v>720</v>
      </c>
      <c r="I411">
        <v>2</v>
      </c>
      <c r="J411">
        <v>2</v>
      </c>
      <c r="K411">
        <v>18</v>
      </c>
      <c r="L411">
        <v>0</v>
      </c>
      <c r="M411">
        <v>0</v>
      </c>
      <c r="N411">
        <v>0</v>
      </c>
      <c r="Q411">
        <v>3.8</v>
      </c>
    </row>
    <row r="412" spans="1:17" x14ac:dyDescent="0.2">
      <c r="A412" t="s">
        <v>1141</v>
      </c>
      <c r="B412" t="s">
        <v>55</v>
      </c>
      <c r="C412" t="s">
        <v>720</v>
      </c>
      <c r="I412">
        <v>6</v>
      </c>
      <c r="J412">
        <v>2</v>
      </c>
      <c r="K412">
        <v>18</v>
      </c>
      <c r="L412">
        <v>0</v>
      </c>
      <c r="M412">
        <v>0</v>
      </c>
      <c r="N412">
        <v>0</v>
      </c>
      <c r="Q412">
        <v>3.8</v>
      </c>
    </row>
    <row r="413" spans="1:17" x14ac:dyDescent="0.2">
      <c r="A413" t="s">
        <v>692</v>
      </c>
      <c r="B413" t="s">
        <v>40</v>
      </c>
      <c r="C413" t="s">
        <v>475</v>
      </c>
      <c r="D413">
        <v>6</v>
      </c>
      <c r="E413">
        <v>11</v>
      </c>
      <c r="F413">
        <v>0</v>
      </c>
      <c r="G413">
        <v>0</v>
      </c>
      <c r="H413">
        <v>0</v>
      </c>
      <c r="I413">
        <v>3</v>
      </c>
      <c r="J413">
        <v>2</v>
      </c>
      <c r="K413">
        <v>3</v>
      </c>
      <c r="L413">
        <v>0</v>
      </c>
      <c r="M413">
        <v>0</v>
      </c>
      <c r="N413">
        <v>0</v>
      </c>
      <c r="Q413">
        <v>3.4</v>
      </c>
    </row>
    <row r="414" spans="1:17" x14ac:dyDescent="0.2">
      <c r="A414" t="s">
        <v>1915</v>
      </c>
      <c r="B414" t="s">
        <v>49</v>
      </c>
      <c r="C414" t="s">
        <v>720</v>
      </c>
      <c r="I414">
        <v>2</v>
      </c>
      <c r="J414">
        <v>1</v>
      </c>
      <c r="K414">
        <v>22</v>
      </c>
      <c r="L414">
        <v>0</v>
      </c>
      <c r="M414">
        <v>0</v>
      </c>
      <c r="N414">
        <v>0</v>
      </c>
      <c r="Q414">
        <v>3.2</v>
      </c>
    </row>
    <row r="415" spans="1:17" x14ac:dyDescent="0.2">
      <c r="A415" t="s">
        <v>694</v>
      </c>
      <c r="B415" t="s">
        <v>36</v>
      </c>
      <c r="C415" t="s">
        <v>475</v>
      </c>
      <c r="D415">
        <v>5</v>
      </c>
      <c r="E415">
        <v>18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4</v>
      </c>
      <c r="L415">
        <v>0</v>
      </c>
      <c r="M415">
        <v>0</v>
      </c>
      <c r="N415">
        <v>0</v>
      </c>
      <c r="Q415">
        <v>3.2</v>
      </c>
    </row>
    <row r="416" spans="1:17" x14ac:dyDescent="0.2">
      <c r="A416" t="s">
        <v>1968</v>
      </c>
      <c r="B416" t="s">
        <v>38</v>
      </c>
      <c r="C416" t="s">
        <v>720</v>
      </c>
      <c r="I416">
        <v>4</v>
      </c>
      <c r="J416">
        <v>2</v>
      </c>
      <c r="K416">
        <v>11</v>
      </c>
      <c r="L416">
        <v>0</v>
      </c>
      <c r="M416">
        <v>0</v>
      </c>
      <c r="N416">
        <v>0</v>
      </c>
      <c r="Q416">
        <v>3.1</v>
      </c>
    </row>
    <row r="417" spans="1:17" x14ac:dyDescent="0.2">
      <c r="A417" t="s">
        <v>1203</v>
      </c>
      <c r="B417" t="s">
        <v>48</v>
      </c>
      <c r="C417" t="s">
        <v>794</v>
      </c>
      <c r="I417">
        <v>3</v>
      </c>
      <c r="J417">
        <v>2</v>
      </c>
      <c r="K417">
        <v>10</v>
      </c>
      <c r="L417">
        <v>0</v>
      </c>
      <c r="M417">
        <v>0</v>
      </c>
      <c r="N417">
        <v>0</v>
      </c>
      <c r="Q417">
        <v>3</v>
      </c>
    </row>
    <row r="418" spans="1:17" x14ac:dyDescent="0.2">
      <c r="A418" t="s">
        <v>1013</v>
      </c>
      <c r="B418" t="s">
        <v>39</v>
      </c>
      <c r="C418" t="s">
        <v>720</v>
      </c>
      <c r="I418">
        <v>2</v>
      </c>
      <c r="J418">
        <v>2</v>
      </c>
      <c r="K418">
        <v>10</v>
      </c>
      <c r="L418">
        <v>0</v>
      </c>
      <c r="M418">
        <v>0</v>
      </c>
      <c r="N418">
        <v>0</v>
      </c>
      <c r="Q418">
        <v>3</v>
      </c>
    </row>
    <row r="419" spans="1:17" x14ac:dyDescent="0.2">
      <c r="A419" t="s">
        <v>1326</v>
      </c>
      <c r="B419" t="s">
        <v>48</v>
      </c>
      <c r="C419" t="s">
        <v>720</v>
      </c>
      <c r="I419">
        <v>1</v>
      </c>
      <c r="J419">
        <v>1</v>
      </c>
      <c r="K419">
        <v>16</v>
      </c>
      <c r="L419">
        <v>0</v>
      </c>
      <c r="M419">
        <v>0</v>
      </c>
      <c r="N419">
        <v>0</v>
      </c>
      <c r="Q419">
        <v>2.6</v>
      </c>
    </row>
    <row r="420" spans="1:17" x14ac:dyDescent="0.2">
      <c r="A420" t="s">
        <v>1959</v>
      </c>
      <c r="B420" t="s">
        <v>51</v>
      </c>
      <c r="C420" t="s">
        <v>720</v>
      </c>
      <c r="I420">
        <v>1</v>
      </c>
      <c r="J420">
        <v>1</v>
      </c>
      <c r="K420">
        <v>15</v>
      </c>
      <c r="L420">
        <v>0</v>
      </c>
      <c r="M420">
        <v>0</v>
      </c>
      <c r="N420">
        <v>0</v>
      </c>
      <c r="Q420">
        <v>2.5</v>
      </c>
    </row>
    <row r="421" spans="1:17" x14ac:dyDescent="0.2">
      <c r="A421" t="s">
        <v>2095</v>
      </c>
      <c r="B421" t="s">
        <v>57</v>
      </c>
      <c r="C421" t="s">
        <v>720</v>
      </c>
      <c r="D421">
        <v>1</v>
      </c>
      <c r="E421">
        <v>5</v>
      </c>
      <c r="F421">
        <v>0</v>
      </c>
      <c r="G421">
        <v>0</v>
      </c>
      <c r="H421">
        <v>0</v>
      </c>
      <c r="I421">
        <v>1</v>
      </c>
      <c r="J421">
        <v>1</v>
      </c>
      <c r="K421">
        <v>8</v>
      </c>
      <c r="L421">
        <v>0</v>
      </c>
      <c r="M421">
        <v>0</v>
      </c>
      <c r="N421">
        <v>0</v>
      </c>
      <c r="Q421">
        <v>2.2999999999999998</v>
      </c>
    </row>
    <row r="422" spans="1:17" x14ac:dyDescent="0.2">
      <c r="A422" t="s">
        <v>708</v>
      </c>
      <c r="B422" t="s">
        <v>48</v>
      </c>
      <c r="C422" t="s">
        <v>475</v>
      </c>
      <c r="D422">
        <v>4</v>
      </c>
      <c r="E422">
        <v>22</v>
      </c>
      <c r="F422">
        <v>0</v>
      </c>
      <c r="G422">
        <v>0</v>
      </c>
      <c r="H422">
        <v>0</v>
      </c>
      <c r="I422">
        <v>2</v>
      </c>
      <c r="J422">
        <v>0</v>
      </c>
      <c r="K422">
        <v>0</v>
      </c>
      <c r="L422">
        <v>0</v>
      </c>
      <c r="M422">
        <v>0</v>
      </c>
      <c r="N422">
        <v>0</v>
      </c>
      <c r="Q422">
        <v>2.2000000000000002</v>
      </c>
    </row>
    <row r="423" spans="1:17" x14ac:dyDescent="0.2">
      <c r="A423" t="s">
        <v>944</v>
      </c>
      <c r="B423" t="s">
        <v>48</v>
      </c>
      <c r="C423" t="s">
        <v>720</v>
      </c>
      <c r="I423">
        <v>2</v>
      </c>
      <c r="J423">
        <v>1</v>
      </c>
      <c r="K423">
        <v>11</v>
      </c>
      <c r="L423">
        <v>0</v>
      </c>
      <c r="M423">
        <v>0</v>
      </c>
      <c r="N423">
        <v>0</v>
      </c>
      <c r="Q423">
        <v>2.1</v>
      </c>
    </row>
    <row r="424" spans="1:17" x14ac:dyDescent="0.2">
      <c r="A424" t="s">
        <v>1961</v>
      </c>
      <c r="B424" t="s">
        <v>47</v>
      </c>
      <c r="C424" t="s">
        <v>475</v>
      </c>
      <c r="D424">
        <v>9</v>
      </c>
      <c r="E424">
        <v>21</v>
      </c>
      <c r="F424">
        <v>0</v>
      </c>
      <c r="G424">
        <v>0</v>
      </c>
      <c r="H424">
        <v>0</v>
      </c>
      <c r="Q424">
        <v>2.1</v>
      </c>
    </row>
    <row r="425" spans="1:17" x14ac:dyDescent="0.2">
      <c r="A425" t="s">
        <v>1431</v>
      </c>
      <c r="B425" t="s">
        <v>50</v>
      </c>
      <c r="C425" t="s">
        <v>720</v>
      </c>
      <c r="I425">
        <v>1</v>
      </c>
      <c r="J425">
        <v>1</v>
      </c>
      <c r="K425">
        <v>11</v>
      </c>
      <c r="L425">
        <v>0</v>
      </c>
      <c r="M425">
        <v>0</v>
      </c>
      <c r="N425">
        <v>0</v>
      </c>
      <c r="Q425">
        <v>2.1</v>
      </c>
    </row>
    <row r="426" spans="1:17" x14ac:dyDescent="0.2">
      <c r="A426" t="s">
        <v>670</v>
      </c>
      <c r="B426" t="s">
        <v>40</v>
      </c>
      <c r="C426" t="s">
        <v>475</v>
      </c>
      <c r="D426">
        <v>6</v>
      </c>
      <c r="E426">
        <v>2</v>
      </c>
      <c r="F426">
        <v>0</v>
      </c>
      <c r="G426">
        <v>0</v>
      </c>
      <c r="H426">
        <v>0</v>
      </c>
      <c r="I426">
        <v>2</v>
      </c>
      <c r="J426">
        <v>1</v>
      </c>
      <c r="K426">
        <v>8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2</v>
      </c>
    </row>
    <row r="427" spans="1:17" x14ac:dyDescent="0.2">
      <c r="A427" t="s">
        <v>1920</v>
      </c>
      <c r="B427" t="s">
        <v>44</v>
      </c>
      <c r="C427" t="s">
        <v>794</v>
      </c>
      <c r="I427">
        <v>1</v>
      </c>
      <c r="J427">
        <v>1</v>
      </c>
      <c r="K427">
        <v>10</v>
      </c>
      <c r="L427">
        <v>0</v>
      </c>
      <c r="M427">
        <v>0</v>
      </c>
      <c r="N427">
        <v>0</v>
      </c>
      <c r="Q427">
        <v>2</v>
      </c>
    </row>
    <row r="428" spans="1:17" x14ac:dyDescent="0.2">
      <c r="A428" t="s">
        <v>1997</v>
      </c>
      <c r="B428" t="s">
        <v>37</v>
      </c>
      <c r="C428" t="s">
        <v>720</v>
      </c>
      <c r="I428">
        <v>2</v>
      </c>
      <c r="J428">
        <v>1</v>
      </c>
      <c r="K428">
        <v>9</v>
      </c>
      <c r="L428">
        <v>0</v>
      </c>
      <c r="M428">
        <v>0</v>
      </c>
      <c r="N428">
        <v>0</v>
      </c>
      <c r="Q428">
        <v>1.9</v>
      </c>
    </row>
    <row r="429" spans="1:17" x14ac:dyDescent="0.2">
      <c r="A429" t="s">
        <v>742</v>
      </c>
      <c r="B429" t="s">
        <v>47</v>
      </c>
      <c r="C429" t="s">
        <v>475</v>
      </c>
      <c r="D429">
        <v>4</v>
      </c>
      <c r="E429">
        <v>19</v>
      </c>
      <c r="F429">
        <v>0</v>
      </c>
      <c r="G429">
        <v>0</v>
      </c>
      <c r="H429">
        <v>0</v>
      </c>
      <c r="Q429">
        <v>1.9</v>
      </c>
    </row>
    <row r="430" spans="1:17" x14ac:dyDescent="0.2">
      <c r="A430" t="s">
        <v>542</v>
      </c>
      <c r="B430" t="s">
        <v>45</v>
      </c>
      <c r="C430" t="s">
        <v>475</v>
      </c>
      <c r="D430">
        <v>2</v>
      </c>
      <c r="E430">
        <v>10</v>
      </c>
      <c r="F430">
        <v>0</v>
      </c>
      <c r="G430">
        <v>0</v>
      </c>
      <c r="H430">
        <v>0</v>
      </c>
      <c r="I430">
        <v>2</v>
      </c>
      <c r="J430">
        <v>1</v>
      </c>
      <c r="K430">
        <v>-1</v>
      </c>
      <c r="L430">
        <v>0</v>
      </c>
      <c r="M430">
        <v>0</v>
      </c>
      <c r="N430">
        <v>0</v>
      </c>
      <c r="Q430">
        <v>1.9</v>
      </c>
    </row>
    <row r="431" spans="1:17" x14ac:dyDescent="0.2">
      <c r="A431" t="s">
        <v>1175</v>
      </c>
      <c r="B431" t="s">
        <v>56</v>
      </c>
      <c r="C431" t="s">
        <v>720</v>
      </c>
      <c r="I431">
        <v>1</v>
      </c>
      <c r="J431">
        <v>1</v>
      </c>
      <c r="K431">
        <v>8</v>
      </c>
      <c r="L431">
        <v>0</v>
      </c>
      <c r="M431">
        <v>0</v>
      </c>
      <c r="N431">
        <v>0</v>
      </c>
      <c r="Q431">
        <v>1.8</v>
      </c>
    </row>
    <row r="432" spans="1:17" x14ac:dyDescent="0.2">
      <c r="A432" t="s">
        <v>1836</v>
      </c>
      <c r="B432" t="s">
        <v>45</v>
      </c>
      <c r="C432" t="s">
        <v>794</v>
      </c>
      <c r="I432">
        <v>2</v>
      </c>
      <c r="J432">
        <v>1</v>
      </c>
      <c r="K432">
        <v>7</v>
      </c>
      <c r="L432">
        <v>0</v>
      </c>
      <c r="M432">
        <v>0</v>
      </c>
      <c r="N432">
        <v>0</v>
      </c>
      <c r="Q432">
        <v>1.7</v>
      </c>
    </row>
    <row r="433" spans="1:17" x14ac:dyDescent="0.2">
      <c r="A433" t="s">
        <v>1878</v>
      </c>
      <c r="B433" t="s">
        <v>55</v>
      </c>
      <c r="C433" t="s">
        <v>475</v>
      </c>
      <c r="D433">
        <v>2</v>
      </c>
      <c r="E433">
        <v>5</v>
      </c>
      <c r="F433">
        <v>0</v>
      </c>
      <c r="G433">
        <v>0</v>
      </c>
      <c r="H433">
        <v>0</v>
      </c>
      <c r="I433">
        <v>1</v>
      </c>
      <c r="J433">
        <v>1</v>
      </c>
      <c r="K433">
        <v>2</v>
      </c>
      <c r="L433">
        <v>0</v>
      </c>
      <c r="M433">
        <v>0</v>
      </c>
      <c r="N433">
        <v>0</v>
      </c>
      <c r="Q433">
        <v>1.7</v>
      </c>
    </row>
    <row r="434" spans="1:17" x14ac:dyDescent="0.2">
      <c r="A434" t="s">
        <v>1223</v>
      </c>
      <c r="B434" t="s">
        <v>52</v>
      </c>
      <c r="C434" t="s">
        <v>794</v>
      </c>
      <c r="I434">
        <v>3</v>
      </c>
      <c r="J434">
        <v>1</v>
      </c>
      <c r="K434">
        <v>7</v>
      </c>
      <c r="L434">
        <v>0</v>
      </c>
      <c r="M434">
        <v>0</v>
      </c>
      <c r="N434">
        <v>0</v>
      </c>
      <c r="Q434">
        <v>1.7</v>
      </c>
    </row>
    <row r="435" spans="1:17" x14ac:dyDescent="0.2">
      <c r="A435" t="s">
        <v>1115</v>
      </c>
      <c r="B435" t="s">
        <v>45</v>
      </c>
      <c r="C435" t="s">
        <v>794</v>
      </c>
      <c r="I435">
        <v>4</v>
      </c>
      <c r="J435">
        <v>1</v>
      </c>
      <c r="K435">
        <v>6</v>
      </c>
      <c r="L435">
        <v>0</v>
      </c>
      <c r="M435">
        <v>0</v>
      </c>
      <c r="N435">
        <v>0</v>
      </c>
      <c r="Q435">
        <v>1.6</v>
      </c>
    </row>
    <row r="436" spans="1:17" x14ac:dyDescent="0.2">
      <c r="A436" t="s">
        <v>1610</v>
      </c>
      <c r="B436" t="s">
        <v>62</v>
      </c>
      <c r="C436" t="s">
        <v>794</v>
      </c>
      <c r="I436">
        <v>2</v>
      </c>
      <c r="J436">
        <v>1</v>
      </c>
      <c r="K436">
        <v>6</v>
      </c>
      <c r="L436">
        <v>0</v>
      </c>
      <c r="M436">
        <v>0</v>
      </c>
      <c r="N436">
        <v>0</v>
      </c>
      <c r="Q436">
        <v>1.6</v>
      </c>
    </row>
    <row r="437" spans="1:17" x14ac:dyDescent="0.2">
      <c r="A437" t="s">
        <v>1737</v>
      </c>
      <c r="B437" t="s">
        <v>43</v>
      </c>
      <c r="C437" t="s">
        <v>720</v>
      </c>
      <c r="I437">
        <v>3</v>
      </c>
      <c r="J437">
        <v>1</v>
      </c>
      <c r="K437">
        <v>6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1.6</v>
      </c>
    </row>
    <row r="438" spans="1:17" x14ac:dyDescent="0.2">
      <c r="A438" t="s">
        <v>1231</v>
      </c>
      <c r="B438" t="s">
        <v>40</v>
      </c>
      <c r="C438" t="s">
        <v>794</v>
      </c>
      <c r="I438">
        <v>3</v>
      </c>
      <c r="J438">
        <v>1</v>
      </c>
      <c r="K438">
        <v>6</v>
      </c>
      <c r="L438">
        <v>0</v>
      </c>
      <c r="M438">
        <v>0</v>
      </c>
      <c r="N438">
        <v>0</v>
      </c>
      <c r="Q438">
        <v>1.6</v>
      </c>
    </row>
    <row r="439" spans="1:17" x14ac:dyDescent="0.2">
      <c r="A439" t="s">
        <v>2099</v>
      </c>
      <c r="B439" t="s">
        <v>46</v>
      </c>
      <c r="C439" t="s">
        <v>720</v>
      </c>
      <c r="I439">
        <v>1</v>
      </c>
      <c r="J439">
        <v>1</v>
      </c>
      <c r="K439">
        <v>5</v>
      </c>
      <c r="L439">
        <v>0</v>
      </c>
      <c r="M439">
        <v>0</v>
      </c>
      <c r="N439">
        <v>0</v>
      </c>
      <c r="Q439">
        <v>1.5</v>
      </c>
    </row>
    <row r="440" spans="1:17" x14ac:dyDescent="0.2">
      <c r="A440" t="s">
        <v>1966</v>
      </c>
      <c r="B440" t="s">
        <v>51</v>
      </c>
      <c r="C440" t="s">
        <v>794</v>
      </c>
      <c r="I440">
        <v>1</v>
      </c>
      <c r="J440">
        <v>1</v>
      </c>
      <c r="K440">
        <v>4</v>
      </c>
      <c r="L440">
        <v>0</v>
      </c>
      <c r="M440">
        <v>0</v>
      </c>
      <c r="N440">
        <v>0</v>
      </c>
      <c r="Q440">
        <v>1.4</v>
      </c>
    </row>
    <row r="441" spans="1:17" x14ac:dyDescent="0.2">
      <c r="A441" t="s">
        <v>477</v>
      </c>
      <c r="B441" t="s">
        <v>49</v>
      </c>
      <c r="C441" t="s">
        <v>794</v>
      </c>
      <c r="I441">
        <v>2</v>
      </c>
      <c r="J441">
        <v>1</v>
      </c>
      <c r="K441">
        <v>4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1.4</v>
      </c>
    </row>
    <row r="442" spans="1:17" x14ac:dyDescent="0.2">
      <c r="A442" t="s">
        <v>1926</v>
      </c>
      <c r="B442" t="s">
        <v>60</v>
      </c>
      <c r="C442" t="s">
        <v>794</v>
      </c>
      <c r="I442">
        <v>1</v>
      </c>
      <c r="J442">
        <v>1</v>
      </c>
      <c r="K442">
        <v>4</v>
      </c>
      <c r="L442">
        <v>0</v>
      </c>
      <c r="M442">
        <v>0</v>
      </c>
      <c r="N442">
        <v>0</v>
      </c>
      <c r="Q442">
        <v>1.4</v>
      </c>
    </row>
    <row r="443" spans="1:17" x14ac:dyDescent="0.2">
      <c r="A443" t="s">
        <v>1828</v>
      </c>
      <c r="B443" t="s">
        <v>38</v>
      </c>
      <c r="C443" t="s">
        <v>720</v>
      </c>
      <c r="I443">
        <v>3</v>
      </c>
      <c r="J443">
        <v>1</v>
      </c>
      <c r="K443">
        <v>4</v>
      </c>
      <c r="L443">
        <v>0</v>
      </c>
      <c r="M443">
        <v>0</v>
      </c>
      <c r="N443">
        <v>0</v>
      </c>
      <c r="Q443">
        <v>1.4</v>
      </c>
    </row>
    <row r="444" spans="1:17" x14ac:dyDescent="0.2">
      <c r="A444" t="s">
        <v>2102</v>
      </c>
      <c r="B444" t="s">
        <v>59</v>
      </c>
      <c r="C444" t="s">
        <v>475</v>
      </c>
      <c r="D444">
        <v>2</v>
      </c>
      <c r="E444">
        <v>12</v>
      </c>
      <c r="F444">
        <v>0</v>
      </c>
      <c r="G444">
        <v>0</v>
      </c>
      <c r="H444">
        <v>0</v>
      </c>
      <c r="Q444">
        <v>1.2</v>
      </c>
    </row>
    <row r="445" spans="1:17" x14ac:dyDescent="0.2">
      <c r="A445" t="s">
        <v>1309</v>
      </c>
      <c r="B445" t="s">
        <v>58</v>
      </c>
      <c r="C445" t="s">
        <v>794</v>
      </c>
      <c r="I445">
        <v>1</v>
      </c>
      <c r="J445">
        <v>1</v>
      </c>
      <c r="K445">
        <v>2</v>
      </c>
      <c r="L445">
        <v>0</v>
      </c>
      <c r="M445">
        <v>0</v>
      </c>
      <c r="N445">
        <v>0</v>
      </c>
      <c r="Q445">
        <v>1.2</v>
      </c>
    </row>
    <row r="446" spans="1:17" x14ac:dyDescent="0.2">
      <c r="A446" t="s">
        <v>1531</v>
      </c>
      <c r="B446" t="s">
        <v>60</v>
      </c>
      <c r="C446" t="s">
        <v>475</v>
      </c>
      <c r="D446">
        <v>4</v>
      </c>
      <c r="E446">
        <v>12</v>
      </c>
      <c r="F446">
        <v>0</v>
      </c>
      <c r="G446">
        <v>0</v>
      </c>
      <c r="H446">
        <v>0</v>
      </c>
      <c r="Q446">
        <v>1.2</v>
      </c>
    </row>
    <row r="447" spans="1:17" x14ac:dyDescent="0.2">
      <c r="A447" t="s">
        <v>1135</v>
      </c>
      <c r="B447" t="s">
        <v>58</v>
      </c>
      <c r="C447" t="s">
        <v>794</v>
      </c>
      <c r="I447">
        <v>1</v>
      </c>
      <c r="J447">
        <v>1</v>
      </c>
      <c r="K447">
        <v>2</v>
      </c>
      <c r="L447">
        <v>0</v>
      </c>
      <c r="M447">
        <v>0</v>
      </c>
      <c r="N447">
        <v>0</v>
      </c>
      <c r="Q447">
        <v>1.2</v>
      </c>
    </row>
    <row r="448" spans="1:17" x14ac:dyDescent="0.2">
      <c r="A448" t="s">
        <v>1834</v>
      </c>
      <c r="B448" t="s">
        <v>43</v>
      </c>
      <c r="C448" t="s">
        <v>794</v>
      </c>
      <c r="I448">
        <v>1</v>
      </c>
      <c r="J448">
        <v>1</v>
      </c>
      <c r="K448">
        <v>1</v>
      </c>
      <c r="L448">
        <v>0</v>
      </c>
      <c r="M448">
        <v>0</v>
      </c>
      <c r="N448">
        <v>0</v>
      </c>
      <c r="Q448">
        <v>1.1000000000000001</v>
      </c>
    </row>
    <row r="449" spans="1:17" x14ac:dyDescent="0.2">
      <c r="A449" t="s">
        <v>1533</v>
      </c>
      <c r="B449" t="s">
        <v>52</v>
      </c>
      <c r="C449" t="s">
        <v>475</v>
      </c>
      <c r="D449">
        <v>1</v>
      </c>
      <c r="E449">
        <v>11</v>
      </c>
      <c r="F449">
        <v>0</v>
      </c>
      <c r="G449">
        <v>0</v>
      </c>
      <c r="H449">
        <v>0</v>
      </c>
      <c r="Q449">
        <v>1.1000000000000001</v>
      </c>
    </row>
    <row r="450" spans="1:17" x14ac:dyDescent="0.2">
      <c r="A450" t="s">
        <v>1315</v>
      </c>
      <c r="B450" t="s">
        <v>34</v>
      </c>
      <c r="C450" t="s">
        <v>794</v>
      </c>
      <c r="I450">
        <v>1</v>
      </c>
      <c r="J450">
        <v>1</v>
      </c>
      <c r="K450">
        <v>0</v>
      </c>
      <c r="L450">
        <v>0</v>
      </c>
      <c r="M450">
        <v>0</v>
      </c>
      <c r="N450">
        <v>0</v>
      </c>
      <c r="Q450">
        <v>1</v>
      </c>
    </row>
    <row r="451" spans="1:17" x14ac:dyDescent="0.2">
      <c r="A451" t="s">
        <v>715</v>
      </c>
      <c r="B451" t="s">
        <v>57</v>
      </c>
      <c r="C451" t="s">
        <v>475</v>
      </c>
      <c r="D451">
        <v>2</v>
      </c>
      <c r="E451">
        <v>5</v>
      </c>
      <c r="F451">
        <v>0</v>
      </c>
      <c r="G451">
        <v>0</v>
      </c>
      <c r="H451">
        <v>0</v>
      </c>
      <c r="Q451">
        <v>0.5</v>
      </c>
    </row>
    <row r="452" spans="1:17" x14ac:dyDescent="0.2">
      <c r="A452" t="s">
        <v>706</v>
      </c>
      <c r="B452" t="s">
        <v>35</v>
      </c>
      <c r="C452" t="s">
        <v>475</v>
      </c>
      <c r="D452">
        <v>2</v>
      </c>
      <c r="E452">
        <v>3</v>
      </c>
      <c r="F452">
        <v>0</v>
      </c>
      <c r="G452">
        <v>0</v>
      </c>
      <c r="H452">
        <v>0</v>
      </c>
      <c r="O452">
        <v>1</v>
      </c>
      <c r="P452">
        <v>0</v>
      </c>
      <c r="Q452">
        <v>0.3</v>
      </c>
    </row>
    <row r="453" spans="1:17" x14ac:dyDescent="0.2">
      <c r="A453" t="s">
        <v>1883</v>
      </c>
      <c r="B453" t="s">
        <v>41</v>
      </c>
      <c r="C453" t="s">
        <v>475</v>
      </c>
      <c r="D453">
        <v>1</v>
      </c>
      <c r="E453">
        <v>2</v>
      </c>
      <c r="F453">
        <v>0</v>
      </c>
      <c r="G453">
        <v>0</v>
      </c>
      <c r="H453">
        <v>0</v>
      </c>
      <c r="Q453">
        <v>0.2</v>
      </c>
    </row>
    <row r="454" spans="1:17" x14ac:dyDescent="0.2">
      <c r="A454" t="s">
        <v>757</v>
      </c>
      <c r="B454" t="s">
        <v>61</v>
      </c>
      <c r="C454" t="s">
        <v>475</v>
      </c>
      <c r="D454">
        <v>4</v>
      </c>
      <c r="E454">
        <v>1</v>
      </c>
      <c r="F454">
        <v>0</v>
      </c>
      <c r="G454">
        <v>0</v>
      </c>
      <c r="H454">
        <v>0</v>
      </c>
      <c r="Q454">
        <v>0.1</v>
      </c>
    </row>
    <row r="455" spans="1:17" x14ac:dyDescent="0.2">
      <c r="A455" t="s">
        <v>2009</v>
      </c>
      <c r="B455" t="s">
        <v>41</v>
      </c>
      <c r="C455" t="s">
        <v>720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Q455">
        <v>0</v>
      </c>
    </row>
    <row r="456" spans="1:17" x14ac:dyDescent="0.2">
      <c r="A456" t="s">
        <v>2011</v>
      </c>
      <c r="B456" t="s">
        <v>42</v>
      </c>
      <c r="C456" t="s">
        <v>720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Q456">
        <v>0</v>
      </c>
    </row>
    <row r="457" spans="1:17" x14ac:dyDescent="0.2">
      <c r="A457" t="s">
        <v>441</v>
      </c>
      <c r="B457" t="s">
        <v>53</v>
      </c>
      <c r="C457" t="s">
        <v>794</v>
      </c>
      <c r="I457">
        <v>2</v>
      </c>
      <c r="J457">
        <v>0</v>
      </c>
      <c r="K457">
        <v>0</v>
      </c>
      <c r="L457">
        <v>0</v>
      </c>
      <c r="M457">
        <v>0</v>
      </c>
      <c r="N457">
        <v>0</v>
      </c>
      <c r="Q457">
        <v>0</v>
      </c>
    </row>
    <row r="458" spans="1:17" x14ac:dyDescent="0.2">
      <c r="A458" t="s">
        <v>1421</v>
      </c>
      <c r="B458" t="s">
        <v>54</v>
      </c>
      <c r="C458" t="s">
        <v>720</v>
      </c>
      <c r="I458">
        <v>5</v>
      </c>
      <c r="J458">
        <v>0</v>
      </c>
      <c r="K458">
        <v>0</v>
      </c>
      <c r="L458">
        <v>0</v>
      </c>
      <c r="M458">
        <v>0</v>
      </c>
      <c r="N458">
        <v>0</v>
      </c>
      <c r="Q458">
        <v>0</v>
      </c>
    </row>
    <row r="459" spans="1:17" x14ac:dyDescent="0.2">
      <c r="A459" t="s">
        <v>1332</v>
      </c>
      <c r="B459" t="s">
        <v>44</v>
      </c>
      <c r="C459" t="s">
        <v>720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Q459">
        <v>0</v>
      </c>
    </row>
    <row r="460" spans="1:17" x14ac:dyDescent="0.2">
      <c r="A460" t="s">
        <v>1336</v>
      </c>
      <c r="B460" t="s">
        <v>41</v>
      </c>
      <c r="C460" t="s">
        <v>475</v>
      </c>
      <c r="D460">
        <v>1</v>
      </c>
      <c r="E460">
        <v>0</v>
      </c>
      <c r="F460">
        <v>0</v>
      </c>
      <c r="G460">
        <v>0</v>
      </c>
      <c r="H460">
        <v>0</v>
      </c>
      <c r="Q460">
        <v>0</v>
      </c>
    </row>
    <row r="461" spans="1:17" x14ac:dyDescent="0.2">
      <c r="A461" t="s">
        <v>1169</v>
      </c>
      <c r="B461" t="s">
        <v>43</v>
      </c>
      <c r="C461" t="s">
        <v>720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Q461">
        <v>0</v>
      </c>
    </row>
    <row r="462" spans="1:17" x14ac:dyDescent="0.2">
      <c r="A462" t="s">
        <v>1211</v>
      </c>
      <c r="B462" t="s">
        <v>34</v>
      </c>
      <c r="C462" t="s">
        <v>720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Q462">
        <v>0</v>
      </c>
    </row>
    <row r="463" spans="1:17" x14ac:dyDescent="0.2">
      <c r="A463" t="s">
        <v>1937</v>
      </c>
      <c r="B463" t="s">
        <v>45</v>
      </c>
      <c r="C463" t="s">
        <v>475</v>
      </c>
      <c r="D463">
        <v>1</v>
      </c>
      <c r="E463">
        <v>-8</v>
      </c>
      <c r="F463">
        <v>0</v>
      </c>
      <c r="G463">
        <v>0</v>
      </c>
      <c r="H463">
        <v>0</v>
      </c>
      <c r="O463">
        <v>1</v>
      </c>
      <c r="P463">
        <v>0</v>
      </c>
      <c r="Q463">
        <v>-0.8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17" sqref="A17"/>
    </sheetView>
  </sheetViews>
  <sheetFormatPr baseColWidth="10" defaultRowHeight="16" x14ac:dyDescent="0.2"/>
  <cols>
    <col min="1" max="1" width="7.6640625" bestFit="1" customWidth="1"/>
    <col min="2" max="2" width="9.6640625" bestFit="1" customWidth="1"/>
    <col min="4" max="4" width="9.33203125" bestFit="1" customWidth="1"/>
    <col min="5" max="5" width="10.5" bestFit="1" customWidth="1"/>
    <col min="6" max="6" width="9.1640625" bestFit="1" customWidth="1"/>
    <col min="7" max="7" width="10.33203125" bestFit="1" customWidth="1"/>
    <col min="8" max="8" width="10.1640625" bestFit="1" customWidth="1"/>
  </cols>
  <sheetData>
    <row r="1" spans="1:9" x14ac:dyDescent="0.2">
      <c r="A1" t="s">
        <v>1651</v>
      </c>
      <c r="B1" t="s">
        <v>1652</v>
      </c>
      <c r="C1" t="s">
        <v>1653</v>
      </c>
      <c r="D1" t="s">
        <v>1654</v>
      </c>
      <c r="E1" t="s">
        <v>1655</v>
      </c>
      <c r="F1" t="s">
        <v>1656</v>
      </c>
      <c r="G1" t="s">
        <v>1657</v>
      </c>
      <c r="H1" t="s">
        <v>1658</v>
      </c>
      <c r="I1" t="s">
        <v>1659</v>
      </c>
    </row>
    <row r="2" spans="1:9" x14ac:dyDescent="0.2">
      <c r="A2" t="s">
        <v>46</v>
      </c>
      <c r="B2">
        <v>30</v>
      </c>
      <c r="C2">
        <v>-4.1580000000000004</v>
      </c>
      <c r="D2">
        <v>26</v>
      </c>
      <c r="E2">
        <v>-0.83199999999999996</v>
      </c>
      <c r="F2">
        <v>27</v>
      </c>
      <c r="G2">
        <v>-0.83899999999999997</v>
      </c>
      <c r="H2">
        <v>24</v>
      </c>
      <c r="I2">
        <v>-0.88600000000000001</v>
      </c>
    </row>
    <row r="3" spans="1:9" x14ac:dyDescent="0.2">
      <c r="A3" t="s">
        <v>50</v>
      </c>
      <c r="B3">
        <v>25</v>
      </c>
      <c r="C3">
        <v>-1.4910000000000001</v>
      </c>
      <c r="D3">
        <v>4</v>
      </c>
      <c r="E3">
        <v>1.3160000000000001</v>
      </c>
      <c r="F3">
        <v>25</v>
      </c>
      <c r="G3">
        <v>-0.70799999999999996</v>
      </c>
      <c r="H3">
        <v>30</v>
      </c>
      <c r="I3">
        <v>-1.556</v>
      </c>
    </row>
    <row r="4" spans="1:9" x14ac:dyDescent="0.2">
      <c r="A4" t="s">
        <v>55</v>
      </c>
      <c r="B4">
        <v>13</v>
      </c>
      <c r="C4">
        <v>0.16</v>
      </c>
      <c r="D4">
        <v>27</v>
      </c>
      <c r="E4">
        <v>-1.0960000000000001</v>
      </c>
      <c r="F4">
        <v>22</v>
      </c>
      <c r="G4">
        <v>-0.51</v>
      </c>
      <c r="H4">
        <v>23</v>
      </c>
      <c r="I4">
        <v>-0.878</v>
      </c>
    </row>
    <row r="5" spans="1:9" x14ac:dyDescent="0.2">
      <c r="A5" t="s">
        <v>58</v>
      </c>
      <c r="B5">
        <v>7</v>
      </c>
      <c r="C5">
        <v>1.45</v>
      </c>
      <c r="D5">
        <v>15</v>
      </c>
      <c r="E5">
        <v>0.127</v>
      </c>
      <c r="F5">
        <v>15</v>
      </c>
      <c r="G5">
        <v>-6.4000000000000001E-2</v>
      </c>
      <c r="H5">
        <v>10</v>
      </c>
      <c r="I5">
        <v>0.66300000000000003</v>
      </c>
    </row>
    <row r="6" spans="1:9" x14ac:dyDescent="0.2">
      <c r="A6" t="s">
        <v>44</v>
      </c>
      <c r="B6">
        <v>26</v>
      </c>
      <c r="C6">
        <v>-1.7230000000000001</v>
      </c>
      <c r="D6">
        <v>7</v>
      </c>
      <c r="E6">
        <v>0.67900000000000005</v>
      </c>
      <c r="F6">
        <v>17</v>
      </c>
      <c r="G6">
        <v>-7.6999999999999999E-2</v>
      </c>
      <c r="H6">
        <v>18</v>
      </c>
      <c r="I6">
        <v>-0.41899999999999998</v>
      </c>
    </row>
    <row r="7" spans="1:9" x14ac:dyDescent="0.2">
      <c r="A7" t="s">
        <v>52</v>
      </c>
      <c r="B7">
        <v>17</v>
      </c>
      <c r="C7">
        <v>-0.32500000000000001</v>
      </c>
      <c r="D7">
        <v>12</v>
      </c>
      <c r="E7">
        <v>0.192</v>
      </c>
      <c r="F7">
        <v>12</v>
      </c>
      <c r="G7">
        <v>2.9000000000000001E-2</v>
      </c>
      <c r="H7">
        <v>21</v>
      </c>
      <c r="I7">
        <v>-0.81</v>
      </c>
    </row>
    <row r="8" spans="1:9" x14ac:dyDescent="0.2">
      <c r="A8" t="s">
        <v>51</v>
      </c>
      <c r="B8">
        <v>31</v>
      </c>
      <c r="C8">
        <v>-4.22</v>
      </c>
      <c r="D8">
        <v>22</v>
      </c>
      <c r="E8">
        <v>-0.34499999999999997</v>
      </c>
      <c r="F8">
        <v>31</v>
      </c>
      <c r="G8">
        <v>-1.71</v>
      </c>
      <c r="H8">
        <v>27</v>
      </c>
      <c r="I8">
        <v>-0.96099999999999997</v>
      </c>
    </row>
    <row r="9" spans="1:9" x14ac:dyDescent="0.2">
      <c r="A9" t="s">
        <v>45</v>
      </c>
      <c r="B9">
        <v>4</v>
      </c>
      <c r="C9">
        <v>2.8849999999999998</v>
      </c>
      <c r="D9">
        <v>11</v>
      </c>
      <c r="E9">
        <v>0.251</v>
      </c>
      <c r="F9">
        <v>5</v>
      </c>
      <c r="G9">
        <v>1.2749999999999999</v>
      </c>
      <c r="H9">
        <v>14</v>
      </c>
      <c r="I9">
        <v>0.23100000000000001</v>
      </c>
    </row>
    <row r="10" spans="1:9" x14ac:dyDescent="0.2">
      <c r="A10" t="s">
        <v>34</v>
      </c>
      <c r="B10">
        <v>24</v>
      </c>
      <c r="C10">
        <v>-1.3779999999999999</v>
      </c>
      <c r="D10">
        <v>6</v>
      </c>
      <c r="E10">
        <v>1.0629999999999999</v>
      </c>
      <c r="F10">
        <v>29</v>
      </c>
      <c r="G10">
        <v>-1.2</v>
      </c>
      <c r="H10">
        <v>31</v>
      </c>
      <c r="I10">
        <v>-1.7609999999999999</v>
      </c>
    </row>
    <row r="11" spans="1:9" x14ac:dyDescent="0.2">
      <c r="A11" t="s">
        <v>31</v>
      </c>
      <c r="B11">
        <v>32</v>
      </c>
      <c r="C11">
        <v>-4.6459999999999999</v>
      </c>
      <c r="D11">
        <v>31</v>
      </c>
      <c r="E11">
        <v>-1.748</v>
      </c>
      <c r="F11">
        <v>24</v>
      </c>
      <c r="G11">
        <v>-0.623</v>
      </c>
      <c r="H11">
        <v>15</v>
      </c>
      <c r="I11">
        <v>0.223</v>
      </c>
    </row>
    <row r="12" spans="1:9" x14ac:dyDescent="0.2">
      <c r="A12" t="s">
        <v>61</v>
      </c>
      <c r="B12">
        <v>8</v>
      </c>
      <c r="C12">
        <v>1.321</v>
      </c>
      <c r="D12">
        <v>16</v>
      </c>
      <c r="E12">
        <v>5.3999999999999999E-2</v>
      </c>
      <c r="F12">
        <v>3</v>
      </c>
      <c r="G12">
        <v>1.6519999999999999</v>
      </c>
      <c r="H12">
        <v>20</v>
      </c>
      <c r="I12">
        <v>-0.66500000000000004</v>
      </c>
    </row>
    <row r="13" spans="1:9" x14ac:dyDescent="0.2">
      <c r="A13" t="s">
        <v>47</v>
      </c>
      <c r="B13">
        <v>20</v>
      </c>
      <c r="C13">
        <v>-0.70399999999999996</v>
      </c>
      <c r="D13">
        <v>19</v>
      </c>
      <c r="E13">
        <v>-9.5000000000000001E-2</v>
      </c>
      <c r="F13">
        <v>13</v>
      </c>
      <c r="G13">
        <v>2.7E-2</v>
      </c>
      <c r="H13">
        <v>29</v>
      </c>
      <c r="I13">
        <v>-1.1990000000000001</v>
      </c>
    </row>
    <row r="14" spans="1:9" x14ac:dyDescent="0.2">
      <c r="A14" t="s">
        <v>33</v>
      </c>
      <c r="B14">
        <v>19</v>
      </c>
      <c r="C14">
        <v>-0.53400000000000003</v>
      </c>
      <c r="D14">
        <v>14</v>
      </c>
      <c r="E14">
        <v>0.154</v>
      </c>
      <c r="F14">
        <v>14</v>
      </c>
      <c r="G14">
        <v>-3.7999999999999999E-2</v>
      </c>
      <c r="H14">
        <v>28</v>
      </c>
      <c r="I14">
        <v>-1.141</v>
      </c>
    </row>
    <row r="15" spans="1:9" x14ac:dyDescent="0.2">
      <c r="A15" t="s">
        <v>59</v>
      </c>
      <c r="B15">
        <v>10</v>
      </c>
      <c r="C15">
        <v>0.997</v>
      </c>
      <c r="D15">
        <v>21</v>
      </c>
      <c r="E15">
        <v>-0.33900000000000002</v>
      </c>
      <c r="F15">
        <v>6</v>
      </c>
      <c r="G15">
        <v>1.1890000000000001</v>
      </c>
      <c r="H15">
        <v>16</v>
      </c>
      <c r="I15">
        <v>-0.14699999999999999</v>
      </c>
    </row>
    <row r="16" spans="1:9" x14ac:dyDescent="0.2">
      <c r="A16" t="s">
        <v>40</v>
      </c>
      <c r="B16">
        <v>6</v>
      </c>
      <c r="C16">
        <v>2.7250000000000001</v>
      </c>
      <c r="D16">
        <v>8</v>
      </c>
      <c r="E16">
        <v>0.38500000000000001</v>
      </c>
      <c r="F16">
        <v>11</v>
      </c>
      <c r="G16">
        <v>0.33800000000000002</v>
      </c>
      <c r="H16">
        <v>8</v>
      </c>
      <c r="I16">
        <v>0.81699999999999995</v>
      </c>
    </row>
    <row r="17" spans="1:9" x14ac:dyDescent="0.2">
      <c r="A17" t="s">
        <v>62</v>
      </c>
      <c r="B17">
        <v>28</v>
      </c>
      <c r="C17">
        <v>-2.4470000000000001</v>
      </c>
      <c r="D17">
        <v>24</v>
      </c>
      <c r="E17">
        <v>-0.58899999999999997</v>
      </c>
      <c r="F17">
        <v>32</v>
      </c>
      <c r="G17">
        <v>-2.2210000000000001</v>
      </c>
      <c r="H17">
        <v>12</v>
      </c>
      <c r="I17">
        <v>0.47499999999999998</v>
      </c>
    </row>
    <row r="18" spans="1:9" x14ac:dyDescent="0.2">
      <c r="A18" t="s">
        <v>42</v>
      </c>
      <c r="B18">
        <v>3</v>
      </c>
      <c r="C18">
        <v>3.5249999999999999</v>
      </c>
      <c r="D18">
        <v>2</v>
      </c>
      <c r="E18">
        <v>1.679</v>
      </c>
      <c r="F18">
        <v>10</v>
      </c>
      <c r="G18">
        <v>0.38200000000000001</v>
      </c>
      <c r="H18">
        <v>7</v>
      </c>
      <c r="I18">
        <v>0.88</v>
      </c>
    </row>
    <row r="19" spans="1:9" x14ac:dyDescent="0.2">
      <c r="A19" t="s">
        <v>39</v>
      </c>
      <c r="B19">
        <v>23</v>
      </c>
      <c r="C19">
        <v>-0.91900000000000004</v>
      </c>
      <c r="D19">
        <v>5</v>
      </c>
      <c r="E19">
        <v>1.1379999999999999</v>
      </c>
      <c r="F19">
        <v>26</v>
      </c>
      <c r="G19">
        <v>-0.79600000000000004</v>
      </c>
      <c r="H19">
        <v>11</v>
      </c>
      <c r="I19">
        <v>0.61399999999999999</v>
      </c>
    </row>
    <row r="20" spans="1:9" x14ac:dyDescent="0.2">
      <c r="A20" t="s">
        <v>43</v>
      </c>
      <c r="B20">
        <v>15</v>
      </c>
      <c r="C20">
        <v>0.127</v>
      </c>
      <c r="D20">
        <v>20</v>
      </c>
      <c r="E20">
        <v>-0.13900000000000001</v>
      </c>
      <c r="F20">
        <v>9</v>
      </c>
      <c r="G20">
        <v>0.68100000000000005</v>
      </c>
      <c r="H20">
        <v>26</v>
      </c>
      <c r="I20">
        <v>-0.92300000000000004</v>
      </c>
    </row>
    <row r="21" spans="1:9" x14ac:dyDescent="0.2">
      <c r="A21" t="s">
        <v>41</v>
      </c>
      <c r="B21">
        <v>1</v>
      </c>
      <c r="C21">
        <v>7.484</v>
      </c>
      <c r="D21">
        <v>1</v>
      </c>
      <c r="E21">
        <v>1.929</v>
      </c>
      <c r="F21">
        <v>1</v>
      </c>
      <c r="G21">
        <v>2.61</v>
      </c>
      <c r="H21">
        <v>2</v>
      </c>
      <c r="I21">
        <v>2.403</v>
      </c>
    </row>
    <row r="22" spans="1:9" x14ac:dyDescent="0.2">
      <c r="A22" t="s">
        <v>37</v>
      </c>
      <c r="B22">
        <v>2</v>
      </c>
      <c r="C22">
        <v>5.0110000000000001</v>
      </c>
      <c r="D22">
        <v>10</v>
      </c>
      <c r="E22">
        <v>0.31</v>
      </c>
      <c r="F22">
        <v>2</v>
      </c>
      <c r="G22">
        <v>2.5419999999999998</v>
      </c>
      <c r="H22">
        <v>9</v>
      </c>
      <c r="I22">
        <v>0.73199999999999998</v>
      </c>
    </row>
    <row r="23" spans="1:9" x14ac:dyDescent="0.2">
      <c r="A23" t="s">
        <v>32</v>
      </c>
      <c r="B23">
        <v>27</v>
      </c>
      <c r="C23">
        <v>-1.9239999999999999</v>
      </c>
      <c r="D23">
        <v>29</v>
      </c>
      <c r="E23">
        <v>-1.3089999999999999</v>
      </c>
      <c r="F23">
        <v>30</v>
      </c>
      <c r="G23">
        <v>-1.681</v>
      </c>
      <c r="H23">
        <v>13</v>
      </c>
      <c r="I23">
        <v>0.443</v>
      </c>
    </row>
    <row r="24" spans="1:9" x14ac:dyDescent="0.2">
      <c r="A24" t="s">
        <v>56</v>
      </c>
      <c r="B24">
        <v>22</v>
      </c>
      <c r="C24">
        <v>-0.86099999999999999</v>
      </c>
      <c r="D24">
        <v>18</v>
      </c>
      <c r="E24">
        <v>-8.6999999999999994E-2</v>
      </c>
      <c r="F24">
        <v>18</v>
      </c>
      <c r="G24">
        <v>-7.9000000000000001E-2</v>
      </c>
      <c r="H24">
        <v>19</v>
      </c>
      <c r="I24">
        <v>-0.55600000000000005</v>
      </c>
    </row>
    <row r="25" spans="1:9" x14ac:dyDescent="0.2">
      <c r="A25" t="s">
        <v>38</v>
      </c>
      <c r="B25">
        <v>9</v>
      </c>
      <c r="C25">
        <v>1.242</v>
      </c>
      <c r="D25">
        <v>13</v>
      </c>
      <c r="E25">
        <v>0.17799999999999999</v>
      </c>
      <c r="F25">
        <v>4</v>
      </c>
      <c r="G25">
        <v>1.498</v>
      </c>
      <c r="H25">
        <v>5</v>
      </c>
      <c r="I25">
        <v>1.3779999999999999</v>
      </c>
    </row>
    <row r="26" spans="1:9" x14ac:dyDescent="0.2">
      <c r="A26" t="s">
        <v>48</v>
      </c>
      <c r="B26">
        <v>21</v>
      </c>
      <c r="C26">
        <v>-0.79500000000000004</v>
      </c>
      <c r="D26">
        <v>32</v>
      </c>
      <c r="E26">
        <v>-1.9039999999999999</v>
      </c>
      <c r="F26">
        <v>20</v>
      </c>
      <c r="G26">
        <v>-0.112</v>
      </c>
      <c r="H26">
        <v>1</v>
      </c>
      <c r="I26">
        <v>2.8929999999999998</v>
      </c>
    </row>
    <row r="27" spans="1:9" x14ac:dyDescent="0.2">
      <c r="A27" t="s">
        <v>49</v>
      </c>
      <c r="B27">
        <v>14</v>
      </c>
      <c r="C27">
        <v>0.159</v>
      </c>
      <c r="D27">
        <v>17</v>
      </c>
      <c r="E27">
        <v>-8.4000000000000005E-2</v>
      </c>
      <c r="F27">
        <v>16</v>
      </c>
      <c r="G27">
        <v>-6.5000000000000002E-2</v>
      </c>
      <c r="H27">
        <v>32</v>
      </c>
      <c r="I27">
        <v>-1.952</v>
      </c>
    </row>
    <row r="28" spans="1:9" x14ac:dyDescent="0.2">
      <c r="A28" t="s">
        <v>57</v>
      </c>
      <c r="B28">
        <v>18</v>
      </c>
      <c r="C28">
        <v>-0.52200000000000002</v>
      </c>
      <c r="D28">
        <v>25</v>
      </c>
      <c r="E28">
        <v>-0.68600000000000005</v>
      </c>
      <c r="F28">
        <v>7</v>
      </c>
      <c r="G28">
        <v>1.054</v>
      </c>
      <c r="H28">
        <v>25</v>
      </c>
      <c r="I28">
        <v>-0.92200000000000004</v>
      </c>
    </row>
    <row r="29" spans="1:9" x14ac:dyDescent="0.2">
      <c r="A29" t="s">
        <v>60</v>
      </c>
      <c r="B29">
        <v>12</v>
      </c>
      <c r="C29">
        <v>0.28299999999999997</v>
      </c>
      <c r="D29">
        <v>3</v>
      </c>
      <c r="E29">
        <v>1.47</v>
      </c>
      <c r="F29">
        <v>8</v>
      </c>
      <c r="G29">
        <v>0.7</v>
      </c>
      <c r="H29">
        <v>22</v>
      </c>
      <c r="I29">
        <v>-0.86699999999999999</v>
      </c>
    </row>
    <row r="30" spans="1:9" x14ac:dyDescent="0.2">
      <c r="A30" t="s">
        <v>35</v>
      </c>
      <c r="B30">
        <v>29</v>
      </c>
      <c r="C30">
        <v>-3.0720000000000001</v>
      </c>
      <c r="D30">
        <v>23</v>
      </c>
      <c r="E30">
        <v>-0.498</v>
      </c>
      <c r="F30">
        <v>23</v>
      </c>
      <c r="G30">
        <v>-0.61</v>
      </c>
      <c r="H30">
        <v>17</v>
      </c>
      <c r="I30">
        <v>-0.189</v>
      </c>
    </row>
    <row r="31" spans="1:9" x14ac:dyDescent="0.2">
      <c r="A31" t="s">
        <v>36</v>
      </c>
      <c r="B31">
        <v>11</v>
      </c>
      <c r="C31">
        <v>0.44400000000000001</v>
      </c>
      <c r="D31">
        <v>30</v>
      </c>
      <c r="E31">
        <v>-1.613</v>
      </c>
      <c r="F31">
        <v>21</v>
      </c>
      <c r="G31">
        <v>-0.314</v>
      </c>
      <c r="H31">
        <v>6</v>
      </c>
      <c r="I31">
        <v>1.165</v>
      </c>
    </row>
    <row r="32" spans="1:9" x14ac:dyDescent="0.2">
      <c r="A32" t="s">
        <v>54</v>
      </c>
      <c r="B32">
        <v>5</v>
      </c>
      <c r="C32">
        <v>2.8260000000000001</v>
      </c>
      <c r="D32">
        <v>28</v>
      </c>
      <c r="E32">
        <v>-1.113</v>
      </c>
      <c r="F32">
        <v>19</v>
      </c>
      <c r="G32">
        <v>-8.3000000000000004E-2</v>
      </c>
      <c r="H32">
        <v>3</v>
      </c>
      <c r="I32">
        <v>1.946</v>
      </c>
    </row>
    <row r="33" spans="1:9" x14ac:dyDescent="0.2">
      <c r="A33" t="s">
        <v>53</v>
      </c>
      <c r="B33">
        <v>16</v>
      </c>
      <c r="C33">
        <v>-9.6000000000000002E-2</v>
      </c>
      <c r="D33">
        <v>9</v>
      </c>
      <c r="E33">
        <v>0.32300000000000001</v>
      </c>
      <c r="F33">
        <v>28</v>
      </c>
      <c r="G33">
        <v>-0.92600000000000005</v>
      </c>
      <c r="H33">
        <v>4</v>
      </c>
      <c r="I33">
        <v>1.4890000000000001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A17" sqref="A17"/>
    </sheetView>
  </sheetViews>
  <sheetFormatPr baseColWidth="10" defaultRowHeight="16" x14ac:dyDescent="0.2"/>
  <cols>
    <col min="1" max="1" width="8" bestFit="1" customWidth="1"/>
    <col min="2" max="2" width="8.33203125" bestFit="1" customWidth="1"/>
    <col min="3" max="3" width="12" customWidth="1"/>
    <col min="4" max="4" width="11.6640625" customWidth="1"/>
    <col min="5" max="5" width="8.5" bestFit="1" customWidth="1"/>
    <col min="6" max="6" width="12.1640625" bestFit="1" customWidth="1"/>
    <col min="7" max="7" width="11.83203125" bestFit="1" customWidth="1"/>
    <col min="8" max="8" width="8.1640625" bestFit="1" customWidth="1"/>
    <col min="9" max="9" width="11.83203125" bestFit="1" customWidth="1"/>
    <col min="10" max="10" width="11.5" bestFit="1" customWidth="1"/>
    <col min="11" max="11" width="8.33203125" bestFit="1" customWidth="1"/>
    <col min="12" max="12" width="12.1640625" customWidth="1"/>
    <col min="13" max="13" width="11.83203125" bestFit="1" customWidth="1"/>
    <col min="14" max="14" width="8.1640625" bestFit="1" customWidth="1"/>
    <col min="15" max="15" width="11.83203125" bestFit="1" customWidth="1"/>
    <col min="16" max="16" width="11.5" bestFit="1" customWidth="1"/>
    <col min="17" max="17" width="8.6640625" bestFit="1" customWidth="1"/>
    <col min="18" max="18" width="12.33203125" bestFit="1" customWidth="1"/>
    <col min="19" max="19" width="12" bestFit="1" customWidth="1"/>
    <col min="20" max="20" width="8" bestFit="1" customWidth="1"/>
    <col min="21" max="21" width="11.6640625" bestFit="1" customWidth="1"/>
    <col min="22" max="22" width="11.33203125" bestFit="1" customWidth="1"/>
    <col min="23" max="23" width="8.5" bestFit="1" customWidth="1"/>
    <col min="24" max="24" width="12.1640625" bestFit="1" customWidth="1"/>
    <col min="25" max="25" width="11.83203125" bestFit="1" customWidth="1"/>
    <col min="26" max="26" width="5.33203125" bestFit="1" customWidth="1"/>
    <col min="27" max="27" width="9.33203125" bestFit="1" customWidth="1"/>
    <col min="28" max="28" width="9" bestFit="1" customWidth="1"/>
    <col min="29" max="29" width="5.6640625" bestFit="1" customWidth="1"/>
    <col min="30" max="30" width="9.5" bestFit="1" customWidth="1"/>
    <col min="31" max="31" width="9.1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46</v>
      </c>
      <c r="B2">
        <v>573</v>
      </c>
      <c r="C2">
        <v>70</v>
      </c>
      <c r="D2">
        <v>19</v>
      </c>
      <c r="E2">
        <v>374</v>
      </c>
      <c r="F2">
        <v>37</v>
      </c>
      <c r="G2">
        <v>15</v>
      </c>
      <c r="H2">
        <v>27</v>
      </c>
      <c r="I2">
        <v>4</v>
      </c>
      <c r="J2">
        <v>0</v>
      </c>
      <c r="K2">
        <v>29</v>
      </c>
      <c r="L2">
        <v>4</v>
      </c>
      <c r="M2">
        <v>0</v>
      </c>
      <c r="N2">
        <v>9</v>
      </c>
      <c r="O2">
        <v>2</v>
      </c>
      <c r="P2">
        <v>0</v>
      </c>
      <c r="Q2">
        <v>0</v>
      </c>
      <c r="R2">
        <v>0</v>
      </c>
      <c r="S2">
        <v>0</v>
      </c>
      <c r="T2">
        <v>24</v>
      </c>
      <c r="U2">
        <v>3</v>
      </c>
      <c r="V2">
        <v>0</v>
      </c>
      <c r="W2">
        <v>2</v>
      </c>
      <c r="X2">
        <v>1</v>
      </c>
      <c r="Y2">
        <v>0</v>
      </c>
      <c r="Z2">
        <v>26</v>
      </c>
      <c r="AA2">
        <v>4</v>
      </c>
      <c r="AB2">
        <v>0</v>
      </c>
      <c r="AC2">
        <v>27</v>
      </c>
      <c r="AD2">
        <v>4</v>
      </c>
      <c r="AE2">
        <v>0</v>
      </c>
    </row>
    <row r="3" spans="1:31" x14ac:dyDescent="0.2">
      <c r="A3" t="s">
        <v>50</v>
      </c>
      <c r="B3">
        <v>561</v>
      </c>
      <c r="C3">
        <v>57</v>
      </c>
      <c r="D3">
        <v>26</v>
      </c>
      <c r="E3">
        <v>416</v>
      </c>
      <c r="F3">
        <v>39</v>
      </c>
      <c r="G3">
        <v>16</v>
      </c>
      <c r="H3">
        <v>26</v>
      </c>
      <c r="I3">
        <v>3</v>
      </c>
      <c r="J3">
        <v>0</v>
      </c>
      <c r="K3">
        <v>39</v>
      </c>
      <c r="L3">
        <v>5</v>
      </c>
      <c r="M3">
        <v>1</v>
      </c>
      <c r="N3">
        <v>20</v>
      </c>
      <c r="O3">
        <v>4</v>
      </c>
      <c r="P3">
        <v>0</v>
      </c>
      <c r="Q3">
        <v>0</v>
      </c>
      <c r="R3">
        <v>0</v>
      </c>
      <c r="S3">
        <v>0</v>
      </c>
      <c r="T3">
        <v>19</v>
      </c>
      <c r="U3">
        <v>3</v>
      </c>
      <c r="V3">
        <v>0</v>
      </c>
      <c r="W3">
        <v>0</v>
      </c>
      <c r="X3">
        <v>0</v>
      </c>
      <c r="Y3">
        <v>0</v>
      </c>
      <c r="Z3">
        <v>20</v>
      </c>
      <c r="AA3">
        <v>3</v>
      </c>
      <c r="AB3">
        <v>0</v>
      </c>
      <c r="AC3">
        <v>39</v>
      </c>
      <c r="AD3">
        <v>5</v>
      </c>
      <c r="AE3">
        <v>1</v>
      </c>
    </row>
    <row r="4" spans="1:31" x14ac:dyDescent="0.2">
      <c r="A4" t="s">
        <v>55</v>
      </c>
      <c r="B4">
        <v>545</v>
      </c>
      <c r="C4">
        <v>51</v>
      </c>
      <c r="D4">
        <v>19</v>
      </c>
      <c r="E4">
        <v>418</v>
      </c>
      <c r="F4">
        <v>36</v>
      </c>
      <c r="G4">
        <v>18</v>
      </c>
      <c r="H4">
        <v>36</v>
      </c>
      <c r="I4">
        <v>4</v>
      </c>
      <c r="J4">
        <v>0</v>
      </c>
      <c r="K4">
        <v>40</v>
      </c>
      <c r="L4">
        <v>5</v>
      </c>
      <c r="M4">
        <v>1</v>
      </c>
      <c r="N4">
        <v>10</v>
      </c>
      <c r="O4">
        <v>2</v>
      </c>
      <c r="P4">
        <v>0</v>
      </c>
      <c r="Q4">
        <v>1</v>
      </c>
      <c r="R4">
        <v>1</v>
      </c>
      <c r="S4">
        <v>0</v>
      </c>
      <c r="T4">
        <v>30</v>
      </c>
      <c r="U4">
        <v>5</v>
      </c>
      <c r="V4">
        <v>0</v>
      </c>
      <c r="W4">
        <v>1</v>
      </c>
      <c r="X4">
        <v>1</v>
      </c>
      <c r="Y4">
        <v>0</v>
      </c>
      <c r="Z4">
        <v>30</v>
      </c>
      <c r="AA4">
        <v>4</v>
      </c>
      <c r="AB4">
        <v>0</v>
      </c>
      <c r="AC4">
        <v>37</v>
      </c>
      <c r="AD4">
        <v>5</v>
      </c>
      <c r="AE4">
        <v>1</v>
      </c>
    </row>
    <row r="5" spans="1:31" x14ac:dyDescent="0.2">
      <c r="A5" t="s">
        <v>58</v>
      </c>
      <c r="B5">
        <v>603</v>
      </c>
      <c r="C5">
        <v>59</v>
      </c>
      <c r="D5">
        <v>28</v>
      </c>
      <c r="E5">
        <v>388</v>
      </c>
      <c r="F5">
        <v>34</v>
      </c>
      <c r="G5">
        <v>15</v>
      </c>
      <c r="H5">
        <v>27</v>
      </c>
      <c r="I5">
        <v>4</v>
      </c>
      <c r="J5">
        <v>0</v>
      </c>
      <c r="K5">
        <v>37</v>
      </c>
      <c r="L5">
        <v>5</v>
      </c>
      <c r="M5">
        <v>0</v>
      </c>
      <c r="N5">
        <v>10</v>
      </c>
      <c r="O5">
        <v>2</v>
      </c>
      <c r="P5">
        <v>0</v>
      </c>
      <c r="Q5">
        <v>2</v>
      </c>
      <c r="R5">
        <v>1</v>
      </c>
      <c r="S5">
        <v>0</v>
      </c>
      <c r="T5">
        <v>30</v>
      </c>
      <c r="U5">
        <v>4</v>
      </c>
      <c r="V5">
        <v>0</v>
      </c>
      <c r="W5">
        <v>2</v>
      </c>
      <c r="X5">
        <v>1</v>
      </c>
      <c r="Y5">
        <v>0</v>
      </c>
      <c r="Z5">
        <v>22</v>
      </c>
      <c r="AA5">
        <v>4</v>
      </c>
      <c r="AB5">
        <v>0</v>
      </c>
      <c r="AC5">
        <v>33</v>
      </c>
      <c r="AD5">
        <v>5</v>
      </c>
      <c r="AE5">
        <v>0</v>
      </c>
    </row>
    <row r="6" spans="1:31" x14ac:dyDescent="0.2">
      <c r="A6" t="s">
        <v>44</v>
      </c>
      <c r="B6">
        <v>651</v>
      </c>
      <c r="C6">
        <v>58</v>
      </c>
      <c r="D6">
        <v>24</v>
      </c>
      <c r="E6">
        <v>364</v>
      </c>
      <c r="F6">
        <v>35</v>
      </c>
      <c r="G6">
        <v>12</v>
      </c>
      <c r="H6">
        <v>26</v>
      </c>
      <c r="I6">
        <v>4</v>
      </c>
      <c r="J6">
        <v>0</v>
      </c>
      <c r="K6">
        <v>30</v>
      </c>
      <c r="L6">
        <v>5</v>
      </c>
      <c r="M6">
        <v>0</v>
      </c>
      <c r="N6">
        <v>11</v>
      </c>
      <c r="O6">
        <v>2</v>
      </c>
      <c r="P6">
        <v>0</v>
      </c>
      <c r="Q6">
        <v>1</v>
      </c>
      <c r="R6">
        <v>1</v>
      </c>
      <c r="S6">
        <v>0</v>
      </c>
      <c r="T6">
        <v>21</v>
      </c>
      <c r="U6">
        <v>4</v>
      </c>
      <c r="V6">
        <v>0</v>
      </c>
      <c r="W6">
        <v>2</v>
      </c>
      <c r="X6">
        <v>1</v>
      </c>
      <c r="Y6">
        <v>0</v>
      </c>
      <c r="Z6">
        <v>20</v>
      </c>
      <c r="AA6">
        <v>4</v>
      </c>
      <c r="AB6">
        <v>0</v>
      </c>
      <c r="AC6">
        <v>28</v>
      </c>
      <c r="AD6">
        <v>5</v>
      </c>
      <c r="AE6">
        <v>0</v>
      </c>
    </row>
    <row r="7" spans="1:31" x14ac:dyDescent="0.2">
      <c r="A7" t="s">
        <v>52</v>
      </c>
      <c r="B7">
        <v>513</v>
      </c>
      <c r="C7">
        <v>43</v>
      </c>
      <c r="D7">
        <v>20</v>
      </c>
      <c r="E7">
        <v>433</v>
      </c>
      <c r="F7">
        <v>36</v>
      </c>
      <c r="G7">
        <v>19</v>
      </c>
      <c r="H7">
        <v>28</v>
      </c>
      <c r="I7">
        <v>4</v>
      </c>
      <c r="J7">
        <v>0</v>
      </c>
      <c r="K7">
        <v>46</v>
      </c>
      <c r="L7">
        <v>7</v>
      </c>
      <c r="M7">
        <v>1</v>
      </c>
      <c r="N7">
        <v>9</v>
      </c>
      <c r="O7">
        <v>2</v>
      </c>
      <c r="P7">
        <v>0</v>
      </c>
      <c r="Q7">
        <v>0</v>
      </c>
      <c r="R7">
        <v>0</v>
      </c>
      <c r="S7">
        <v>0</v>
      </c>
      <c r="T7">
        <v>31</v>
      </c>
      <c r="U7">
        <v>4</v>
      </c>
      <c r="V7">
        <v>0</v>
      </c>
      <c r="W7">
        <v>0</v>
      </c>
      <c r="X7">
        <v>0</v>
      </c>
      <c r="Y7">
        <v>0</v>
      </c>
      <c r="Z7">
        <v>24</v>
      </c>
      <c r="AA7">
        <v>4</v>
      </c>
      <c r="AB7">
        <v>0</v>
      </c>
      <c r="AC7">
        <v>43</v>
      </c>
      <c r="AD7">
        <v>6</v>
      </c>
      <c r="AE7">
        <v>1</v>
      </c>
    </row>
    <row r="8" spans="1:31" x14ac:dyDescent="0.2">
      <c r="A8" t="s">
        <v>51</v>
      </c>
      <c r="B8">
        <v>646</v>
      </c>
      <c r="C8">
        <v>56</v>
      </c>
      <c r="D8">
        <v>23</v>
      </c>
      <c r="E8">
        <v>344</v>
      </c>
      <c r="F8">
        <v>30</v>
      </c>
      <c r="G8">
        <v>16</v>
      </c>
      <c r="H8">
        <v>31</v>
      </c>
      <c r="I8">
        <v>7</v>
      </c>
      <c r="J8">
        <v>0</v>
      </c>
      <c r="K8">
        <v>27</v>
      </c>
      <c r="L8">
        <v>4</v>
      </c>
      <c r="M8">
        <v>0</v>
      </c>
      <c r="N8">
        <v>8</v>
      </c>
      <c r="O8">
        <v>2</v>
      </c>
      <c r="P8">
        <v>0</v>
      </c>
      <c r="Q8">
        <v>0</v>
      </c>
      <c r="R8">
        <v>0</v>
      </c>
      <c r="S8">
        <v>0</v>
      </c>
      <c r="T8">
        <v>18</v>
      </c>
      <c r="U8">
        <v>4</v>
      </c>
      <c r="V8">
        <v>0</v>
      </c>
      <c r="W8">
        <v>0</v>
      </c>
      <c r="X8">
        <v>0</v>
      </c>
      <c r="Y8">
        <v>0</v>
      </c>
      <c r="Z8">
        <v>26</v>
      </c>
      <c r="AA8">
        <v>7</v>
      </c>
      <c r="AB8">
        <v>0</v>
      </c>
      <c r="AC8">
        <v>27</v>
      </c>
      <c r="AD8">
        <v>4</v>
      </c>
      <c r="AE8">
        <v>0</v>
      </c>
    </row>
    <row r="9" spans="1:31" x14ac:dyDescent="0.2">
      <c r="A9" t="s">
        <v>45</v>
      </c>
      <c r="B9">
        <v>511</v>
      </c>
      <c r="C9">
        <v>48</v>
      </c>
      <c r="D9">
        <v>22</v>
      </c>
      <c r="E9">
        <v>458</v>
      </c>
      <c r="F9">
        <v>38</v>
      </c>
      <c r="G9">
        <v>17</v>
      </c>
      <c r="H9">
        <v>35</v>
      </c>
      <c r="I9">
        <v>5</v>
      </c>
      <c r="J9">
        <v>0</v>
      </c>
      <c r="K9">
        <v>45</v>
      </c>
      <c r="L9">
        <v>4</v>
      </c>
      <c r="M9">
        <v>1</v>
      </c>
      <c r="N9">
        <v>11</v>
      </c>
      <c r="O9">
        <v>3</v>
      </c>
      <c r="P9">
        <v>0</v>
      </c>
      <c r="Q9">
        <v>0</v>
      </c>
      <c r="R9">
        <v>0</v>
      </c>
      <c r="S9">
        <v>0</v>
      </c>
      <c r="T9">
        <v>34</v>
      </c>
      <c r="U9">
        <v>4</v>
      </c>
      <c r="V9">
        <v>0</v>
      </c>
      <c r="W9">
        <v>2</v>
      </c>
      <c r="X9">
        <v>1</v>
      </c>
      <c r="Y9">
        <v>0</v>
      </c>
      <c r="Z9">
        <v>30</v>
      </c>
      <c r="AA9">
        <v>4</v>
      </c>
      <c r="AB9">
        <v>0</v>
      </c>
      <c r="AC9">
        <v>44</v>
      </c>
      <c r="AD9">
        <v>4</v>
      </c>
      <c r="AE9">
        <v>1</v>
      </c>
    </row>
    <row r="10" spans="1:31" x14ac:dyDescent="0.2">
      <c r="A10" t="s">
        <v>34</v>
      </c>
      <c r="B10">
        <v>507</v>
      </c>
      <c r="C10">
        <v>41</v>
      </c>
      <c r="D10">
        <v>18</v>
      </c>
      <c r="E10">
        <v>461</v>
      </c>
      <c r="F10">
        <v>44</v>
      </c>
      <c r="G10">
        <v>14</v>
      </c>
      <c r="H10">
        <v>36</v>
      </c>
      <c r="I10">
        <v>5</v>
      </c>
      <c r="J10">
        <v>0</v>
      </c>
      <c r="K10">
        <v>38</v>
      </c>
      <c r="L10">
        <v>4</v>
      </c>
      <c r="M10">
        <v>1</v>
      </c>
      <c r="N10">
        <v>16</v>
      </c>
      <c r="O10">
        <v>3</v>
      </c>
      <c r="P10">
        <v>0</v>
      </c>
      <c r="Q10">
        <v>0</v>
      </c>
      <c r="R10">
        <v>0</v>
      </c>
      <c r="S10">
        <v>0</v>
      </c>
      <c r="T10">
        <v>19</v>
      </c>
      <c r="U10">
        <v>4</v>
      </c>
      <c r="V10">
        <v>0</v>
      </c>
      <c r="W10">
        <v>1</v>
      </c>
      <c r="X10">
        <v>1</v>
      </c>
      <c r="Y10">
        <v>0</v>
      </c>
      <c r="Z10">
        <v>30</v>
      </c>
      <c r="AA10">
        <v>4</v>
      </c>
      <c r="AB10">
        <v>0</v>
      </c>
      <c r="AC10">
        <v>36</v>
      </c>
      <c r="AD10">
        <v>4</v>
      </c>
      <c r="AE10">
        <v>1</v>
      </c>
    </row>
    <row r="11" spans="1:31" x14ac:dyDescent="0.2">
      <c r="A11" t="s">
        <v>31</v>
      </c>
      <c r="B11">
        <v>573</v>
      </c>
      <c r="C11">
        <v>55</v>
      </c>
      <c r="D11">
        <v>22</v>
      </c>
      <c r="E11">
        <v>409</v>
      </c>
      <c r="F11">
        <v>40</v>
      </c>
      <c r="G11">
        <v>16</v>
      </c>
      <c r="H11">
        <v>32</v>
      </c>
      <c r="I11">
        <v>6</v>
      </c>
      <c r="J11">
        <v>0</v>
      </c>
      <c r="K11">
        <v>28</v>
      </c>
      <c r="L11">
        <v>4</v>
      </c>
      <c r="M11">
        <v>0</v>
      </c>
      <c r="N11">
        <v>10</v>
      </c>
      <c r="O11">
        <v>2</v>
      </c>
      <c r="P11">
        <v>0</v>
      </c>
      <c r="Q11">
        <v>0</v>
      </c>
      <c r="R11">
        <v>0</v>
      </c>
      <c r="S11">
        <v>0</v>
      </c>
      <c r="T11">
        <v>19</v>
      </c>
      <c r="U11">
        <v>3</v>
      </c>
      <c r="V11">
        <v>0</v>
      </c>
      <c r="W11">
        <v>0</v>
      </c>
      <c r="X11">
        <v>0</v>
      </c>
      <c r="Y11">
        <v>0</v>
      </c>
      <c r="Z11">
        <v>25</v>
      </c>
      <c r="AA11">
        <v>5</v>
      </c>
      <c r="AB11">
        <v>0</v>
      </c>
      <c r="AC11">
        <v>27</v>
      </c>
      <c r="AD11">
        <v>4</v>
      </c>
      <c r="AE11">
        <v>0</v>
      </c>
    </row>
    <row r="12" spans="1:31" x14ac:dyDescent="0.2">
      <c r="A12" t="s">
        <v>61</v>
      </c>
      <c r="B12">
        <v>529</v>
      </c>
      <c r="C12">
        <v>61</v>
      </c>
      <c r="D12">
        <v>18</v>
      </c>
      <c r="E12">
        <v>428</v>
      </c>
      <c r="F12">
        <v>42</v>
      </c>
      <c r="G12">
        <v>18</v>
      </c>
      <c r="H12">
        <v>29</v>
      </c>
      <c r="I12">
        <v>5</v>
      </c>
      <c r="J12">
        <v>0</v>
      </c>
      <c r="K12">
        <v>44</v>
      </c>
      <c r="L12">
        <v>6</v>
      </c>
      <c r="M12">
        <v>1</v>
      </c>
      <c r="N12">
        <v>18</v>
      </c>
      <c r="O12">
        <v>4</v>
      </c>
      <c r="P12">
        <v>0</v>
      </c>
      <c r="Q12">
        <v>0</v>
      </c>
      <c r="R12">
        <v>0</v>
      </c>
      <c r="S12">
        <v>0</v>
      </c>
      <c r="T12">
        <v>27</v>
      </c>
      <c r="U12">
        <v>3</v>
      </c>
      <c r="V12">
        <v>0</v>
      </c>
      <c r="W12">
        <v>1</v>
      </c>
      <c r="X12">
        <v>1</v>
      </c>
      <c r="Y12">
        <v>0</v>
      </c>
      <c r="Z12">
        <v>25</v>
      </c>
      <c r="AA12">
        <v>5</v>
      </c>
      <c r="AB12">
        <v>0</v>
      </c>
      <c r="AC12">
        <v>41</v>
      </c>
      <c r="AD12">
        <v>6</v>
      </c>
      <c r="AE12">
        <v>1</v>
      </c>
    </row>
    <row r="13" spans="1:31" x14ac:dyDescent="0.2">
      <c r="A13" t="s">
        <v>47</v>
      </c>
      <c r="B13">
        <v>551</v>
      </c>
      <c r="C13">
        <v>65</v>
      </c>
      <c r="D13">
        <v>19</v>
      </c>
      <c r="E13">
        <v>420</v>
      </c>
      <c r="F13">
        <v>36</v>
      </c>
      <c r="G13">
        <v>18</v>
      </c>
      <c r="H13">
        <v>28</v>
      </c>
      <c r="I13">
        <v>4</v>
      </c>
      <c r="J13">
        <v>0</v>
      </c>
      <c r="K13">
        <v>34</v>
      </c>
      <c r="L13">
        <v>5</v>
      </c>
      <c r="M13">
        <v>0</v>
      </c>
      <c r="N13">
        <v>13</v>
      </c>
      <c r="O13">
        <v>3</v>
      </c>
      <c r="P13">
        <v>0</v>
      </c>
      <c r="Q13">
        <v>0</v>
      </c>
      <c r="R13">
        <v>0</v>
      </c>
      <c r="S13">
        <v>0</v>
      </c>
      <c r="T13">
        <v>20</v>
      </c>
      <c r="U13">
        <v>3</v>
      </c>
      <c r="V13">
        <v>0</v>
      </c>
      <c r="W13">
        <v>1</v>
      </c>
      <c r="X13">
        <v>1</v>
      </c>
      <c r="Y13">
        <v>0</v>
      </c>
      <c r="Z13">
        <v>24</v>
      </c>
      <c r="AA13">
        <v>3</v>
      </c>
      <c r="AB13">
        <v>0</v>
      </c>
      <c r="AC13">
        <v>31</v>
      </c>
      <c r="AD13">
        <v>5</v>
      </c>
      <c r="AE13">
        <v>0</v>
      </c>
    </row>
    <row r="14" spans="1:31" x14ac:dyDescent="0.2">
      <c r="A14" t="s">
        <v>33</v>
      </c>
      <c r="B14">
        <v>553</v>
      </c>
      <c r="C14">
        <v>53</v>
      </c>
      <c r="D14">
        <v>20</v>
      </c>
      <c r="E14">
        <v>389</v>
      </c>
      <c r="F14">
        <v>36</v>
      </c>
      <c r="G14">
        <v>10</v>
      </c>
      <c r="H14">
        <v>25</v>
      </c>
      <c r="I14">
        <v>4</v>
      </c>
      <c r="J14">
        <v>0</v>
      </c>
      <c r="K14">
        <v>33</v>
      </c>
      <c r="L14">
        <v>6</v>
      </c>
      <c r="M14">
        <v>0</v>
      </c>
      <c r="N14">
        <v>10</v>
      </c>
      <c r="O14">
        <v>4</v>
      </c>
      <c r="P14">
        <v>0</v>
      </c>
      <c r="Q14">
        <v>0</v>
      </c>
      <c r="R14">
        <v>0</v>
      </c>
      <c r="S14">
        <v>0</v>
      </c>
      <c r="T14">
        <v>24</v>
      </c>
      <c r="U14">
        <v>4</v>
      </c>
      <c r="V14">
        <v>0</v>
      </c>
      <c r="W14">
        <v>0</v>
      </c>
      <c r="X14">
        <v>0</v>
      </c>
      <c r="Y14">
        <v>0</v>
      </c>
      <c r="Z14">
        <v>19</v>
      </c>
      <c r="AA14">
        <v>2</v>
      </c>
      <c r="AB14">
        <v>0</v>
      </c>
      <c r="AC14">
        <v>29</v>
      </c>
      <c r="AD14">
        <v>6</v>
      </c>
      <c r="AE14">
        <v>0</v>
      </c>
    </row>
    <row r="15" spans="1:31" x14ac:dyDescent="0.2">
      <c r="A15" t="s">
        <v>59</v>
      </c>
      <c r="B15">
        <v>585</v>
      </c>
      <c r="C15">
        <v>50</v>
      </c>
      <c r="D15">
        <v>19</v>
      </c>
      <c r="E15">
        <v>452</v>
      </c>
      <c r="F15">
        <v>37</v>
      </c>
      <c r="G15">
        <v>14</v>
      </c>
      <c r="H15">
        <v>35</v>
      </c>
      <c r="I15">
        <v>4</v>
      </c>
      <c r="J15">
        <v>0</v>
      </c>
      <c r="K15">
        <v>44</v>
      </c>
      <c r="L15">
        <v>7</v>
      </c>
      <c r="M15">
        <v>0</v>
      </c>
      <c r="N15">
        <v>14</v>
      </c>
      <c r="O15">
        <v>3</v>
      </c>
      <c r="P15">
        <v>0</v>
      </c>
      <c r="Q15">
        <v>0</v>
      </c>
      <c r="R15">
        <v>0</v>
      </c>
      <c r="S15">
        <v>0</v>
      </c>
      <c r="T15">
        <v>29</v>
      </c>
      <c r="U15">
        <v>4</v>
      </c>
      <c r="V15">
        <v>0</v>
      </c>
      <c r="W15">
        <v>1</v>
      </c>
      <c r="X15">
        <v>1</v>
      </c>
      <c r="Y15">
        <v>0</v>
      </c>
      <c r="Z15">
        <v>28</v>
      </c>
      <c r="AA15">
        <v>3</v>
      </c>
      <c r="AB15">
        <v>0</v>
      </c>
      <c r="AC15">
        <v>40</v>
      </c>
      <c r="AD15">
        <v>6</v>
      </c>
      <c r="AE15">
        <v>0</v>
      </c>
    </row>
    <row r="16" spans="1:31" x14ac:dyDescent="0.2">
      <c r="A16" t="s">
        <v>40</v>
      </c>
      <c r="B16">
        <v>602</v>
      </c>
      <c r="C16">
        <v>47</v>
      </c>
      <c r="D16">
        <v>19</v>
      </c>
      <c r="E16">
        <v>464</v>
      </c>
      <c r="F16">
        <v>40</v>
      </c>
      <c r="G16">
        <v>16</v>
      </c>
      <c r="H16">
        <v>38</v>
      </c>
      <c r="I16">
        <v>4</v>
      </c>
      <c r="J16">
        <v>0</v>
      </c>
      <c r="K16">
        <v>48</v>
      </c>
      <c r="L16">
        <v>6</v>
      </c>
      <c r="M16">
        <v>1</v>
      </c>
      <c r="N16">
        <v>15</v>
      </c>
      <c r="O16">
        <v>4</v>
      </c>
      <c r="P16">
        <v>0</v>
      </c>
      <c r="Q16">
        <v>1</v>
      </c>
      <c r="R16">
        <v>1</v>
      </c>
      <c r="S16">
        <v>0</v>
      </c>
      <c r="T16">
        <v>29</v>
      </c>
      <c r="U16">
        <v>4</v>
      </c>
      <c r="V16">
        <v>0</v>
      </c>
      <c r="W16">
        <v>1</v>
      </c>
      <c r="X16">
        <v>1</v>
      </c>
      <c r="Y16">
        <v>0</v>
      </c>
      <c r="Z16">
        <v>30</v>
      </c>
      <c r="AA16">
        <v>3</v>
      </c>
      <c r="AB16">
        <v>0</v>
      </c>
      <c r="AC16">
        <v>48</v>
      </c>
      <c r="AD16">
        <v>6</v>
      </c>
      <c r="AE16">
        <v>1</v>
      </c>
    </row>
    <row r="17" spans="1:31" x14ac:dyDescent="0.2">
      <c r="A17" t="s">
        <v>62</v>
      </c>
      <c r="B17">
        <v>607</v>
      </c>
      <c r="C17">
        <v>48</v>
      </c>
      <c r="D17">
        <v>24</v>
      </c>
      <c r="E17">
        <v>381</v>
      </c>
      <c r="F17">
        <v>36</v>
      </c>
      <c r="G17">
        <v>14</v>
      </c>
      <c r="H17">
        <v>22</v>
      </c>
      <c r="I17">
        <v>3</v>
      </c>
      <c r="J17">
        <v>0</v>
      </c>
      <c r="K17">
        <v>28</v>
      </c>
      <c r="L17">
        <v>5</v>
      </c>
      <c r="M17">
        <v>0</v>
      </c>
      <c r="N17">
        <v>7</v>
      </c>
      <c r="O17">
        <v>4</v>
      </c>
      <c r="P17">
        <v>0</v>
      </c>
      <c r="Q17">
        <v>1</v>
      </c>
      <c r="R17">
        <v>1</v>
      </c>
      <c r="S17">
        <v>0</v>
      </c>
      <c r="T17">
        <v>25</v>
      </c>
      <c r="U17">
        <v>5</v>
      </c>
      <c r="V17">
        <v>0</v>
      </c>
      <c r="W17">
        <v>1</v>
      </c>
      <c r="X17">
        <v>1</v>
      </c>
      <c r="Y17">
        <v>0</v>
      </c>
      <c r="Z17">
        <v>18</v>
      </c>
      <c r="AA17">
        <v>3</v>
      </c>
      <c r="AB17">
        <v>0</v>
      </c>
      <c r="AC17">
        <v>25</v>
      </c>
      <c r="AD17">
        <v>5</v>
      </c>
      <c r="AE17">
        <v>0</v>
      </c>
    </row>
    <row r="18" spans="1:31" x14ac:dyDescent="0.2">
      <c r="A18" t="s">
        <v>42</v>
      </c>
      <c r="B18">
        <v>542</v>
      </c>
      <c r="C18">
        <v>49</v>
      </c>
      <c r="D18">
        <v>12</v>
      </c>
      <c r="E18">
        <v>504</v>
      </c>
      <c r="F18">
        <v>43</v>
      </c>
      <c r="G18">
        <v>18</v>
      </c>
      <c r="H18">
        <v>29</v>
      </c>
      <c r="I18">
        <v>3</v>
      </c>
      <c r="J18">
        <v>0</v>
      </c>
      <c r="K18">
        <v>45</v>
      </c>
      <c r="L18">
        <v>5</v>
      </c>
      <c r="M18">
        <v>1</v>
      </c>
      <c r="N18">
        <v>13</v>
      </c>
      <c r="O18">
        <v>3</v>
      </c>
      <c r="P18">
        <v>0</v>
      </c>
      <c r="Q18">
        <v>0</v>
      </c>
      <c r="R18">
        <v>0</v>
      </c>
      <c r="S18">
        <v>0</v>
      </c>
      <c r="T18">
        <v>31</v>
      </c>
      <c r="U18">
        <v>4</v>
      </c>
      <c r="V18">
        <v>0</v>
      </c>
      <c r="W18">
        <v>0</v>
      </c>
      <c r="X18">
        <v>0</v>
      </c>
      <c r="Y18">
        <v>0</v>
      </c>
      <c r="Z18">
        <v>21</v>
      </c>
      <c r="AA18">
        <v>3</v>
      </c>
      <c r="AB18">
        <v>0</v>
      </c>
      <c r="AC18">
        <v>42</v>
      </c>
      <c r="AD18">
        <v>5</v>
      </c>
      <c r="AE18">
        <v>1</v>
      </c>
    </row>
    <row r="19" spans="1:31" x14ac:dyDescent="0.2">
      <c r="A19" t="s">
        <v>39</v>
      </c>
      <c r="B19">
        <v>561</v>
      </c>
      <c r="C19">
        <v>53</v>
      </c>
      <c r="D19">
        <v>26</v>
      </c>
      <c r="E19">
        <v>411</v>
      </c>
      <c r="F19">
        <v>39</v>
      </c>
      <c r="G19">
        <v>16</v>
      </c>
      <c r="H19">
        <v>31</v>
      </c>
      <c r="I19">
        <v>5</v>
      </c>
      <c r="J19">
        <v>0</v>
      </c>
      <c r="K19">
        <v>28</v>
      </c>
      <c r="L19">
        <v>5</v>
      </c>
      <c r="M19">
        <v>0</v>
      </c>
      <c r="N19">
        <v>7</v>
      </c>
      <c r="O19">
        <v>2</v>
      </c>
      <c r="P19">
        <v>0</v>
      </c>
      <c r="Q19">
        <v>0</v>
      </c>
      <c r="R19">
        <v>0</v>
      </c>
      <c r="S19">
        <v>0</v>
      </c>
      <c r="T19">
        <v>24</v>
      </c>
      <c r="U19">
        <v>3</v>
      </c>
      <c r="V19">
        <v>0</v>
      </c>
      <c r="W19">
        <v>1</v>
      </c>
      <c r="X19">
        <v>1</v>
      </c>
      <c r="Y19">
        <v>0</v>
      </c>
      <c r="Z19">
        <v>28</v>
      </c>
      <c r="AA19">
        <v>5</v>
      </c>
      <c r="AB19">
        <v>0</v>
      </c>
      <c r="AC19">
        <v>28</v>
      </c>
      <c r="AD19">
        <v>5</v>
      </c>
      <c r="AE19">
        <v>0</v>
      </c>
    </row>
    <row r="20" spans="1:31" x14ac:dyDescent="0.2">
      <c r="A20" t="s">
        <v>43</v>
      </c>
      <c r="B20">
        <v>596</v>
      </c>
      <c r="C20">
        <v>50</v>
      </c>
      <c r="D20">
        <v>24</v>
      </c>
      <c r="E20">
        <v>397</v>
      </c>
      <c r="F20">
        <v>34</v>
      </c>
      <c r="G20">
        <v>13</v>
      </c>
      <c r="H20">
        <v>29</v>
      </c>
      <c r="I20">
        <v>4</v>
      </c>
      <c r="J20">
        <v>0</v>
      </c>
      <c r="K20">
        <v>31</v>
      </c>
      <c r="L20">
        <v>5</v>
      </c>
      <c r="M20">
        <v>0</v>
      </c>
      <c r="N20">
        <v>8</v>
      </c>
      <c r="O20">
        <v>3</v>
      </c>
      <c r="P20">
        <v>0</v>
      </c>
      <c r="Q20">
        <v>0</v>
      </c>
      <c r="R20">
        <v>0</v>
      </c>
      <c r="S20">
        <v>0</v>
      </c>
      <c r="T20">
        <v>24</v>
      </c>
      <c r="U20">
        <v>3</v>
      </c>
      <c r="V20">
        <v>0</v>
      </c>
      <c r="W20">
        <v>1</v>
      </c>
      <c r="X20">
        <v>1</v>
      </c>
      <c r="Y20">
        <v>0</v>
      </c>
      <c r="Z20">
        <v>23</v>
      </c>
      <c r="AA20">
        <v>4</v>
      </c>
      <c r="AB20">
        <v>0</v>
      </c>
      <c r="AC20">
        <v>28</v>
      </c>
      <c r="AD20">
        <v>5</v>
      </c>
      <c r="AE20">
        <v>0</v>
      </c>
    </row>
    <row r="21" spans="1:31" x14ac:dyDescent="0.2">
      <c r="A21" t="s">
        <v>41</v>
      </c>
      <c r="B21">
        <v>544</v>
      </c>
      <c r="C21">
        <v>45</v>
      </c>
      <c r="D21">
        <v>21</v>
      </c>
      <c r="E21">
        <v>421</v>
      </c>
      <c r="F21">
        <v>38</v>
      </c>
      <c r="G21">
        <v>13</v>
      </c>
      <c r="H21">
        <v>27</v>
      </c>
      <c r="I21">
        <v>5</v>
      </c>
      <c r="J21">
        <v>0</v>
      </c>
      <c r="K21">
        <v>54</v>
      </c>
      <c r="L21">
        <v>7</v>
      </c>
      <c r="M21">
        <v>1</v>
      </c>
      <c r="N21">
        <v>12</v>
      </c>
      <c r="O21">
        <v>2</v>
      </c>
      <c r="P21">
        <v>0</v>
      </c>
      <c r="Q21">
        <v>0</v>
      </c>
      <c r="R21">
        <v>0</v>
      </c>
      <c r="S21">
        <v>0</v>
      </c>
      <c r="T21">
        <v>45</v>
      </c>
      <c r="U21">
        <v>6</v>
      </c>
      <c r="V21">
        <v>1</v>
      </c>
      <c r="W21">
        <v>2</v>
      </c>
      <c r="X21">
        <v>1</v>
      </c>
      <c r="Y21">
        <v>0</v>
      </c>
      <c r="Z21">
        <v>22</v>
      </c>
      <c r="AA21">
        <v>4</v>
      </c>
      <c r="AB21">
        <v>0</v>
      </c>
      <c r="AC21">
        <v>52</v>
      </c>
      <c r="AD21">
        <v>7</v>
      </c>
      <c r="AE21">
        <v>1</v>
      </c>
    </row>
    <row r="22" spans="1:31" x14ac:dyDescent="0.2">
      <c r="A22" t="s">
        <v>37</v>
      </c>
      <c r="B22">
        <v>638</v>
      </c>
      <c r="C22">
        <v>50</v>
      </c>
      <c r="D22">
        <v>25</v>
      </c>
      <c r="E22">
        <v>444</v>
      </c>
      <c r="F22">
        <v>41</v>
      </c>
      <c r="G22">
        <v>20</v>
      </c>
      <c r="H22">
        <v>35</v>
      </c>
      <c r="I22">
        <v>5</v>
      </c>
      <c r="J22">
        <v>0</v>
      </c>
      <c r="K22">
        <v>48</v>
      </c>
      <c r="L22">
        <v>7</v>
      </c>
      <c r="M22">
        <v>0</v>
      </c>
      <c r="N22">
        <v>15</v>
      </c>
      <c r="O22">
        <v>3</v>
      </c>
      <c r="P22">
        <v>0</v>
      </c>
      <c r="Q22">
        <v>0</v>
      </c>
      <c r="R22">
        <v>0</v>
      </c>
      <c r="S22">
        <v>0</v>
      </c>
      <c r="T22">
        <v>31</v>
      </c>
      <c r="U22">
        <v>7</v>
      </c>
      <c r="V22">
        <v>0</v>
      </c>
      <c r="W22">
        <v>1</v>
      </c>
      <c r="X22">
        <v>1</v>
      </c>
      <c r="Y22">
        <v>0</v>
      </c>
      <c r="Z22">
        <v>31</v>
      </c>
      <c r="AA22">
        <v>5</v>
      </c>
      <c r="AB22">
        <v>0</v>
      </c>
      <c r="AC22">
        <v>47</v>
      </c>
      <c r="AD22">
        <v>7</v>
      </c>
      <c r="AE22">
        <v>0</v>
      </c>
    </row>
    <row r="23" spans="1:31" x14ac:dyDescent="0.2">
      <c r="A23" t="s">
        <v>32</v>
      </c>
      <c r="B23">
        <v>601</v>
      </c>
      <c r="C23">
        <v>58</v>
      </c>
      <c r="D23">
        <v>27</v>
      </c>
      <c r="E23">
        <v>374</v>
      </c>
      <c r="F23">
        <v>43</v>
      </c>
      <c r="G23">
        <v>9</v>
      </c>
      <c r="H23">
        <v>30</v>
      </c>
      <c r="I23">
        <v>3</v>
      </c>
      <c r="J23">
        <v>0</v>
      </c>
      <c r="K23">
        <v>35</v>
      </c>
      <c r="L23">
        <v>5</v>
      </c>
      <c r="M23">
        <v>1</v>
      </c>
      <c r="N23">
        <v>4</v>
      </c>
      <c r="O23">
        <v>2</v>
      </c>
      <c r="P23">
        <v>0</v>
      </c>
      <c r="Q23">
        <v>0</v>
      </c>
      <c r="R23">
        <v>0</v>
      </c>
      <c r="S23">
        <v>0</v>
      </c>
      <c r="T23">
        <v>25</v>
      </c>
      <c r="U23">
        <v>4</v>
      </c>
      <c r="V23">
        <v>0</v>
      </c>
      <c r="W23">
        <v>1</v>
      </c>
      <c r="X23">
        <v>1</v>
      </c>
      <c r="Y23">
        <v>0</v>
      </c>
      <c r="Z23">
        <v>27</v>
      </c>
      <c r="AA23">
        <v>3</v>
      </c>
      <c r="AB23">
        <v>0</v>
      </c>
      <c r="AC23">
        <v>32</v>
      </c>
      <c r="AD23">
        <v>5</v>
      </c>
      <c r="AE23">
        <v>1</v>
      </c>
    </row>
    <row r="24" spans="1:31" x14ac:dyDescent="0.2">
      <c r="A24" t="s">
        <v>56</v>
      </c>
      <c r="B24">
        <v>642</v>
      </c>
      <c r="C24">
        <v>58</v>
      </c>
      <c r="D24">
        <v>22</v>
      </c>
      <c r="E24">
        <v>406</v>
      </c>
      <c r="F24">
        <v>39</v>
      </c>
      <c r="G24">
        <v>14</v>
      </c>
      <c r="H24">
        <v>42</v>
      </c>
      <c r="I24">
        <v>5</v>
      </c>
      <c r="J24">
        <v>0</v>
      </c>
      <c r="K24">
        <v>35</v>
      </c>
      <c r="L24">
        <v>4</v>
      </c>
      <c r="M24">
        <v>0</v>
      </c>
      <c r="N24">
        <v>12</v>
      </c>
      <c r="O24">
        <v>2</v>
      </c>
      <c r="P24">
        <v>0</v>
      </c>
      <c r="Q24">
        <v>0</v>
      </c>
      <c r="R24">
        <v>0</v>
      </c>
      <c r="S24">
        <v>0</v>
      </c>
      <c r="T24">
        <v>25</v>
      </c>
      <c r="U24">
        <v>3</v>
      </c>
      <c r="V24">
        <v>0</v>
      </c>
      <c r="W24">
        <v>4</v>
      </c>
      <c r="X24">
        <v>2</v>
      </c>
      <c r="Y24">
        <v>0</v>
      </c>
      <c r="Z24">
        <v>36</v>
      </c>
      <c r="AA24">
        <v>4</v>
      </c>
      <c r="AB24">
        <v>0</v>
      </c>
      <c r="AC24">
        <v>31</v>
      </c>
      <c r="AD24">
        <v>3</v>
      </c>
      <c r="AE24">
        <v>0</v>
      </c>
    </row>
    <row r="25" spans="1:31" x14ac:dyDescent="0.2">
      <c r="A25" t="s">
        <v>38</v>
      </c>
      <c r="B25">
        <v>633</v>
      </c>
      <c r="C25">
        <v>58</v>
      </c>
      <c r="D25">
        <v>24</v>
      </c>
      <c r="E25">
        <v>478</v>
      </c>
      <c r="F25">
        <v>42</v>
      </c>
      <c r="G25">
        <v>16</v>
      </c>
      <c r="H25">
        <v>27</v>
      </c>
      <c r="I25">
        <v>4</v>
      </c>
      <c r="J25">
        <v>0</v>
      </c>
      <c r="K25">
        <v>49</v>
      </c>
      <c r="L25">
        <v>6</v>
      </c>
      <c r="M25">
        <v>1</v>
      </c>
      <c r="N25">
        <v>10</v>
      </c>
      <c r="O25">
        <v>3</v>
      </c>
      <c r="P25">
        <v>0</v>
      </c>
      <c r="Q25">
        <v>0</v>
      </c>
      <c r="R25">
        <v>0</v>
      </c>
      <c r="S25">
        <v>0</v>
      </c>
      <c r="T25">
        <v>36</v>
      </c>
      <c r="U25">
        <v>5</v>
      </c>
      <c r="V25">
        <v>1</v>
      </c>
      <c r="W25">
        <v>1</v>
      </c>
      <c r="X25">
        <v>1</v>
      </c>
      <c r="Y25">
        <v>0</v>
      </c>
      <c r="Z25">
        <v>27</v>
      </c>
      <c r="AA25">
        <v>4</v>
      </c>
      <c r="AB25">
        <v>0</v>
      </c>
      <c r="AC25">
        <v>47</v>
      </c>
      <c r="AD25">
        <v>6</v>
      </c>
      <c r="AE25">
        <v>1</v>
      </c>
    </row>
    <row r="26" spans="1:31" x14ac:dyDescent="0.2">
      <c r="A26" t="s">
        <v>48</v>
      </c>
      <c r="B26">
        <v>625</v>
      </c>
      <c r="C26">
        <v>48</v>
      </c>
      <c r="D26">
        <v>29</v>
      </c>
      <c r="E26">
        <v>381</v>
      </c>
      <c r="F26">
        <v>38</v>
      </c>
      <c r="G26">
        <v>14</v>
      </c>
      <c r="H26">
        <v>31</v>
      </c>
      <c r="I26">
        <v>4</v>
      </c>
      <c r="J26">
        <v>0</v>
      </c>
      <c r="K26">
        <v>32</v>
      </c>
      <c r="L26">
        <v>5</v>
      </c>
      <c r="M26">
        <v>0</v>
      </c>
      <c r="N26">
        <v>5</v>
      </c>
      <c r="O26">
        <v>1</v>
      </c>
      <c r="P26">
        <v>0</v>
      </c>
      <c r="Q26">
        <v>0</v>
      </c>
      <c r="R26">
        <v>0</v>
      </c>
      <c r="S26">
        <v>0</v>
      </c>
      <c r="T26">
        <v>29</v>
      </c>
      <c r="U26">
        <v>5</v>
      </c>
      <c r="V26">
        <v>0</v>
      </c>
      <c r="W26">
        <v>1</v>
      </c>
      <c r="X26">
        <v>1</v>
      </c>
      <c r="Y26">
        <v>0</v>
      </c>
      <c r="Z26">
        <v>26</v>
      </c>
      <c r="AA26">
        <v>4</v>
      </c>
      <c r="AB26">
        <v>0</v>
      </c>
      <c r="AC26">
        <v>29</v>
      </c>
      <c r="AD26">
        <v>5</v>
      </c>
      <c r="AE26">
        <v>0</v>
      </c>
    </row>
    <row r="27" spans="1:31" x14ac:dyDescent="0.2">
      <c r="A27" t="s">
        <v>49</v>
      </c>
      <c r="B27">
        <v>510</v>
      </c>
      <c r="C27">
        <v>49</v>
      </c>
      <c r="D27">
        <v>23</v>
      </c>
      <c r="E27">
        <v>417</v>
      </c>
      <c r="F27">
        <v>39</v>
      </c>
      <c r="G27">
        <v>16</v>
      </c>
      <c r="H27">
        <v>34</v>
      </c>
      <c r="I27">
        <v>5</v>
      </c>
      <c r="J27">
        <v>0</v>
      </c>
      <c r="K27">
        <v>41</v>
      </c>
      <c r="L27">
        <v>4</v>
      </c>
      <c r="M27">
        <v>1</v>
      </c>
      <c r="N27">
        <v>17</v>
      </c>
      <c r="O27">
        <v>3</v>
      </c>
      <c r="P27">
        <v>0</v>
      </c>
      <c r="Q27">
        <v>1</v>
      </c>
      <c r="R27">
        <v>1</v>
      </c>
      <c r="S27">
        <v>0</v>
      </c>
      <c r="T27">
        <v>22</v>
      </c>
      <c r="U27">
        <v>3</v>
      </c>
      <c r="V27">
        <v>0</v>
      </c>
      <c r="W27">
        <v>2</v>
      </c>
      <c r="X27">
        <v>1</v>
      </c>
      <c r="Y27">
        <v>0</v>
      </c>
      <c r="Z27">
        <v>29</v>
      </c>
      <c r="AA27">
        <v>5</v>
      </c>
      <c r="AB27">
        <v>0</v>
      </c>
      <c r="AC27">
        <v>39</v>
      </c>
      <c r="AD27">
        <v>4</v>
      </c>
      <c r="AE27">
        <v>1</v>
      </c>
    </row>
    <row r="28" spans="1:31" x14ac:dyDescent="0.2">
      <c r="A28" t="s">
        <v>57</v>
      </c>
      <c r="B28">
        <v>549</v>
      </c>
      <c r="C28">
        <v>59</v>
      </c>
      <c r="D28">
        <v>17</v>
      </c>
      <c r="E28">
        <v>362</v>
      </c>
      <c r="F28">
        <v>33</v>
      </c>
      <c r="G28">
        <v>13</v>
      </c>
      <c r="H28">
        <v>28</v>
      </c>
      <c r="I28">
        <v>4</v>
      </c>
      <c r="J28">
        <v>0</v>
      </c>
      <c r="K28">
        <v>25</v>
      </c>
      <c r="L28">
        <v>4</v>
      </c>
      <c r="M28">
        <v>0</v>
      </c>
      <c r="N28">
        <v>10</v>
      </c>
      <c r="O28">
        <v>3</v>
      </c>
      <c r="P28">
        <v>0</v>
      </c>
      <c r="Q28">
        <v>0</v>
      </c>
      <c r="R28">
        <v>0</v>
      </c>
      <c r="S28">
        <v>0</v>
      </c>
      <c r="T28">
        <v>14</v>
      </c>
      <c r="U28">
        <v>3</v>
      </c>
      <c r="V28">
        <v>0</v>
      </c>
      <c r="W28">
        <v>2</v>
      </c>
      <c r="X28">
        <v>1</v>
      </c>
      <c r="Y28">
        <v>0</v>
      </c>
      <c r="Z28">
        <v>27</v>
      </c>
      <c r="AA28">
        <v>4</v>
      </c>
      <c r="AB28">
        <v>0</v>
      </c>
      <c r="AC28">
        <v>22</v>
      </c>
      <c r="AD28">
        <v>4</v>
      </c>
      <c r="AE28">
        <v>0</v>
      </c>
    </row>
    <row r="29" spans="1:31" x14ac:dyDescent="0.2">
      <c r="A29" t="s">
        <v>60</v>
      </c>
      <c r="B29">
        <v>549</v>
      </c>
      <c r="C29">
        <v>54</v>
      </c>
      <c r="D29">
        <v>21</v>
      </c>
      <c r="E29">
        <v>500</v>
      </c>
      <c r="F29">
        <v>44</v>
      </c>
      <c r="G29">
        <v>14</v>
      </c>
      <c r="H29">
        <v>37</v>
      </c>
      <c r="I29">
        <v>5</v>
      </c>
      <c r="J29">
        <v>0</v>
      </c>
      <c r="K29">
        <v>39</v>
      </c>
      <c r="L29">
        <v>6</v>
      </c>
      <c r="M29">
        <v>0</v>
      </c>
      <c r="N29">
        <v>20</v>
      </c>
      <c r="O29">
        <v>3</v>
      </c>
      <c r="P29">
        <v>0</v>
      </c>
      <c r="Q29">
        <v>0</v>
      </c>
      <c r="R29">
        <v>0</v>
      </c>
      <c r="S29">
        <v>0</v>
      </c>
      <c r="T29">
        <v>21</v>
      </c>
      <c r="U29">
        <v>3</v>
      </c>
      <c r="V29">
        <v>0</v>
      </c>
      <c r="W29">
        <v>3</v>
      </c>
      <c r="X29">
        <v>2</v>
      </c>
      <c r="Y29">
        <v>0</v>
      </c>
      <c r="Z29">
        <v>28</v>
      </c>
      <c r="AA29">
        <v>4</v>
      </c>
      <c r="AB29">
        <v>0</v>
      </c>
      <c r="AC29">
        <v>35</v>
      </c>
      <c r="AD29">
        <v>6</v>
      </c>
      <c r="AE29">
        <v>0</v>
      </c>
    </row>
    <row r="30" spans="1:31" x14ac:dyDescent="0.2">
      <c r="A30" t="s">
        <v>35</v>
      </c>
      <c r="B30">
        <v>597</v>
      </c>
      <c r="C30">
        <v>50</v>
      </c>
      <c r="D30">
        <v>24</v>
      </c>
      <c r="E30">
        <v>453</v>
      </c>
      <c r="F30">
        <v>37</v>
      </c>
      <c r="G30">
        <v>20</v>
      </c>
      <c r="H30">
        <v>37</v>
      </c>
      <c r="I30">
        <v>5</v>
      </c>
      <c r="J30">
        <v>0</v>
      </c>
      <c r="K30">
        <v>29</v>
      </c>
      <c r="L30">
        <v>4</v>
      </c>
      <c r="M30">
        <v>0</v>
      </c>
      <c r="N30">
        <v>7</v>
      </c>
      <c r="O30">
        <v>2</v>
      </c>
      <c r="P30">
        <v>0</v>
      </c>
      <c r="Q30">
        <v>2</v>
      </c>
      <c r="R30">
        <v>1</v>
      </c>
      <c r="S30">
        <v>0</v>
      </c>
      <c r="T30">
        <v>21</v>
      </c>
      <c r="U30">
        <v>3</v>
      </c>
      <c r="V30">
        <v>0</v>
      </c>
      <c r="W30">
        <v>0</v>
      </c>
      <c r="X30">
        <v>0</v>
      </c>
      <c r="Y30">
        <v>0</v>
      </c>
      <c r="Z30">
        <v>35</v>
      </c>
      <c r="AA30">
        <v>5</v>
      </c>
      <c r="AB30">
        <v>0</v>
      </c>
      <c r="AC30">
        <v>29</v>
      </c>
      <c r="AD30">
        <v>4</v>
      </c>
      <c r="AE30">
        <v>0</v>
      </c>
    </row>
    <row r="31" spans="1:31" x14ac:dyDescent="0.2">
      <c r="A31" t="s">
        <v>36</v>
      </c>
      <c r="B31">
        <v>541</v>
      </c>
      <c r="C31">
        <v>45</v>
      </c>
      <c r="D31">
        <v>16</v>
      </c>
      <c r="E31">
        <v>466</v>
      </c>
      <c r="F31">
        <v>46</v>
      </c>
      <c r="G31">
        <v>17</v>
      </c>
      <c r="H31">
        <v>34</v>
      </c>
      <c r="I31">
        <v>4</v>
      </c>
      <c r="J31">
        <v>0</v>
      </c>
      <c r="K31">
        <v>45</v>
      </c>
      <c r="L31">
        <v>6</v>
      </c>
      <c r="M31">
        <v>0</v>
      </c>
      <c r="N31">
        <v>12</v>
      </c>
      <c r="O31">
        <v>3</v>
      </c>
      <c r="P31">
        <v>0</v>
      </c>
      <c r="Q31">
        <v>0</v>
      </c>
      <c r="R31">
        <v>0</v>
      </c>
      <c r="S31">
        <v>0</v>
      </c>
      <c r="T31">
        <v>31</v>
      </c>
      <c r="U31">
        <v>4</v>
      </c>
      <c r="V31">
        <v>0</v>
      </c>
      <c r="W31">
        <v>0</v>
      </c>
      <c r="X31">
        <v>0</v>
      </c>
      <c r="Y31">
        <v>0</v>
      </c>
      <c r="Z31">
        <v>31</v>
      </c>
      <c r="AA31">
        <v>4</v>
      </c>
      <c r="AB31">
        <v>0</v>
      </c>
      <c r="AC31">
        <v>42</v>
      </c>
      <c r="AD31">
        <v>6</v>
      </c>
      <c r="AE31">
        <v>0</v>
      </c>
    </row>
    <row r="32" spans="1:31" x14ac:dyDescent="0.2">
      <c r="A32" t="s">
        <v>54</v>
      </c>
      <c r="B32">
        <v>493</v>
      </c>
      <c r="C32">
        <v>39</v>
      </c>
      <c r="D32">
        <v>15</v>
      </c>
      <c r="E32">
        <v>460</v>
      </c>
      <c r="F32">
        <v>42</v>
      </c>
      <c r="G32">
        <v>21</v>
      </c>
      <c r="H32">
        <v>27</v>
      </c>
      <c r="I32">
        <v>5</v>
      </c>
      <c r="J32">
        <v>0</v>
      </c>
      <c r="K32">
        <v>50</v>
      </c>
      <c r="L32">
        <v>5</v>
      </c>
      <c r="M32">
        <v>1</v>
      </c>
      <c r="N32">
        <v>11</v>
      </c>
      <c r="O32">
        <v>2</v>
      </c>
      <c r="P32">
        <v>0</v>
      </c>
      <c r="Q32">
        <v>0</v>
      </c>
      <c r="R32">
        <v>0</v>
      </c>
      <c r="S32">
        <v>0</v>
      </c>
      <c r="T32">
        <v>33</v>
      </c>
      <c r="U32">
        <v>5</v>
      </c>
      <c r="V32">
        <v>1</v>
      </c>
      <c r="W32">
        <v>0</v>
      </c>
      <c r="X32">
        <v>0</v>
      </c>
      <c r="Y32">
        <v>0</v>
      </c>
      <c r="Z32">
        <v>23</v>
      </c>
      <c r="AA32">
        <v>4</v>
      </c>
      <c r="AB32">
        <v>0</v>
      </c>
      <c r="AC32">
        <v>48</v>
      </c>
      <c r="AD32">
        <v>5</v>
      </c>
      <c r="AE32">
        <v>1</v>
      </c>
    </row>
    <row r="33" spans="1:31" x14ac:dyDescent="0.2">
      <c r="A33" t="s">
        <v>53</v>
      </c>
      <c r="B33">
        <v>566</v>
      </c>
      <c r="C33">
        <v>56</v>
      </c>
      <c r="D33">
        <v>26</v>
      </c>
      <c r="E33">
        <v>406</v>
      </c>
      <c r="F33">
        <v>41</v>
      </c>
      <c r="G33">
        <v>13</v>
      </c>
      <c r="H33">
        <v>28</v>
      </c>
      <c r="I33">
        <v>4</v>
      </c>
      <c r="J33">
        <v>0</v>
      </c>
      <c r="K33">
        <v>41</v>
      </c>
      <c r="L33">
        <v>5</v>
      </c>
      <c r="M33">
        <v>1</v>
      </c>
      <c r="N33">
        <v>10</v>
      </c>
      <c r="O33">
        <v>2</v>
      </c>
      <c r="P33">
        <v>0</v>
      </c>
      <c r="Q33">
        <v>1</v>
      </c>
      <c r="R33">
        <v>1</v>
      </c>
      <c r="S33">
        <v>0</v>
      </c>
      <c r="T33">
        <v>30</v>
      </c>
      <c r="U33">
        <v>5</v>
      </c>
      <c r="V33">
        <v>0</v>
      </c>
      <c r="W33">
        <v>0</v>
      </c>
      <c r="X33">
        <v>0</v>
      </c>
      <c r="Y33">
        <v>0</v>
      </c>
      <c r="Z33">
        <v>23</v>
      </c>
      <c r="AA33">
        <v>4</v>
      </c>
      <c r="AB33">
        <v>0</v>
      </c>
      <c r="AC33">
        <v>40</v>
      </c>
      <c r="AD33">
        <v>5</v>
      </c>
      <c r="AE3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6"/>
  <sheetViews>
    <sheetView topLeftCell="A507" workbookViewId="0">
      <selection activeCell="G514" sqref="G514:H521"/>
    </sheetView>
  </sheetViews>
  <sheetFormatPr baseColWidth="10" defaultRowHeight="16" x14ac:dyDescent="0.2"/>
  <cols>
    <col min="1" max="1" width="23.33203125" bestFit="1" customWidth="1"/>
    <col min="2" max="2" width="8" bestFit="1" customWidth="1"/>
    <col min="3" max="3" width="7" bestFit="1" customWidth="1"/>
    <col min="4" max="4" width="8.1640625" bestFit="1" customWidth="1"/>
    <col min="5" max="5" width="14.6640625" bestFit="1" customWidth="1"/>
    <col min="6" max="6" width="8.5" bestFit="1" customWidth="1"/>
    <col min="7" max="7" width="6.83203125" customWidth="1"/>
    <col min="8" max="8" width="5.83203125" customWidth="1"/>
    <col min="9" max="9" width="12.83203125" customWidth="1"/>
    <col min="10" max="10" width="11.83203125" customWidth="1"/>
  </cols>
  <sheetData>
    <row r="1" spans="1:8" x14ac:dyDescent="0.2">
      <c r="A1" t="s">
        <v>84</v>
      </c>
      <c r="B1" t="s">
        <v>0</v>
      </c>
      <c r="C1" t="s">
        <v>86</v>
      </c>
      <c r="D1" t="s">
        <v>85</v>
      </c>
      <c r="E1" t="s">
        <v>87</v>
      </c>
      <c r="F1" t="s">
        <v>88</v>
      </c>
      <c r="G1" t="s">
        <v>1673</v>
      </c>
      <c r="H1" t="s">
        <v>1674</v>
      </c>
    </row>
    <row r="2" spans="1:8" x14ac:dyDescent="0.2">
      <c r="A2" t="s">
        <v>89</v>
      </c>
      <c r="B2" t="s">
        <v>48</v>
      </c>
      <c r="C2" t="s">
        <v>43</v>
      </c>
      <c r="D2">
        <v>1</v>
      </c>
      <c r="E2">
        <v>21</v>
      </c>
      <c r="F2" t="s">
        <v>91</v>
      </c>
    </row>
    <row r="3" spans="1:8" x14ac:dyDescent="0.2">
      <c r="A3" t="s">
        <v>89</v>
      </c>
      <c r="B3" t="s">
        <v>43</v>
      </c>
      <c r="C3" t="s">
        <v>48</v>
      </c>
      <c r="D3">
        <v>1</v>
      </c>
      <c r="E3">
        <v>28</v>
      </c>
      <c r="F3" t="s">
        <v>90</v>
      </c>
    </row>
    <row r="4" spans="1:8" x14ac:dyDescent="0.2">
      <c r="A4" t="s">
        <v>92</v>
      </c>
      <c r="B4" t="s">
        <v>40</v>
      </c>
      <c r="C4" t="s">
        <v>44</v>
      </c>
      <c r="D4">
        <v>1</v>
      </c>
      <c r="E4">
        <v>9</v>
      </c>
      <c r="F4" t="s">
        <v>91</v>
      </c>
    </row>
    <row r="5" spans="1:8" x14ac:dyDescent="0.2">
      <c r="A5" t="s">
        <v>92</v>
      </c>
      <c r="B5" t="s">
        <v>44</v>
      </c>
      <c r="C5" t="s">
        <v>40</v>
      </c>
      <c r="D5">
        <v>1</v>
      </c>
      <c r="E5">
        <v>20</v>
      </c>
      <c r="F5" t="s">
        <v>90</v>
      </c>
    </row>
    <row r="6" spans="1:8" x14ac:dyDescent="0.2">
      <c r="A6" t="s">
        <v>93</v>
      </c>
      <c r="B6" t="s">
        <v>45</v>
      </c>
      <c r="C6" t="s">
        <v>32</v>
      </c>
      <c r="D6">
        <v>1</v>
      </c>
      <c r="E6">
        <v>10</v>
      </c>
      <c r="F6" t="s">
        <v>91</v>
      </c>
    </row>
    <row r="7" spans="1:8" x14ac:dyDescent="0.2">
      <c r="A7" t="s">
        <v>93</v>
      </c>
      <c r="B7" t="s">
        <v>32</v>
      </c>
      <c r="C7" t="s">
        <v>45</v>
      </c>
      <c r="D7">
        <v>1</v>
      </c>
      <c r="E7">
        <v>31</v>
      </c>
      <c r="F7" t="s">
        <v>90</v>
      </c>
    </row>
    <row r="8" spans="1:8" x14ac:dyDescent="0.2">
      <c r="A8" t="s">
        <v>94</v>
      </c>
      <c r="B8" t="s">
        <v>49</v>
      </c>
      <c r="C8" t="s">
        <v>61</v>
      </c>
      <c r="D8">
        <v>1</v>
      </c>
      <c r="E8">
        <v>33</v>
      </c>
      <c r="F8" t="s">
        <v>90</v>
      </c>
    </row>
    <row r="9" spans="1:8" x14ac:dyDescent="0.2">
      <c r="A9" t="s">
        <v>94</v>
      </c>
      <c r="B9" t="s">
        <v>61</v>
      </c>
      <c r="C9" t="s">
        <v>49</v>
      </c>
      <c r="D9">
        <v>1</v>
      </c>
      <c r="E9">
        <v>28</v>
      </c>
      <c r="F9" t="s">
        <v>91</v>
      </c>
    </row>
    <row r="10" spans="1:8" x14ac:dyDescent="0.2">
      <c r="A10" t="s">
        <v>95</v>
      </c>
      <c r="B10" t="s">
        <v>47</v>
      </c>
      <c r="C10" t="s">
        <v>52</v>
      </c>
      <c r="D10">
        <v>1</v>
      </c>
      <c r="E10">
        <v>31</v>
      </c>
      <c r="F10" t="s">
        <v>90</v>
      </c>
    </row>
    <row r="11" spans="1:8" x14ac:dyDescent="0.2">
      <c r="A11" t="s">
        <v>95</v>
      </c>
      <c r="B11" t="s">
        <v>52</v>
      </c>
      <c r="C11" t="s">
        <v>47</v>
      </c>
      <c r="D11">
        <v>1</v>
      </c>
      <c r="E11">
        <v>23</v>
      </c>
      <c r="F11" t="s">
        <v>91</v>
      </c>
    </row>
    <row r="12" spans="1:8" x14ac:dyDescent="0.2">
      <c r="A12" t="s">
        <v>96</v>
      </c>
      <c r="B12" t="s">
        <v>59</v>
      </c>
      <c r="C12" t="s">
        <v>58</v>
      </c>
      <c r="D12">
        <v>1</v>
      </c>
      <c r="E12">
        <v>14</v>
      </c>
      <c r="F12" t="s">
        <v>91</v>
      </c>
    </row>
    <row r="13" spans="1:8" x14ac:dyDescent="0.2">
      <c r="A13" t="s">
        <v>96</v>
      </c>
      <c r="B13" t="s">
        <v>58</v>
      </c>
      <c r="C13" t="s">
        <v>59</v>
      </c>
      <c r="D13">
        <v>1</v>
      </c>
      <c r="E13">
        <v>27</v>
      </c>
      <c r="F13" t="s">
        <v>90</v>
      </c>
    </row>
    <row r="14" spans="1:8" x14ac:dyDescent="0.2">
      <c r="A14" t="s">
        <v>97</v>
      </c>
      <c r="B14" t="s">
        <v>33</v>
      </c>
      <c r="C14" t="s">
        <v>62</v>
      </c>
      <c r="D14">
        <v>1</v>
      </c>
      <c r="E14">
        <v>20</v>
      </c>
      <c r="F14" t="s">
        <v>91</v>
      </c>
      <c r="G14">
        <v>3</v>
      </c>
      <c r="H14">
        <v>39.5</v>
      </c>
    </row>
    <row r="15" spans="1:8" x14ac:dyDescent="0.2">
      <c r="A15" t="s">
        <v>97</v>
      </c>
      <c r="B15" t="s">
        <v>62</v>
      </c>
      <c r="C15" t="s">
        <v>33</v>
      </c>
      <c r="D15">
        <v>1</v>
      </c>
      <c r="E15">
        <v>27</v>
      </c>
      <c r="F15" t="s">
        <v>90</v>
      </c>
      <c r="G15">
        <v>-3</v>
      </c>
      <c r="H15">
        <v>39.5</v>
      </c>
    </row>
    <row r="16" spans="1:8" x14ac:dyDescent="0.2">
      <c r="A16" t="s">
        <v>98</v>
      </c>
      <c r="B16" t="s">
        <v>53</v>
      </c>
      <c r="C16" t="s">
        <v>42</v>
      </c>
      <c r="D16">
        <v>1</v>
      </c>
      <c r="E16">
        <v>10</v>
      </c>
      <c r="F16" t="s">
        <v>91</v>
      </c>
    </row>
    <row r="17" spans="1:6" x14ac:dyDescent="0.2">
      <c r="A17" t="s">
        <v>98</v>
      </c>
      <c r="B17" t="s">
        <v>42</v>
      </c>
      <c r="C17" t="s">
        <v>53</v>
      </c>
      <c r="D17">
        <v>1</v>
      </c>
      <c r="E17">
        <v>17</v>
      </c>
      <c r="F17" t="s">
        <v>90</v>
      </c>
    </row>
    <row r="18" spans="1:6" x14ac:dyDescent="0.2">
      <c r="A18" t="s">
        <v>99</v>
      </c>
      <c r="B18" t="s">
        <v>35</v>
      </c>
      <c r="C18" t="s">
        <v>57</v>
      </c>
      <c r="D18">
        <v>1</v>
      </c>
      <c r="E18">
        <v>34</v>
      </c>
      <c r="F18" t="s">
        <v>90</v>
      </c>
    </row>
    <row r="19" spans="1:6" x14ac:dyDescent="0.2">
      <c r="A19" t="s">
        <v>99</v>
      </c>
      <c r="B19" t="s">
        <v>57</v>
      </c>
      <c r="C19" t="s">
        <v>35</v>
      </c>
      <c r="D19">
        <v>1</v>
      </c>
      <c r="E19">
        <v>31</v>
      </c>
      <c r="F19" t="s">
        <v>91</v>
      </c>
    </row>
    <row r="20" spans="1:6" x14ac:dyDescent="0.2">
      <c r="A20" t="s">
        <v>100</v>
      </c>
      <c r="B20" t="s">
        <v>46</v>
      </c>
      <c r="C20" t="s">
        <v>41</v>
      </c>
      <c r="D20">
        <v>1</v>
      </c>
      <c r="E20">
        <v>31</v>
      </c>
      <c r="F20" t="s">
        <v>90</v>
      </c>
    </row>
    <row r="21" spans="1:6" x14ac:dyDescent="0.2">
      <c r="A21" t="s">
        <v>100</v>
      </c>
      <c r="B21" t="s">
        <v>41</v>
      </c>
      <c r="C21" t="s">
        <v>46</v>
      </c>
      <c r="D21">
        <v>1</v>
      </c>
      <c r="E21">
        <v>19</v>
      </c>
      <c r="F21" t="s">
        <v>91</v>
      </c>
    </row>
    <row r="22" spans="1:6" x14ac:dyDescent="0.2">
      <c r="A22" t="s">
        <v>101</v>
      </c>
      <c r="B22" t="s">
        <v>31</v>
      </c>
      <c r="C22" t="s">
        <v>55</v>
      </c>
      <c r="D22">
        <v>1</v>
      </c>
      <c r="E22">
        <v>19</v>
      </c>
      <c r="F22" t="s">
        <v>90</v>
      </c>
    </row>
    <row r="23" spans="1:6" x14ac:dyDescent="0.2">
      <c r="A23" t="s">
        <v>101</v>
      </c>
      <c r="B23" t="s">
        <v>55</v>
      </c>
      <c r="C23" t="s">
        <v>31</v>
      </c>
      <c r="D23">
        <v>1</v>
      </c>
      <c r="E23">
        <v>13</v>
      </c>
      <c r="F23" t="s">
        <v>91</v>
      </c>
    </row>
    <row r="24" spans="1:6" x14ac:dyDescent="0.2">
      <c r="A24" t="s">
        <v>102</v>
      </c>
      <c r="B24" t="s">
        <v>56</v>
      </c>
      <c r="C24" t="s">
        <v>51</v>
      </c>
      <c r="D24">
        <v>1</v>
      </c>
      <c r="E24">
        <v>13</v>
      </c>
      <c r="F24" t="s">
        <v>91</v>
      </c>
    </row>
    <row r="25" spans="1:6" x14ac:dyDescent="0.2">
      <c r="A25" t="s">
        <v>102</v>
      </c>
      <c r="B25" t="s">
        <v>51</v>
      </c>
      <c r="C25" t="s">
        <v>56</v>
      </c>
      <c r="D25">
        <v>1</v>
      </c>
      <c r="E25">
        <v>33</v>
      </c>
      <c r="F25" t="s">
        <v>90</v>
      </c>
    </row>
    <row r="26" spans="1:6" x14ac:dyDescent="0.2">
      <c r="A26" t="s">
        <v>103</v>
      </c>
      <c r="B26" t="s">
        <v>36</v>
      </c>
      <c r="C26" t="s">
        <v>54</v>
      </c>
      <c r="D26">
        <v>1</v>
      </c>
      <c r="E26">
        <v>14</v>
      </c>
      <c r="F26" t="s">
        <v>91</v>
      </c>
    </row>
    <row r="27" spans="1:6" x14ac:dyDescent="0.2">
      <c r="A27" t="s">
        <v>103</v>
      </c>
      <c r="B27" t="s">
        <v>54</v>
      </c>
      <c r="C27" t="s">
        <v>36</v>
      </c>
      <c r="D27">
        <v>1</v>
      </c>
      <c r="E27">
        <v>42</v>
      </c>
      <c r="F27" t="s">
        <v>90</v>
      </c>
    </row>
    <row r="28" spans="1:6" x14ac:dyDescent="0.2">
      <c r="A28" t="s">
        <v>104</v>
      </c>
      <c r="B28" t="s">
        <v>34</v>
      </c>
      <c r="C28" t="s">
        <v>37</v>
      </c>
      <c r="D28">
        <v>1</v>
      </c>
      <c r="E28">
        <v>27</v>
      </c>
      <c r="F28" t="s">
        <v>90</v>
      </c>
    </row>
    <row r="29" spans="1:6" x14ac:dyDescent="0.2">
      <c r="A29" t="s">
        <v>104</v>
      </c>
      <c r="B29" t="s">
        <v>37</v>
      </c>
      <c r="C29" t="s">
        <v>34</v>
      </c>
      <c r="D29">
        <v>1</v>
      </c>
      <c r="E29">
        <v>26</v>
      </c>
      <c r="F29" t="s">
        <v>91</v>
      </c>
    </row>
    <row r="30" spans="1:6" x14ac:dyDescent="0.2">
      <c r="A30" t="s">
        <v>105</v>
      </c>
      <c r="B30" t="s">
        <v>50</v>
      </c>
      <c r="C30" t="s">
        <v>38</v>
      </c>
      <c r="D30">
        <v>1</v>
      </c>
      <c r="E30">
        <v>26</v>
      </c>
      <c r="F30" t="s">
        <v>90</v>
      </c>
    </row>
    <row r="31" spans="1:6" x14ac:dyDescent="0.2">
      <c r="A31" t="s">
        <v>105</v>
      </c>
      <c r="B31" t="s">
        <v>38</v>
      </c>
      <c r="C31" t="s">
        <v>50</v>
      </c>
      <c r="D31">
        <v>1</v>
      </c>
      <c r="E31">
        <v>24</v>
      </c>
      <c r="F31" t="s">
        <v>91</v>
      </c>
    </row>
    <row r="32" spans="1:6" x14ac:dyDescent="0.2">
      <c r="A32" t="s">
        <v>106</v>
      </c>
      <c r="B32" t="s">
        <v>60</v>
      </c>
      <c r="C32" t="s">
        <v>39</v>
      </c>
      <c r="D32">
        <v>1</v>
      </c>
      <c r="E32">
        <v>20</v>
      </c>
      <c r="F32" t="s">
        <v>90</v>
      </c>
    </row>
    <row r="33" spans="1:6" x14ac:dyDescent="0.2">
      <c r="A33" t="s">
        <v>106</v>
      </c>
      <c r="B33" t="s">
        <v>39</v>
      </c>
      <c r="C33" t="s">
        <v>60</v>
      </c>
      <c r="D33">
        <v>1</v>
      </c>
      <c r="E33">
        <v>3</v>
      </c>
      <c r="F33" t="s">
        <v>91</v>
      </c>
    </row>
    <row r="34" spans="1:6" x14ac:dyDescent="0.2">
      <c r="A34" t="s">
        <v>107</v>
      </c>
      <c r="B34" t="s">
        <v>62</v>
      </c>
      <c r="C34" t="s">
        <v>31</v>
      </c>
      <c r="D34">
        <v>2</v>
      </c>
      <c r="E34">
        <v>24</v>
      </c>
      <c r="F34" t="s">
        <v>91</v>
      </c>
    </row>
    <row r="35" spans="1:6" x14ac:dyDescent="0.2">
      <c r="A35" t="s">
        <v>107</v>
      </c>
      <c r="B35" t="s">
        <v>31</v>
      </c>
      <c r="C35" t="s">
        <v>62</v>
      </c>
      <c r="D35">
        <v>2</v>
      </c>
      <c r="E35">
        <v>31</v>
      </c>
      <c r="F35" t="s">
        <v>90</v>
      </c>
    </row>
    <row r="36" spans="1:6" x14ac:dyDescent="0.2">
      <c r="A36" t="s">
        <v>108</v>
      </c>
      <c r="B36" t="s">
        <v>52</v>
      </c>
      <c r="C36" t="s">
        <v>46</v>
      </c>
      <c r="D36">
        <v>2</v>
      </c>
      <c r="E36">
        <v>23</v>
      </c>
      <c r="F36" t="s">
        <v>91</v>
      </c>
    </row>
    <row r="37" spans="1:6" x14ac:dyDescent="0.2">
      <c r="A37" t="s">
        <v>108</v>
      </c>
      <c r="B37" t="s">
        <v>46</v>
      </c>
      <c r="C37" t="s">
        <v>52</v>
      </c>
      <c r="D37">
        <v>2</v>
      </c>
      <c r="E37">
        <v>48</v>
      </c>
      <c r="F37" t="s">
        <v>90</v>
      </c>
    </row>
    <row r="38" spans="1:6" x14ac:dyDescent="0.2">
      <c r="A38" t="s">
        <v>109</v>
      </c>
      <c r="B38" t="s">
        <v>37</v>
      </c>
      <c r="C38" t="s">
        <v>50</v>
      </c>
      <c r="D38">
        <v>2</v>
      </c>
      <c r="E38">
        <v>20</v>
      </c>
      <c r="F38" t="s">
        <v>91</v>
      </c>
    </row>
    <row r="39" spans="1:6" x14ac:dyDescent="0.2">
      <c r="A39" t="s">
        <v>109</v>
      </c>
      <c r="B39" t="s">
        <v>50</v>
      </c>
      <c r="C39" t="s">
        <v>37</v>
      </c>
      <c r="D39">
        <v>2</v>
      </c>
      <c r="E39">
        <v>24</v>
      </c>
      <c r="F39" t="s">
        <v>90</v>
      </c>
    </row>
    <row r="40" spans="1:6" x14ac:dyDescent="0.2">
      <c r="A40" t="s">
        <v>110</v>
      </c>
      <c r="B40" t="s">
        <v>61</v>
      </c>
      <c r="C40" t="s">
        <v>39</v>
      </c>
      <c r="D40">
        <v>2</v>
      </c>
      <c r="E40">
        <v>16</v>
      </c>
      <c r="F40" t="s">
        <v>91</v>
      </c>
    </row>
    <row r="41" spans="1:6" x14ac:dyDescent="0.2">
      <c r="A41" t="s">
        <v>110</v>
      </c>
      <c r="B41" t="s">
        <v>39</v>
      </c>
      <c r="C41" t="s">
        <v>61</v>
      </c>
      <c r="D41">
        <v>2</v>
      </c>
      <c r="E41">
        <v>26</v>
      </c>
      <c r="F41" t="s">
        <v>90</v>
      </c>
    </row>
    <row r="42" spans="1:6" x14ac:dyDescent="0.2">
      <c r="A42" t="s">
        <v>111</v>
      </c>
      <c r="B42" t="s">
        <v>33</v>
      </c>
      <c r="C42" t="s">
        <v>44</v>
      </c>
      <c r="D42">
        <v>2</v>
      </c>
      <c r="E42">
        <v>17</v>
      </c>
      <c r="F42" t="s">
        <v>91</v>
      </c>
    </row>
    <row r="43" spans="1:6" x14ac:dyDescent="0.2">
      <c r="A43" t="s">
        <v>111</v>
      </c>
      <c r="B43" t="s">
        <v>44</v>
      </c>
      <c r="C43" t="s">
        <v>33</v>
      </c>
      <c r="D43">
        <v>2</v>
      </c>
      <c r="E43">
        <v>24</v>
      </c>
      <c r="F43" t="s">
        <v>90</v>
      </c>
    </row>
    <row r="44" spans="1:6" x14ac:dyDescent="0.2">
      <c r="A44" t="s">
        <v>112</v>
      </c>
      <c r="B44" t="s">
        <v>43</v>
      </c>
      <c r="C44" t="s">
        <v>58</v>
      </c>
      <c r="D44">
        <v>2</v>
      </c>
      <c r="E44">
        <v>40</v>
      </c>
      <c r="F44" t="s">
        <v>90</v>
      </c>
    </row>
    <row r="45" spans="1:6" x14ac:dyDescent="0.2">
      <c r="A45" t="s">
        <v>112</v>
      </c>
      <c r="B45" t="s">
        <v>58</v>
      </c>
      <c r="C45" t="s">
        <v>43</v>
      </c>
      <c r="D45">
        <v>2</v>
      </c>
      <c r="E45">
        <v>32</v>
      </c>
      <c r="F45" t="s">
        <v>91</v>
      </c>
    </row>
    <row r="46" spans="1:6" x14ac:dyDescent="0.2">
      <c r="A46" t="s">
        <v>113</v>
      </c>
      <c r="B46" t="s">
        <v>49</v>
      </c>
      <c r="C46" t="s">
        <v>51</v>
      </c>
      <c r="D46">
        <v>2</v>
      </c>
      <c r="E46">
        <v>19</v>
      </c>
      <c r="F46" t="s">
        <v>91</v>
      </c>
    </row>
    <row r="47" spans="1:6" x14ac:dyDescent="0.2">
      <c r="A47" t="s">
        <v>113</v>
      </c>
      <c r="B47" t="s">
        <v>51</v>
      </c>
      <c r="C47" t="s">
        <v>49</v>
      </c>
      <c r="D47">
        <v>2</v>
      </c>
      <c r="E47">
        <v>24</v>
      </c>
      <c r="F47" t="s">
        <v>90</v>
      </c>
    </row>
    <row r="48" spans="1:6" x14ac:dyDescent="0.2">
      <c r="A48" t="s">
        <v>114</v>
      </c>
      <c r="B48" t="s">
        <v>60</v>
      </c>
      <c r="C48" t="s">
        <v>48</v>
      </c>
      <c r="D48">
        <v>2</v>
      </c>
      <c r="E48">
        <v>18</v>
      </c>
      <c r="F48" t="s">
        <v>91</v>
      </c>
    </row>
    <row r="49" spans="1:6" x14ac:dyDescent="0.2">
      <c r="A49" t="s">
        <v>114</v>
      </c>
      <c r="B49" t="s">
        <v>48</v>
      </c>
      <c r="C49" t="s">
        <v>60</v>
      </c>
      <c r="D49">
        <v>2</v>
      </c>
      <c r="E49">
        <v>43</v>
      </c>
      <c r="F49" t="s">
        <v>90</v>
      </c>
    </row>
    <row r="50" spans="1:6" x14ac:dyDescent="0.2">
      <c r="A50" t="s">
        <v>115</v>
      </c>
      <c r="B50" t="s">
        <v>53</v>
      </c>
      <c r="C50" t="s">
        <v>35</v>
      </c>
      <c r="D50">
        <v>2</v>
      </c>
      <c r="E50">
        <v>24</v>
      </c>
      <c r="F50" t="s">
        <v>90</v>
      </c>
    </row>
    <row r="51" spans="1:6" x14ac:dyDescent="0.2">
      <c r="A51" t="s">
        <v>115</v>
      </c>
      <c r="B51" t="s">
        <v>35</v>
      </c>
      <c r="C51" t="s">
        <v>53</v>
      </c>
      <c r="D51">
        <v>2</v>
      </c>
      <c r="E51">
        <v>10</v>
      </c>
      <c r="F51" t="s">
        <v>91</v>
      </c>
    </row>
    <row r="52" spans="1:6" x14ac:dyDescent="0.2">
      <c r="A52" t="s">
        <v>116</v>
      </c>
      <c r="B52" t="s">
        <v>54</v>
      </c>
      <c r="C52" t="s">
        <v>45</v>
      </c>
      <c r="D52">
        <v>2</v>
      </c>
      <c r="E52">
        <v>14</v>
      </c>
      <c r="F52" t="s">
        <v>91</v>
      </c>
    </row>
    <row r="53" spans="1:6" x14ac:dyDescent="0.2">
      <c r="A53" t="s">
        <v>116</v>
      </c>
      <c r="B53" t="s">
        <v>45</v>
      </c>
      <c r="C53" t="s">
        <v>54</v>
      </c>
      <c r="D53">
        <v>2</v>
      </c>
      <c r="E53">
        <v>28</v>
      </c>
      <c r="F53" t="s">
        <v>90</v>
      </c>
    </row>
    <row r="54" spans="1:6" x14ac:dyDescent="0.2">
      <c r="A54" t="s">
        <v>117</v>
      </c>
      <c r="B54" t="s">
        <v>36</v>
      </c>
      <c r="C54" t="s">
        <v>41</v>
      </c>
      <c r="D54">
        <v>2</v>
      </c>
      <c r="E54">
        <v>26</v>
      </c>
      <c r="F54" t="s">
        <v>90</v>
      </c>
    </row>
    <row r="55" spans="1:6" x14ac:dyDescent="0.2">
      <c r="A55" t="s">
        <v>117</v>
      </c>
      <c r="B55" t="s">
        <v>41</v>
      </c>
      <c r="C55" t="s">
        <v>36</v>
      </c>
      <c r="D55">
        <v>2</v>
      </c>
      <c r="E55">
        <v>19</v>
      </c>
      <c r="F55" t="s">
        <v>91</v>
      </c>
    </row>
    <row r="56" spans="1:6" x14ac:dyDescent="0.2">
      <c r="A56" t="s">
        <v>118</v>
      </c>
      <c r="B56" t="s">
        <v>56</v>
      </c>
      <c r="C56" t="s">
        <v>55</v>
      </c>
      <c r="D56">
        <v>2</v>
      </c>
      <c r="E56">
        <v>37</v>
      </c>
      <c r="F56" t="s">
        <v>90</v>
      </c>
    </row>
    <row r="57" spans="1:6" x14ac:dyDescent="0.2">
      <c r="A57" t="s">
        <v>118</v>
      </c>
      <c r="B57" t="s">
        <v>55</v>
      </c>
      <c r="C57" t="s">
        <v>56</v>
      </c>
      <c r="D57">
        <v>2</v>
      </c>
      <c r="E57">
        <v>33</v>
      </c>
      <c r="F57" t="s">
        <v>91</v>
      </c>
    </row>
    <row r="58" spans="1:6" x14ac:dyDescent="0.2">
      <c r="A58" t="s">
        <v>119</v>
      </c>
      <c r="B58" t="s">
        <v>38</v>
      </c>
      <c r="C58" t="s">
        <v>34</v>
      </c>
      <c r="D58">
        <v>2</v>
      </c>
      <c r="E58">
        <v>10</v>
      </c>
      <c r="F58" t="s">
        <v>91</v>
      </c>
    </row>
    <row r="59" spans="1:6" x14ac:dyDescent="0.2">
      <c r="A59" t="s">
        <v>119</v>
      </c>
      <c r="B59" t="s">
        <v>34</v>
      </c>
      <c r="C59" t="s">
        <v>38</v>
      </c>
      <c r="D59">
        <v>2</v>
      </c>
      <c r="E59">
        <v>20</v>
      </c>
      <c r="F59" t="s">
        <v>90</v>
      </c>
    </row>
    <row r="60" spans="1:6" x14ac:dyDescent="0.2">
      <c r="A60" t="s">
        <v>120</v>
      </c>
      <c r="B60" t="s">
        <v>42</v>
      </c>
      <c r="C60" t="s">
        <v>40</v>
      </c>
      <c r="D60">
        <v>2</v>
      </c>
      <c r="E60">
        <v>20</v>
      </c>
      <c r="F60" t="s">
        <v>91</v>
      </c>
    </row>
    <row r="61" spans="1:6" x14ac:dyDescent="0.2">
      <c r="A61" t="s">
        <v>120</v>
      </c>
      <c r="B61" t="s">
        <v>40</v>
      </c>
      <c r="C61" t="s">
        <v>42</v>
      </c>
      <c r="D61">
        <v>2</v>
      </c>
      <c r="E61">
        <v>23</v>
      </c>
      <c r="F61" t="s">
        <v>90</v>
      </c>
    </row>
    <row r="62" spans="1:6" x14ac:dyDescent="0.2">
      <c r="A62" t="s">
        <v>121</v>
      </c>
      <c r="B62" t="s">
        <v>47</v>
      </c>
      <c r="C62" t="s">
        <v>57</v>
      </c>
      <c r="D62">
        <v>2</v>
      </c>
      <c r="E62">
        <v>27</v>
      </c>
      <c r="F62" t="s">
        <v>90</v>
      </c>
    </row>
    <row r="63" spans="1:6" x14ac:dyDescent="0.2">
      <c r="A63" t="s">
        <v>121</v>
      </c>
      <c r="B63" t="s">
        <v>57</v>
      </c>
      <c r="C63" t="s">
        <v>47</v>
      </c>
      <c r="D63">
        <v>2</v>
      </c>
      <c r="E63">
        <v>17</v>
      </c>
      <c r="F63" t="s">
        <v>91</v>
      </c>
    </row>
    <row r="64" spans="1:6" x14ac:dyDescent="0.2">
      <c r="A64" t="s">
        <v>122</v>
      </c>
      <c r="B64" t="s">
        <v>32</v>
      </c>
      <c r="C64" t="s">
        <v>59</v>
      </c>
      <c r="D64">
        <v>2</v>
      </c>
      <c r="E64">
        <v>20</v>
      </c>
      <c r="F64" t="s">
        <v>90</v>
      </c>
    </row>
    <row r="65" spans="1:6" x14ac:dyDescent="0.2">
      <c r="A65" t="s">
        <v>122</v>
      </c>
      <c r="B65" t="s">
        <v>59</v>
      </c>
      <c r="C65" t="s">
        <v>32</v>
      </c>
      <c r="D65">
        <v>2</v>
      </c>
      <c r="E65">
        <v>7</v>
      </c>
      <c r="F65" t="s">
        <v>91</v>
      </c>
    </row>
    <row r="66" spans="1:6" x14ac:dyDescent="0.2">
      <c r="A66" t="s">
        <v>123</v>
      </c>
      <c r="B66" t="s">
        <v>37</v>
      </c>
      <c r="C66" t="s">
        <v>53</v>
      </c>
      <c r="D66">
        <v>3</v>
      </c>
      <c r="E66">
        <v>32</v>
      </c>
      <c r="F66" t="s">
        <v>90</v>
      </c>
    </row>
    <row r="67" spans="1:6" x14ac:dyDescent="0.2">
      <c r="A67" t="s">
        <v>123</v>
      </c>
      <c r="B67" t="s">
        <v>53</v>
      </c>
      <c r="C67" t="s">
        <v>37</v>
      </c>
      <c r="D67">
        <v>3</v>
      </c>
      <c r="E67">
        <v>21</v>
      </c>
      <c r="F67" t="s">
        <v>91</v>
      </c>
    </row>
    <row r="68" spans="1:6" x14ac:dyDescent="0.2">
      <c r="A68" t="s">
        <v>124</v>
      </c>
      <c r="B68" t="s">
        <v>34</v>
      </c>
      <c r="C68" t="s">
        <v>50</v>
      </c>
      <c r="D68">
        <v>3</v>
      </c>
      <c r="E68">
        <v>28</v>
      </c>
      <c r="F68" t="s">
        <v>91</v>
      </c>
    </row>
    <row r="69" spans="1:6" x14ac:dyDescent="0.2">
      <c r="A69" t="s">
        <v>124</v>
      </c>
      <c r="B69" t="s">
        <v>50</v>
      </c>
      <c r="C69" t="s">
        <v>34</v>
      </c>
      <c r="D69">
        <v>3</v>
      </c>
      <c r="E69">
        <v>39</v>
      </c>
      <c r="F69" t="s">
        <v>90</v>
      </c>
    </row>
    <row r="70" spans="1:6" x14ac:dyDescent="0.2">
      <c r="A70" t="s">
        <v>125</v>
      </c>
      <c r="B70" t="s">
        <v>51</v>
      </c>
      <c r="C70" t="s">
        <v>55</v>
      </c>
      <c r="D70">
        <v>3</v>
      </c>
      <c r="E70">
        <v>28</v>
      </c>
      <c r="F70" t="s">
        <v>90</v>
      </c>
    </row>
    <row r="71" spans="1:6" x14ac:dyDescent="0.2">
      <c r="A71" t="s">
        <v>125</v>
      </c>
      <c r="B71" t="s">
        <v>55</v>
      </c>
      <c r="C71" t="s">
        <v>51</v>
      </c>
      <c r="D71">
        <v>3</v>
      </c>
      <c r="E71">
        <v>24</v>
      </c>
      <c r="F71" t="s">
        <v>91</v>
      </c>
    </row>
    <row r="72" spans="1:6" x14ac:dyDescent="0.2">
      <c r="A72" t="s">
        <v>126</v>
      </c>
      <c r="B72" t="s">
        <v>54</v>
      </c>
      <c r="C72" t="s">
        <v>59</v>
      </c>
      <c r="D72">
        <v>3</v>
      </c>
      <c r="E72">
        <v>33</v>
      </c>
      <c r="F72" t="s">
        <v>91</v>
      </c>
    </row>
    <row r="73" spans="1:6" x14ac:dyDescent="0.2">
      <c r="A73" t="s">
        <v>126</v>
      </c>
      <c r="B73" t="s">
        <v>59</v>
      </c>
      <c r="C73" t="s">
        <v>54</v>
      </c>
      <c r="D73">
        <v>3</v>
      </c>
      <c r="E73">
        <v>35</v>
      </c>
      <c r="F73" t="s">
        <v>90</v>
      </c>
    </row>
    <row r="74" spans="1:6" x14ac:dyDescent="0.2">
      <c r="A74" t="s">
        <v>127</v>
      </c>
      <c r="B74" t="s">
        <v>43</v>
      </c>
      <c r="C74" t="s">
        <v>40</v>
      </c>
      <c r="D74">
        <v>3</v>
      </c>
      <c r="E74">
        <v>51</v>
      </c>
      <c r="F74" t="s">
        <v>90</v>
      </c>
    </row>
    <row r="75" spans="1:6" x14ac:dyDescent="0.2">
      <c r="A75" t="s">
        <v>127</v>
      </c>
      <c r="B75" t="s">
        <v>40</v>
      </c>
      <c r="C75" t="s">
        <v>43</v>
      </c>
      <c r="D75">
        <v>3</v>
      </c>
      <c r="E75">
        <v>17</v>
      </c>
      <c r="F75" t="s">
        <v>91</v>
      </c>
    </row>
    <row r="76" spans="1:6" x14ac:dyDescent="0.2">
      <c r="A76" t="s">
        <v>128</v>
      </c>
      <c r="B76" t="s">
        <v>44</v>
      </c>
      <c r="C76" t="s">
        <v>41</v>
      </c>
      <c r="D76">
        <v>3</v>
      </c>
      <c r="E76">
        <v>27</v>
      </c>
      <c r="F76" t="s">
        <v>90</v>
      </c>
    </row>
    <row r="77" spans="1:6" x14ac:dyDescent="0.2">
      <c r="A77" t="s">
        <v>128</v>
      </c>
      <c r="B77" t="s">
        <v>41</v>
      </c>
      <c r="C77" t="s">
        <v>44</v>
      </c>
      <c r="D77">
        <v>3</v>
      </c>
      <c r="E77">
        <v>22</v>
      </c>
      <c r="F77" t="s">
        <v>91</v>
      </c>
    </row>
    <row r="78" spans="1:6" x14ac:dyDescent="0.2">
      <c r="A78" t="s">
        <v>129</v>
      </c>
      <c r="B78" t="s">
        <v>45</v>
      </c>
      <c r="C78" t="s">
        <v>56</v>
      </c>
      <c r="D78">
        <v>3</v>
      </c>
      <c r="E78">
        <v>20</v>
      </c>
      <c r="F78" t="s">
        <v>91</v>
      </c>
    </row>
    <row r="79" spans="1:6" x14ac:dyDescent="0.2">
      <c r="A79" t="s">
        <v>129</v>
      </c>
      <c r="B79" t="s">
        <v>56</v>
      </c>
      <c r="C79" t="s">
        <v>45</v>
      </c>
      <c r="D79">
        <v>3</v>
      </c>
      <c r="E79">
        <v>27</v>
      </c>
      <c r="F79" t="s">
        <v>90</v>
      </c>
    </row>
    <row r="80" spans="1:6" x14ac:dyDescent="0.2">
      <c r="A80" t="s">
        <v>130</v>
      </c>
      <c r="B80" t="s">
        <v>38</v>
      </c>
      <c r="C80" t="s">
        <v>32</v>
      </c>
      <c r="D80">
        <v>3</v>
      </c>
      <c r="E80">
        <v>24</v>
      </c>
      <c r="F80" t="s">
        <v>90</v>
      </c>
    </row>
    <row r="81" spans="1:6" x14ac:dyDescent="0.2">
      <c r="A81" t="s">
        <v>130</v>
      </c>
      <c r="B81" t="s">
        <v>32</v>
      </c>
      <c r="C81" t="s">
        <v>38</v>
      </c>
      <c r="D81">
        <v>3</v>
      </c>
      <c r="E81">
        <v>17</v>
      </c>
      <c r="F81" t="s">
        <v>91</v>
      </c>
    </row>
    <row r="82" spans="1:6" x14ac:dyDescent="0.2">
      <c r="A82" t="s">
        <v>131</v>
      </c>
      <c r="B82" t="s">
        <v>35</v>
      </c>
      <c r="C82" t="s">
        <v>48</v>
      </c>
      <c r="D82">
        <v>3</v>
      </c>
      <c r="E82">
        <v>6</v>
      </c>
      <c r="F82" t="s">
        <v>91</v>
      </c>
    </row>
    <row r="83" spans="1:6" x14ac:dyDescent="0.2">
      <c r="A83" t="s">
        <v>131</v>
      </c>
      <c r="B83" t="s">
        <v>48</v>
      </c>
      <c r="C83" t="s">
        <v>35</v>
      </c>
      <c r="D83">
        <v>3</v>
      </c>
      <c r="E83">
        <v>12</v>
      </c>
      <c r="F83" t="s">
        <v>90</v>
      </c>
    </row>
    <row r="84" spans="1:6" x14ac:dyDescent="0.2">
      <c r="A84" t="s">
        <v>132</v>
      </c>
      <c r="B84" t="s">
        <v>49</v>
      </c>
      <c r="C84" t="s">
        <v>39</v>
      </c>
      <c r="D84">
        <v>3</v>
      </c>
      <c r="E84">
        <v>14</v>
      </c>
      <c r="F84" t="s">
        <v>91</v>
      </c>
    </row>
    <row r="85" spans="1:6" x14ac:dyDescent="0.2">
      <c r="A85" t="s">
        <v>132</v>
      </c>
      <c r="B85" t="s">
        <v>39</v>
      </c>
      <c r="C85" t="s">
        <v>49</v>
      </c>
      <c r="D85">
        <v>3</v>
      </c>
      <c r="E85">
        <v>31</v>
      </c>
      <c r="F85" t="s">
        <v>90</v>
      </c>
    </row>
    <row r="86" spans="1:6" x14ac:dyDescent="0.2">
      <c r="A86" t="s">
        <v>133</v>
      </c>
      <c r="B86" t="s">
        <v>33</v>
      </c>
      <c r="C86" t="s">
        <v>36</v>
      </c>
      <c r="D86">
        <v>3</v>
      </c>
      <c r="E86">
        <v>19</v>
      </c>
      <c r="F86" t="s">
        <v>90</v>
      </c>
    </row>
    <row r="87" spans="1:6" x14ac:dyDescent="0.2">
      <c r="A87" t="s">
        <v>133</v>
      </c>
      <c r="B87" t="s">
        <v>36</v>
      </c>
      <c r="C87" t="s">
        <v>33</v>
      </c>
      <c r="D87">
        <v>3</v>
      </c>
      <c r="E87">
        <v>9</v>
      </c>
      <c r="F87" t="s">
        <v>91</v>
      </c>
    </row>
    <row r="88" spans="1:6" x14ac:dyDescent="0.2">
      <c r="A88" t="s">
        <v>134</v>
      </c>
      <c r="B88" t="s">
        <v>46</v>
      </c>
      <c r="C88" t="s">
        <v>60</v>
      </c>
      <c r="D88">
        <v>3</v>
      </c>
      <c r="E88">
        <v>47</v>
      </c>
      <c r="F88" t="s">
        <v>90</v>
      </c>
    </row>
    <row r="89" spans="1:6" x14ac:dyDescent="0.2">
      <c r="A89" t="s">
        <v>134</v>
      </c>
      <c r="B89" t="s">
        <v>60</v>
      </c>
      <c r="C89" t="s">
        <v>46</v>
      </c>
      <c r="D89">
        <v>3</v>
      </c>
      <c r="E89">
        <v>7</v>
      </c>
      <c r="F89" t="s">
        <v>91</v>
      </c>
    </row>
    <row r="90" spans="1:6" x14ac:dyDescent="0.2">
      <c r="A90" t="s">
        <v>135</v>
      </c>
      <c r="B90" t="s">
        <v>42</v>
      </c>
      <c r="C90" t="s">
        <v>58</v>
      </c>
      <c r="D90">
        <v>3</v>
      </c>
      <c r="E90">
        <v>14</v>
      </c>
      <c r="F90" t="s">
        <v>91</v>
      </c>
    </row>
    <row r="91" spans="1:6" x14ac:dyDescent="0.2">
      <c r="A91" t="s">
        <v>135</v>
      </c>
      <c r="B91" t="s">
        <v>58</v>
      </c>
      <c r="C91" t="s">
        <v>42</v>
      </c>
      <c r="D91">
        <v>3</v>
      </c>
      <c r="E91">
        <v>41</v>
      </c>
      <c r="F91" t="s">
        <v>90</v>
      </c>
    </row>
    <row r="92" spans="1:6" x14ac:dyDescent="0.2">
      <c r="A92" t="s">
        <v>136</v>
      </c>
      <c r="B92" t="s">
        <v>52</v>
      </c>
      <c r="C92" t="s">
        <v>57</v>
      </c>
      <c r="D92">
        <v>3</v>
      </c>
      <c r="E92">
        <v>0</v>
      </c>
      <c r="F92" t="s">
        <v>91</v>
      </c>
    </row>
    <row r="93" spans="1:6" x14ac:dyDescent="0.2">
      <c r="A93" t="s">
        <v>136</v>
      </c>
      <c r="B93" t="s">
        <v>57</v>
      </c>
      <c r="C93" t="s">
        <v>52</v>
      </c>
      <c r="D93">
        <v>3</v>
      </c>
      <c r="E93">
        <v>26</v>
      </c>
      <c r="F93" t="s">
        <v>90</v>
      </c>
    </row>
    <row r="94" spans="1:6" x14ac:dyDescent="0.2">
      <c r="A94" t="s">
        <v>137</v>
      </c>
      <c r="B94" t="s">
        <v>61</v>
      </c>
      <c r="C94" t="s">
        <v>31</v>
      </c>
      <c r="D94">
        <v>3</v>
      </c>
      <c r="E94">
        <v>12</v>
      </c>
      <c r="F94" t="s">
        <v>91</v>
      </c>
    </row>
    <row r="95" spans="1:6" x14ac:dyDescent="0.2">
      <c r="A95" t="s">
        <v>137</v>
      </c>
      <c r="B95" t="s">
        <v>31</v>
      </c>
      <c r="C95" t="s">
        <v>61</v>
      </c>
      <c r="D95">
        <v>3</v>
      </c>
      <c r="E95">
        <v>24</v>
      </c>
      <c r="F95" t="s">
        <v>90</v>
      </c>
    </row>
    <row r="96" spans="1:6" x14ac:dyDescent="0.2">
      <c r="A96" t="s">
        <v>138</v>
      </c>
      <c r="B96" t="s">
        <v>47</v>
      </c>
      <c r="C96" t="s">
        <v>62</v>
      </c>
      <c r="D96">
        <v>3</v>
      </c>
      <c r="E96">
        <v>38</v>
      </c>
      <c r="F96" t="s">
        <v>90</v>
      </c>
    </row>
    <row r="97" spans="1:6" x14ac:dyDescent="0.2">
      <c r="A97" t="s">
        <v>138</v>
      </c>
      <c r="B97" t="s">
        <v>62</v>
      </c>
      <c r="C97" t="s">
        <v>47</v>
      </c>
      <c r="D97">
        <v>3</v>
      </c>
      <c r="E97">
        <v>28</v>
      </c>
      <c r="F97" t="s">
        <v>91</v>
      </c>
    </row>
    <row r="98" spans="1:6" x14ac:dyDescent="0.2">
      <c r="A98" t="s">
        <v>139</v>
      </c>
      <c r="B98" t="s">
        <v>48</v>
      </c>
      <c r="C98" t="s">
        <v>55</v>
      </c>
      <c r="D98">
        <v>4</v>
      </c>
      <c r="E98">
        <v>20</v>
      </c>
      <c r="F98" t="s">
        <v>91</v>
      </c>
    </row>
    <row r="99" spans="1:6" x14ac:dyDescent="0.2">
      <c r="A99" t="s">
        <v>139</v>
      </c>
      <c r="B99" t="s">
        <v>55</v>
      </c>
      <c r="C99" t="s">
        <v>48</v>
      </c>
      <c r="D99">
        <v>4</v>
      </c>
      <c r="E99">
        <v>23</v>
      </c>
      <c r="F99" t="s">
        <v>90</v>
      </c>
    </row>
    <row r="100" spans="1:6" x14ac:dyDescent="0.2">
      <c r="A100" t="s">
        <v>140</v>
      </c>
      <c r="B100" t="s">
        <v>44</v>
      </c>
      <c r="C100" t="s">
        <v>36</v>
      </c>
      <c r="D100">
        <v>4</v>
      </c>
      <c r="E100">
        <v>37</v>
      </c>
      <c r="F100" t="s">
        <v>90</v>
      </c>
    </row>
    <row r="101" spans="1:6" x14ac:dyDescent="0.2">
      <c r="A101" t="s">
        <v>140</v>
      </c>
      <c r="B101" t="s">
        <v>36</v>
      </c>
      <c r="C101" t="s">
        <v>44</v>
      </c>
      <c r="D101">
        <v>4</v>
      </c>
      <c r="E101">
        <v>23</v>
      </c>
      <c r="F101" t="s">
        <v>91</v>
      </c>
    </row>
    <row r="102" spans="1:6" x14ac:dyDescent="0.2">
      <c r="A102" t="s">
        <v>141</v>
      </c>
      <c r="B102" t="s">
        <v>49</v>
      </c>
      <c r="C102" t="s">
        <v>45</v>
      </c>
      <c r="D102">
        <v>4</v>
      </c>
      <c r="E102">
        <v>30</v>
      </c>
      <c r="F102" t="s">
        <v>90</v>
      </c>
    </row>
    <row r="103" spans="1:6" x14ac:dyDescent="0.2">
      <c r="A103" t="s">
        <v>141</v>
      </c>
      <c r="B103" t="s">
        <v>45</v>
      </c>
      <c r="C103" t="s">
        <v>49</v>
      </c>
      <c r="D103">
        <v>4</v>
      </c>
      <c r="E103">
        <v>27</v>
      </c>
      <c r="F103" t="s">
        <v>91</v>
      </c>
    </row>
    <row r="104" spans="1:6" x14ac:dyDescent="0.2">
      <c r="A104" t="s">
        <v>142</v>
      </c>
      <c r="B104" t="s">
        <v>50</v>
      </c>
      <c r="C104" t="s">
        <v>33</v>
      </c>
      <c r="D104">
        <v>4</v>
      </c>
      <c r="E104">
        <v>48</v>
      </c>
      <c r="F104" t="s">
        <v>90</v>
      </c>
    </row>
    <row r="105" spans="1:6" x14ac:dyDescent="0.2">
      <c r="A105" t="s">
        <v>142</v>
      </c>
      <c r="B105" t="s">
        <v>33</v>
      </c>
      <c r="C105" t="s">
        <v>50</v>
      </c>
      <c r="D105">
        <v>4</v>
      </c>
      <c r="E105">
        <v>21</v>
      </c>
      <c r="F105" t="s">
        <v>91</v>
      </c>
    </row>
    <row r="106" spans="1:6" x14ac:dyDescent="0.2">
      <c r="A106" t="s">
        <v>143</v>
      </c>
      <c r="B106" t="s">
        <v>59</v>
      </c>
      <c r="C106" t="s">
        <v>40</v>
      </c>
      <c r="D106">
        <v>4</v>
      </c>
      <c r="E106">
        <v>16</v>
      </c>
      <c r="F106" t="s">
        <v>90</v>
      </c>
    </row>
    <row r="107" spans="1:6" x14ac:dyDescent="0.2">
      <c r="A107" t="s">
        <v>143</v>
      </c>
      <c r="B107" t="s">
        <v>40</v>
      </c>
      <c r="C107" t="s">
        <v>59</v>
      </c>
      <c r="D107">
        <v>4</v>
      </c>
      <c r="E107">
        <v>13</v>
      </c>
      <c r="F107" t="s">
        <v>91</v>
      </c>
    </row>
    <row r="108" spans="1:6" x14ac:dyDescent="0.2">
      <c r="A108" t="s">
        <v>144</v>
      </c>
      <c r="B108" t="s">
        <v>62</v>
      </c>
      <c r="C108" t="s">
        <v>51</v>
      </c>
      <c r="D108">
        <v>4</v>
      </c>
      <c r="E108">
        <v>21</v>
      </c>
      <c r="F108" t="s">
        <v>91</v>
      </c>
    </row>
    <row r="109" spans="1:6" x14ac:dyDescent="0.2">
      <c r="A109" t="s">
        <v>144</v>
      </c>
      <c r="B109" t="s">
        <v>51</v>
      </c>
      <c r="C109" t="s">
        <v>62</v>
      </c>
      <c r="D109">
        <v>4</v>
      </c>
      <c r="E109">
        <v>36</v>
      </c>
      <c r="F109" t="s">
        <v>90</v>
      </c>
    </row>
    <row r="110" spans="1:6" x14ac:dyDescent="0.2">
      <c r="A110" t="s">
        <v>145</v>
      </c>
      <c r="B110" t="s">
        <v>37</v>
      </c>
      <c r="C110" t="s">
        <v>58</v>
      </c>
      <c r="D110">
        <v>4</v>
      </c>
      <c r="E110">
        <v>24</v>
      </c>
      <c r="F110" t="s">
        <v>90</v>
      </c>
    </row>
    <row r="111" spans="1:6" x14ac:dyDescent="0.2">
      <c r="A111" t="s">
        <v>145</v>
      </c>
      <c r="B111" t="s">
        <v>58</v>
      </c>
      <c r="C111" t="s">
        <v>37</v>
      </c>
      <c r="D111">
        <v>4</v>
      </c>
      <c r="E111">
        <v>10</v>
      </c>
      <c r="F111" t="s">
        <v>91</v>
      </c>
    </row>
    <row r="112" spans="1:6" x14ac:dyDescent="0.2">
      <c r="A112" t="s">
        <v>146</v>
      </c>
      <c r="B112" t="s">
        <v>32</v>
      </c>
      <c r="C112" t="s">
        <v>42</v>
      </c>
      <c r="D112">
        <v>4</v>
      </c>
      <c r="E112">
        <v>27</v>
      </c>
      <c r="F112" t="s">
        <v>90</v>
      </c>
    </row>
    <row r="113" spans="1:6" x14ac:dyDescent="0.2">
      <c r="A113" t="s">
        <v>146</v>
      </c>
      <c r="B113" t="s">
        <v>42</v>
      </c>
      <c r="C113" t="s">
        <v>32</v>
      </c>
      <c r="D113">
        <v>4</v>
      </c>
      <c r="E113">
        <v>14</v>
      </c>
      <c r="F113" t="s">
        <v>91</v>
      </c>
    </row>
    <row r="114" spans="1:6" x14ac:dyDescent="0.2">
      <c r="A114" t="s">
        <v>147</v>
      </c>
      <c r="B114" t="s">
        <v>52</v>
      </c>
      <c r="C114" t="s">
        <v>56</v>
      </c>
      <c r="D114">
        <v>4</v>
      </c>
      <c r="E114">
        <v>22</v>
      </c>
      <c r="F114" t="s">
        <v>90</v>
      </c>
    </row>
    <row r="115" spans="1:6" x14ac:dyDescent="0.2">
      <c r="A115" t="s">
        <v>147</v>
      </c>
      <c r="B115" t="s">
        <v>56</v>
      </c>
      <c r="C115" t="s">
        <v>52</v>
      </c>
      <c r="D115">
        <v>4</v>
      </c>
      <c r="E115">
        <v>20</v>
      </c>
      <c r="F115" t="s">
        <v>91</v>
      </c>
    </row>
    <row r="116" spans="1:6" x14ac:dyDescent="0.2">
      <c r="A116" t="s">
        <v>148</v>
      </c>
      <c r="B116" t="s">
        <v>53</v>
      </c>
      <c r="C116" t="s">
        <v>38</v>
      </c>
      <c r="D116">
        <v>4</v>
      </c>
      <c r="E116">
        <v>23</v>
      </c>
      <c r="F116" t="s">
        <v>90</v>
      </c>
    </row>
    <row r="117" spans="1:6" x14ac:dyDescent="0.2">
      <c r="A117" t="s">
        <v>148</v>
      </c>
      <c r="B117" t="s">
        <v>38</v>
      </c>
      <c r="C117" t="s">
        <v>53</v>
      </c>
      <c r="D117">
        <v>4</v>
      </c>
      <c r="E117">
        <v>20</v>
      </c>
      <c r="F117" t="s">
        <v>91</v>
      </c>
    </row>
    <row r="118" spans="1:6" x14ac:dyDescent="0.2">
      <c r="A118" t="s">
        <v>149</v>
      </c>
      <c r="B118" t="s">
        <v>47</v>
      </c>
      <c r="C118" t="s">
        <v>60</v>
      </c>
      <c r="D118">
        <v>4</v>
      </c>
      <c r="E118">
        <v>17</v>
      </c>
      <c r="F118" t="s">
        <v>90</v>
      </c>
    </row>
    <row r="119" spans="1:6" x14ac:dyDescent="0.2">
      <c r="A119" t="s">
        <v>149</v>
      </c>
      <c r="B119" t="s">
        <v>60</v>
      </c>
      <c r="C119" t="s">
        <v>47</v>
      </c>
      <c r="D119">
        <v>4</v>
      </c>
      <c r="E119">
        <v>3</v>
      </c>
      <c r="F119" t="s">
        <v>91</v>
      </c>
    </row>
    <row r="120" spans="1:6" x14ac:dyDescent="0.2">
      <c r="A120" t="s">
        <v>150</v>
      </c>
      <c r="B120" t="s">
        <v>31</v>
      </c>
      <c r="C120" t="s">
        <v>39</v>
      </c>
      <c r="D120">
        <v>4</v>
      </c>
      <c r="E120">
        <v>23</v>
      </c>
      <c r="F120" t="s">
        <v>90</v>
      </c>
    </row>
    <row r="121" spans="1:6" x14ac:dyDescent="0.2">
      <c r="A121" t="s">
        <v>150</v>
      </c>
      <c r="B121" t="s">
        <v>39</v>
      </c>
      <c r="C121" t="s">
        <v>31</v>
      </c>
      <c r="D121">
        <v>4</v>
      </c>
      <c r="E121">
        <v>20</v>
      </c>
      <c r="F121" t="s">
        <v>91</v>
      </c>
    </row>
    <row r="122" spans="1:6" x14ac:dyDescent="0.2">
      <c r="A122" t="s">
        <v>151</v>
      </c>
      <c r="B122" t="s">
        <v>35</v>
      </c>
      <c r="C122" t="s">
        <v>46</v>
      </c>
      <c r="D122">
        <v>4</v>
      </c>
      <c r="E122">
        <v>24</v>
      </c>
      <c r="F122" t="s">
        <v>90</v>
      </c>
    </row>
    <row r="123" spans="1:6" x14ac:dyDescent="0.2">
      <c r="A123" t="s">
        <v>151</v>
      </c>
      <c r="B123" t="s">
        <v>46</v>
      </c>
      <c r="C123" t="s">
        <v>35</v>
      </c>
      <c r="D123">
        <v>4</v>
      </c>
      <c r="E123">
        <v>22</v>
      </c>
      <c r="F123" t="s">
        <v>91</v>
      </c>
    </row>
    <row r="124" spans="1:6" x14ac:dyDescent="0.2">
      <c r="A124" t="s">
        <v>152</v>
      </c>
      <c r="B124" t="s">
        <v>41</v>
      </c>
      <c r="C124" t="s">
        <v>34</v>
      </c>
      <c r="D124">
        <v>4</v>
      </c>
      <c r="E124">
        <v>26</v>
      </c>
      <c r="F124" t="s">
        <v>90</v>
      </c>
    </row>
    <row r="125" spans="1:6" x14ac:dyDescent="0.2">
      <c r="A125" t="s">
        <v>152</v>
      </c>
      <c r="B125" t="s">
        <v>34</v>
      </c>
      <c r="C125" t="s">
        <v>41</v>
      </c>
      <c r="D125">
        <v>4</v>
      </c>
      <c r="E125">
        <v>20</v>
      </c>
      <c r="F125" t="s">
        <v>91</v>
      </c>
    </row>
    <row r="126" spans="1:6" x14ac:dyDescent="0.2">
      <c r="A126" t="s">
        <v>153</v>
      </c>
      <c r="B126" t="s">
        <v>57</v>
      </c>
      <c r="C126" t="s">
        <v>61</v>
      </c>
      <c r="D126">
        <v>4</v>
      </c>
      <c r="E126">
        <v>13</v>
      </c>
      <c r="F126" t="s">
        <v>90</v>
      </c>
    </row>
    <row r="127" spans="1:6" x14ac:dyDescent="0.2">
      <c r="A127" t="s">
        <v>153</v>
      </c>
      <c r="B127" t="s">
        <v>61</v>
      </c>
      <c r="C127" t="s">
        <v>57</v>
      </c>
      <c r="D127">
        <v>4</v>
      </c>
      <c r="E127">
        <v>10</v>
      </c>
      <c r="F127" t="s">
        <v>91</v>
      </c>
    </row>
    <row r="128" spans="1:6" x14ac:dyDescent="0.2">
      <c r="A128" t="s">
        <v>154</v>
      </c>
      <c r="B128" t="s">
        <v>33</v>
      </c>
      <c r="C128" t="s">
        <v>59</v>
      </c>
      <c r="D128">
        <v>5</v>
      </c>
      <c r="E128">
        <v>20</v>
      </c>
      <c r="F128" t="s">
        <v>91</v>
      </c>
    </row>
    <row r="129" spans="1:6" x14ac:dyDescent="0.2">
      <c r="A129" t="s">
        <v>154</v>
      </c>
      <c r="B129" t="s">
        <v>59</v>
      </c>
      <c r="C129" t="s">
        <v>33</v>
      </c>
      <c r="D129">
        <v>5</v>
      </c>
      <c r="E129">
        <v>27</v>
      </c>
      <c r="F129" t="s">
        <v>90</v>
      </c>
    </row>
    <row r="130" spans="1:6" x14ac:dyDescent="0.2">
      <c r="A130" t="s">
        <v>155</v>
      </c>
      <c r="B130" t="s">
        <v>54</v>
      </c>
      <c r="C130" t="s">
        <v>58</v>
      </c>
      <c r="D130">
        <v>5</v>
      </c>
      <c r="E130">
        <v>13</v>
      </c>
      <c r="F130" t="s">
        <v>91</v>
      </c>
    </row>
    <row r="131" spans="1:6" x14ac:dyDescent="0.2">
      <c r="A131" t="s">
        <v>155</v>
      </c>
      <c r="B131" t="s">
        <v>58</v>
      </c>
      <c r="C131" t="s">
        <v>54</v>
      </c>
      <c r="D131">
        <v>5</v>
      </c>
      <c r="E131">
        <v>14</v>
      </c>
      <c r="F131" t="s">
        <v>90</v>
      </c>
    </row>
    <row r="132" spans="1:6" x14ac:dyDescent="0.2">
      <c r="A132" t="s">
        <v>156</v>
      </c>
      <c r="B132" t="s">
        <v>52</v>
      </c>
      <c r="C132" t="s">
        <v>62</v>
      </c>
      <c r="D132">
        <v>5</v>
      </c>
      <c r="E132">
        <v>18</v>
      </c>
      <c r="F132" t="s">
        <v>90</v>
      </c>
    </row>
    <row r="133" spans="1:6" x14ac:dyDescent="0.2">
      <c r="A133" t="s">
        <v>156</v>
      </c>
      <c r="B133" t="s">
        <v>62</v>
      </c>
      <c r="C133" t="s">
        <v>52</v>
      </c>
      <c r="D133">
        <v>5</v>
      </c>
      <c r="E133">
        <v>17</v>
      </c>
      <c r="F133" t="s">
        <v>91</v>
      </c>
    </row>
    <row r="134" spans="1:6" x14ac:dyDescent="0.2">
      <c r="A134" t="s">
        <v>157</v>
      </c>
      <c r="B134" t="s">
        <v>55</v>
      </c>
      <c r="C134" t="s">
        <v>45</v>
      </c>
      <c r="D134">
        <v>5</v>
      </c>
      <c r="E134">
        <v>30</v>
      </c>
      <c r="F134" t="s">
        <v>91</v>
      </c>
    </row>
    <row r="135" spans="1:6" x14ac:dyDescent="0.2">
      <c r="A135" t="s">
        <v>157</v>
      </c>
      <c r="B135" t="s">
        <v>45</v>
      </c>
      <c r="C135" t="s">
        <v>55</v>
      </c>
      <c r="D135">
        <v>5</v>
      </c>
      <c r="E135">
        <v>33</v>
      </c>
      <c r="F135" t="s">
        <v>90</v>
      </c>
    </row>
    <row r="136" spans="1:6" x14ac:dyDescent="0.2">
      <c r="A136" t="s">
        <v>158</v>
      </c>
      <c r="B136" t="s">
        <v>40</v>
      </c>
      <c r="C136" t="s">
        <v>36</v>
      </c>
      <c r="D136">
        <v>5</v>
      </c>
      <c r="E136">
        <v>31</v>
      </c>
      <c r="F136" t="s">
        <v>91</v>
      </c>
    </row>
    <row r="137" spans="1:6" x14ac:dyDescent="0.2">
      <c r="A137" t="s">
        <v>158</v>
      </c>
      <c r="B137" t="s">
        <v>36</v>
      </c>
      <c r="C137" t="s">
        <v>40</v>
      </c>
      <c r="D137">
        <v>5</v>
      </c>
      <c r="E137">
        <v>38</v>
      </c>
      <c r="F137" t="s">
        <v>90</v>
      </c>
    </row>
    <row r="138" spans="1:6" x14ac:dyDescent="0.2">
      <c r="A138" t="s">
        <v>159</v>
      </c>
      <c r="B138" t="s">
        <v>38</v>
      </c>
      <c r="C138" t="s">
        <v>41</v>
      </c>
      <c r="D138">
        <v>5</v>
      </c>
      <c r="E138">
        <v>39</v>
      </c>
      <c r="F138" t="s">
        <v>90</v>
      </c>
    </row>
    <row r="139" spans="1:6" x14ac:dyDescent="0.2">
      <c r="A139" t="s">
        <v>159</v>
      </c>
      <c r="B139" t="s">
        <v>41</v>
      </c>
      <c r="C139" t="s">
        <v>38</v>
      </c>
      <c r="D139">
        <v>5</v>
      </c>
      <c r="E139">
        <v>17</v>
      </c>
      <c r="F139" t="s">
        <v>91</v>
      </c>
    </row>
    <row r="140" spans="1:6" x14ac:dyDescent="0.2">
      <c r="A140" t="s">
        <v>160</v>
      </c>
      <c r="B140" t="s">
        <v>51</v>
      </c>
      <c r="C140" t="s">
        <v>57</v>
      </c>
      <c r="D140">
        <v>5</v>
      </c>
      <c r="E140">
        <v>27</v>
      </c>
      <c r="F140" t="s">
        <v>90</v>
      </c>
    </row>
    <row r="141" spans="1:6" x14ac:dyDescent="0.2">
      <c r="A141" t="s">
        <v>160</v>
      </c>
      <c r="B141" t="s">
        <v>57</v>
      </c>
      <c r="C141" t="s">
        <v>51</v>
      </c>
      <c r="D141">
        <v>5</v>
      </c>
      <c r="E141">
        <v>24</v>
      </c>
      <c r="F141" t="s">
        <v>91</v>
      </c>
    </row>
    <row r="142" spans="1:6" x14ac:dyDescent="0.2">
      <c r="A142" t="s">
        <v>161</v>
      </c>
      <c r="B142" t="s">
        <v>47</v>
      </c>
      <c r="C142" t="s">
        <v>35</v>
      </c>
      <c r="D142">
        <v>5</v>
      </c>
      <c r="E142">
        <v>24</v>
      </c>
      <c r="F142" t="s">
        <v>90</v>
      </c>
    </row>
    <row r="143" spans="1:6" x14ac:dyDescent="0.2">
      <c r="A143" t="s">
        <v>161</v>
      </c>
      <c r="B143" t="s">
        <v>35</v>
      </c>
      <c r="C143" t="s">
        <v>47</v>
      </c>
      <c r="D143">
        <v>5</v>
      </c>
      <c r="E143">
        <v>10</v>
      </c>
      <c r="F143" t="s">
        <v>91</v>
      </c>
    </row>
    <row r="144" spans="1:6" x14ac:dyDescent="0.2">
      <c r="A144" t="s">
        <v>162</v>
      </c>
      <c r="B144" t="s">
        <v>53</v>
      </c>
      <c r="C144" t="s">
        <v>50</v>
      </c>
      <c r="D144">
        <v>5</v>
      </c>
      <c r="E144">
        <v>19</v>
      </c>
      <c r="F144" t="s">
        <v>91</v>
      </c>
    </row>
    <row r="145" spans="1:6" x14ac:dyDescent="0.2">
      <c r="A145" t="s">
        <v>162</v>
      </c>
      <c r="B145" t="s">
        <v>50</v>
      </c>
      <c r="C145" t="s">
        <v>53</v>
      </c>
      <c r="D145">
        <v>5</v>
      </c>
      <c r="E145">
        <v>25</v>
      </c>
      <c r="F145" t="s">
        <v>90</v>
      </c>
    </row>
    <row r="146" spans="1:6" x14ac:dyDescent="0.2">
      <c r="A146" t="s">
        <v>163</v>
      </c>
      <c r="B146" t="s">
        <v>61</v>
      </c>
      <c r="C146" t="s">
        <v>46</v>
      </c>
      <c r="D146">
        <v>5</v>
      </c>
      <c r="E146">
        <v>17</v>
      </c>
      <c r="F146" t="s">
        <v>91</v>
      </c>
    </row>
    <row r="147" spans="1:6" x14ac:dyDescent="0.2">
      <c r="A147" t="s">
        <v>163</v>
      </c>
      <c r="B147" t="s">
        <v>46</v>
      </c>
      <c r="C147" t="s">
        <v>61</v>
      </c>
      <c r="D147">
        <v>5</v>
      </c>
      <c r="E147">
        <v>42</v>
      </c>
      <c r="F147" t="s">
        <v>90</v>
      </c>
    </row>
    <row r="148" spans="1:6" x14ac:dyDescent="0.2">
      <c r="A148" t="s">
        <v>164</v>
      </c>
      <c r="B148" t="s">
        <v>56</v>
      </c>
      <c r="C148" t="s">
        <v>31</v>
      </c>
      <c r="D148">
        <v>5</v>
      </c>
      <c r="E148">
        <v>10</v>
      </c>
      <c r="F148" t="s">
        <v>91</v>
      </c>
    </row>
    <row r="149" spans="1:6" x14ac:dyDescent="0.2">
      <c r="A149" t="s">
        <v>164</v>
      </c>
      <c r="B149" t="s">
        <v>31</v>
      </c>
      <c r="C149" t="s">
        <v>56</v>
      </c>
      <c r="D149">
        <v>5</v>
      </c>
      <c r="E149">
        <v>16</v>
      </c>
      <c r="F149" t="s">
        <v>90</v>
      </c>
    </row>
    <row r="150" spans="1:6" x14ac:dyDescent="0.2">
      <c r="A150" t="s">
        <v>165</v>
      </c>
      <c r="B150" t="s">
        <v>43</v>
      </c>
      <c r="C150" t="s">
        <v>34</v>
      </c>
      <c r="D150">
        <v>5</v>
      </c>
      <c r="E150">
        <v>30</v>
      </c>
      <c r="F150" t="s">
        <v>90</v>
      </c>
    </row>
    <row r="151" spans="1:6" x14ac:dyDescent="0.2">
      <c r="A151" t="s">
        <v>165</v>
      </c>
      <c r="B151" t="s">
        <v>34</v>
      </c>
      <c r="C151" t="s">
        <v>43</v>
      </c>
      <c r="D151">
        <v>5</v>
      </c>
      <c r="E151">
        <v>6</v>
      </c>
      <c r="F151" t="s">
        <v>91</v>
      </c>
    </row>
    <row r="152" spans="1:6" x14ac:dyDescent="0.2">
      <c r="A152" t="s">
        <v>166</v>
      </c>
      <c r="B152" t="s">
        <v>60</v>
      </c>
      <c r="C152" t="s">
        <v>37</v>
      </c>
      <c r="D152">
        <v>5</v>
      </c>
      <c r="E152">
        <v>27</v>
      </c>
      <c r="F152" t="s">
        <v>91</v>
      </c>
    </row>
    <row r="153" spans="1:6" x14ac:dyDescent="0.2">
      <c r="A153" t="s">
        <v>166</v>
      </c>
      <c r="B153" t="s">
        <v>37</v>
      </c>
      <c r="C153" t="s">
        <v>60</v>
      </c>
      <c r="D153">
        <v>5</v>
      </c>
      <c r="E153">
        <v>30</v>
      </c>
      <c r="F153" t="s">
        <v>90</v>
      </c>
    </row>
    <row r="154" spans="1:6" x14ac:dyDescent="0.2">
      <c r="A154" t="s">
        <v>167</v>
      </c>
      <c r="B154" t="s">
        <v>49</v>
      </c>
      <c r="C154" t="s">
        <v>48</v>
      </c>
      <c r="D154">
        <v>5</v>
      </c>
      <c r="E154">
        <v>20</v>
      </c>
      <c r="F154" t="s">
        <v>91</v>
      </c>
    </row>
    <row r="155" spans="1:6" x14ac:dyDescent="0.2">
      <c r="A155" t="s">
        <v>167</v>
      </c>
      <c r="B155" t="s">
        <v>48</v>
      </c>
      <c r="C155" t="s">
        <v>49</v>
      </c>
      <c r="D155">
        <v>5</v>
      </c>
      <c r="E155">
        <v>24</v>
      </c>
      <c r="F155" t="s">
        <v>90</v>
      </c>
    </row>
    <row r="156" spans="1:6" x14ac:dyDescent="0.2">
      <c r="A156" t="s">
        <v>168</v>
      </c>
      <c r="B156" t="s">
        <v>41</v>
      </c>
      <c r="C156" t="s">
        <v>50</v>
      </c>
      <c r="D156">
        <v>6</v>
      </c>
      <c r="E156">
        <v>31</v>
      </c>
      <c r="F156" t="s">
        <v>90</v>
      </c>
    </row>
    <row r="157" spans="1:6" x14ac:dyDescent="0.2">
      <c r="A157" t="s">
        <v>168</v>
      </c>
      <c r="B157" t="s">
        <v>50</v>
      </c>
      <c r="C157" t="s">
        <v>41</v>
      </c>
      <c r="D157">
        <v>6</v>
      </c>
      <c r="E157">
        <v>21</v>
      </c>
      <c r="F157" t="s">
        <v>91</v>
      </c>
    </row>
    <row r="158" spans="1:6" x14ac:dyDescent="0.2">
      <c r="A158" t="s">
        <v>169</v>
      </c>
      <c r="B158" t="s">
        <v>48</v>
      </c>
      <c r="C158" t="s">
        <v>46</v>
      </c>
      <c r="D158">
        <v>6</v>
      </c>
      <c r="E158">
        <v>25</v>
      </c>
      <c r="F158" t="s">
        <v>90</v>
      </c>
    </row>
    <row r="159" spans="1:6" x14ac:dyDescent="0.2">
      <c r="A159" t="s">
        <v>169</v>
      </c>
      <c r="B159" t="s">
        <v>46</v>
      </c>
      <c r="C159" t="s">
        <v>48</v>
      </c>
      <c r="D159">
        <v>6</v>
      </c>
      <c r="E159">
        <v>13</v>
      </c>
      <c r="F159" t="s">
        <v>91</v>
      </c>
    </row>
    <row r="160" spans="1:6" x14ac:dyDescent="0.2">
      <c r="A160" t="s">
        <v>170</v>
      </c>
      <c r="B160" t="s">
        <v>52</v>
      </c>
      <c r="C160" t="s">
        <v>61</v>
      </c>
      <c r="D160">
        <v>6</v>
      </c>
      <c r="E160">
        <v>34</v>
      </c>
      <c r="F160" t="s">
        <v>91</v>
      </c>
    </row>
    <row r="161" spans="1:6" x14ac:dyDescent="0.2">
      <c r="A161" t="s">
        <v>170</v>
      </c>
      <c r="B161" t="s">
        <v>61</v>
      </c>
      <c r="C161" t="s">
        <v>52</v>
      </c>
      <c r="D161">
        <v>6</v>
      </c>
      <c r="E161">
        <v>37</v>
      </c>
      <c r="F161" t="s">
        <v>90</v>
      </c>
    </row>
    <row r="162" spans="1:6" x14ac:dyDescent="0.2">
      <c r="A162" t="s">
        <v>171</v>
      </c>
      <c r="B162" t="s">
        <v>51</v>
      </c>
      <c r="C162" t="s">
        <v>58</v>
      </c>
      <c r="D162">
        <v>6</v>
      </c>
      <c r="E162">
        <v>34</v>
      </c>
      <c r="F162" t="s">
        <v>90</v>
      </c>
    </row>
    <row r="163" spans="1:6" x14ac:dyDescent="0.2">
      <c r="A163" t="s">
        <v>171</v>
      </c>
      <c r="B163" t="s">
        <v>58</v>
      </c>
      <c r="C163" t="s">
        <v>51</v>
      </c>
      <c r="D163">
        <v>6</v>
      </c>
      <c r="E163">
        <v>21</v>
      </c>
      <c r="F163" t="s">
        <v>91</v>
      </c>
    </row>
    <row r="164" spans="1:6" x14ac:dyDescent="0.2">
      <c r="A164" t="s">
        <v>172</v>
      </c>
      <c r="B164" t="s">
        <v>31</v>
      </c>
      <c r="C164" t="s">
        <v>45</v>
      </c>
      <c r="D164">
        <v>6</v>
      </c>
      <c r="E164">
        <v>26</v>
      </c>
      <c r="F164" t="s">
        <v>90</v>
      </c>
    </row>
    <row r="165" spans="1:6" x14ac:dyDescent="0.2">
      <c r="A165" t="s">
        <v>172</v>
      </c>
      <c r="B165" t="s">
        <v>45</v>
      </c>
      <c r="C165" t="s">
        <v>31</v>
      </c>
      <c r="D165">
        <v>6</v>
      </c>
      <c r="E165">
        <v>23</v>
      </c>
      <c r="F165" t="s">
        <v>91</v>
      </c>
    </row>
    <row r="166" spans="1:6" x14ac:dyDescent="0.2">
      <c r="A166" t="s">
        <v>173</v>
      </c>
      <c r="B166" t="s">
        <v>40</v>
      </c>
      <c r="C166" t="s">
        <v>33</v>
      </c>
      <c r="D166">
        <v>6</v>
      </c>
      <c r="E166">
        <v>20</v>
      </c>
      <c r="F166" t="s">
        <v>91</v>
      </c>
    </row>
    <row r="167" spans="1:6" x14ac:dyDescent="0.2">
      <c r="A167" t="s">
        <v>173</v>
      </c>
      <c r="B167" t="s">
        <v>33</v>
      </c>
      <c r="C167" t="s">
        <v>40</v>
      </c>
      <c r="D167">
        <v>6</v>
      </c>
      <c r="E167">
        <v>31</v>
      </c>
      <c r="F167" t="s">
        <v>90</v>
      </c>
    </row>
    <row r="168" spans="1:6" x14ac:dyDescent="0.2">
      <c r="A168" t="s">
        <v>174</v>
      </c>
      <c r="B168" t="s">
        <v>62</v>
      </c>
      <c r="C168" t="s">
        <v>39</v>
      </c>
      <c r="D168">
        <v>6</v>
      </c>
      <c r="E168">
        <v>10</v>
      </c>
      <c r="F168" t="s">
        <v>91</v>
      </c>
    </row>
    <row r="169" spans="1:6" x14ac:dyDescent="0.2">
      <c r="A169" t="s">
        <v>174</v>
      </c>
      <c r="B169" t="s">
        <v>39</v>
      </c>
      <c r="C169" t="s">
        <v>62</v>
      </c>
      <c r="D169">
        <v>6</v>
      </c>
      <c r="E169">
        <v>16</v>
      </c>
      <c r="F169" t="s">
        <v>90</v>
      </c>
    </row>
    <row r="170" spans="1:6" x14ac:dyDescent="0.2">
      <c r="A170" t="s">
        <v>175</v>
      </c>
      <c r="B170" t="s">
        <v>54</v>
      </c>
      <c r="C170" t="s">
        <v>42</v>
      </c>
      <c r="D170">
        <v>6</v>
      </c>
      <c r="E170">
        <v>10</v>
      </c>
      <c r="F170" t="s">
        <v>91</v>
      </c>
    </row>
    <row r="171" spans="1:6" x14ac:dyDescent="0.2">
      <c r="A171" t="s">
        <v>175</v>
      </c>
      <c r="B171" t="s">
        <v>42</v>
      </c>
      <c r="C171" t="s">
        <v>54</v>
      </c>
      <c r="D171">
        <v>6</v>
      </c>
      <c r="E171">
        <v>38</v>
      </c>
      <c r="F171" t="s">
        <v>90</v>
      </c>
    </row>
    <row r="172" spans="1:6" x14ac:dyDescent="0.2">
      <c r="A172" t="s">
        <v>176</v>
      </c>
      <c r="B172" t="s">
        <v>53</v>
      </c>
      <c r="C172" t="s">
        <v>32</v>
      </c>
      <c r="D172">
        <v>6</v>
      </c>
      <c r="E172">
        <v>20</v>
      </c>
      <c r="F172" t="s">
        <v>91</v>
      </c>
    </row>
    <row r="173" spans="1:6" x14ac:dyDescent="0.2">
      <c r="A173" t="s">
        <v>176</v>
      </c>
      <c r="B173" t="s">
        <v>32</v>
      </c>
      <c r="C173" t="s">
        <v>53</v>
      </c>
      <c r="D173">
        <v>6</v>
      </c>
      <c r="E173">
        <v>34</v>
      </c>
      <c r="F173" t="s">
        <v>90</v>
      </c>
    </row>
    <row r="174" spans="1:6" x14ac:dyDescent="0.2">
      <c r="A174" t="s">
        <v>177</v>
      </c>
      <c r="B174" t="s">
        <v>44</v>
      </c>
      <c r="C174" t="s">
        <v>57</v>
      </c>
      <c r="D174">
        <v>6</v>
      </c>
      <c r="E174">
        <v>27</v>
      </c>
      <c r="F174" t="s">
        <v>90</v>
      </c>
    </row>
    <row r="175" spans="1:6" x14ac:dyDescent="0.2">
      <c r="A175" t="s">
        <v>177</v>
      </c>
      <c r="B175" t="s">
        <v>57</v>
      </c>
      <c r="C175" t="s">
        <v>44</v>
      </c>
      <c r="D175">
        <v>6</v>
      </c>
      <c r="E175">
        <v>23</v>
      </c>
      <c r="F175" t="s">
        <v>91</v>
      </c>
    </row>
    <row r="176" spans="1:6" x14ac:dyDescent="0.2">
      <c r="A176" t="s">
        <v>178</v>
      </c>
      <c r="B176" t="s">
        <v>55</v>
      </c>
      <c r="C176" t="s">
        <v>60</v>
      </c>
      <c r="D176">
        <v>6</v>
      </c>
      <c r="E176">
        <v>20</v>
      </c>
      <c r="F176" t="s">
        <v>91</v>
      </c>
    </row>
    <row r="177" spans="1:6" x14ac:dyDescent="0.2">
      <c r="A177" t="s">
        <v>178</v>
      </c>
      <c r="B177" t="s">
        <v>60</v>
      </c>
      <c r="C177" t="s">
        <v>55</v>
      </c>
      <c r="D177">
        <v>6</v>
      </c>
      <c r="E177">
        <v>25</v>
      </c>
      <c r="F177" t="s">
        <v>90</v>
      </c>
    </row>
    <row r="178" spans="1:6" x14ac:dyDescent="0.2">
      <c r="A178" t="s">
        <v>179</v>
      </c>
      <c r="B178" t="s">
        <v>49</v>
      </c>
      <c r="C178" t="s">
        <v>47</v>
      </c>
      <c r="D178">
        <v>6</v>
      </c>
      <c r="E178">
        <v>20</v>
      </c>
      <c r="F178" t="s">
        <v>91</v>
      </c>
    </row>
    <row r="179" spans="1:6" x14ac:dyDescent="0.2">
      <c r="A179" t="s">
        <v>179</v>
      </c>
      <c r="B179" t="s">
        <v>47</v>
      </c>
      <c r="C179" t="s">
        <v>49</v>
      </c>
      <c r="D179">
        <v>6</v>
      </c>
      <c r="E179">
        <v>27</v>
      </c>
      <c r="F179" t="s">
        <v>90</v>
      </c>
    </row>
    <row r="180" spans="1:6" x14ac:dyDescent="0.2">
      <c r="A180" t="s">
        <v>180</v>
      </c>
      <c r="B180" t="s">
        <v>43</v>
      </c>
      <c r="C180" t="s">
        <v>59</v>
      </c>
      <c r="D180">
        <v>6</v>
      </c>
      <c r="E180">
        <v>34</v>
      </c>
      <c r="F180" t="s">
        <v>90</v>
      </c>
    </row>
    <row r="181" spans="1:6" x14ac:dyDescent="0.2">
      <c r="A181" t="s">
        <v>180</v>
      </c>
      <c r="B181" t="s">
        <v>59</v>
      </c>
      <c r="C181" t="s">
        <v>43</v>
      </c>
      <c r="D181">
        <v>6</v>
      </c>
      <c r="E181">
        <v>27</v>
      </c>
      <c r="F181" t="s">
        <v>91</v>
      </c>
    </row>
    <row r="182" spans="1:6" x14ac:dyDescent="0.2">
      <c r="A182" t="s">
        <v>181</v>
      </c>
      <c r="B182" t="s">
        <v>37</v>
      </c>
      <c r="C182" t="s">
        <v>38</v>
      </c>
      <c r="D182">
        <v>6</v>
      </c>
      <c r="E182">
        <v>7</v>
      </c>
      <c r="F182" t="s">
        <v>91</v>
      </c>
    </row>
    <row r="183" spans="1:6" x14ac:dyDescent="0.2">
      <c r="A183" t="s">
        <v>181</v>
      </c>
      <c r="B183" t="s">
        <v>38</v>
      </c>
      <c r="C183" t="s">
        <v>37</v>
      </c>
      <c r="D183">
        <v>6</v>
      </c>
      <c r="E183">
        <v>27</v>
      </c>
      <c r="F183" t="s">
        <v>90</v>
      </c>
    </row>
    <row r="184" spans="1:6" x14ac:dyDescent="0.2">
      <c r="A184" t="s">
        <v>182</v>
      </c>
      <c r="B184" t="s">
        <v>60</v>
      </c>
      <c r="C184" t="s">
        <v>57</v>
      </c>
      <c r="D184">
        <v>7</v>
      </c>
      <c r="E184">
        <v>3</v>
      </c>
      <c r="F184" t="s">
        <v>91</v>
      </c>
    </row>
    <row r="185" spans="1:6" x14ac:dyDescent="0.2">
      <c r="A185" t="s">
        <v>182</v>
      </c>
      <c r="B185" t="s">
        <v>57</v>
      </c>
      <c r="C185" t="s">
        <v>60</v>
      </c>
      <c r="D185">
        <v>7</v>
      </c>
      <c r="E185">
        <v>20</v>
      </c>
      <c r="F185" t="s">
        <v>90</v>
      </c>
    </row>
    <row r="186" spans="1:6" x14ac:dyDescent="0.2">
      <c r="A186" t="s">
        <v>183</v>
      </c>
      <c r="B186" t="s">
        <v>50</v>
      </c>
      <c r="C186" t="s">
        <v>54</v>
      </c>
      <c r="D186">
        <v>7</v>
      </c>
      <c r="E186">
        <v>10</v>
      </c>
      <c r="F186" t="s">
        <v>90</v>
      </c>
    </row>
    <row r="187" spans="1:6" x14ac:dyDescent="0.2">
      <c r="A187" t="s">
        <v>183</v>
      </c>
      <c r="B187" t="s">
        <v>54</v>
      </c>
      <c r="C187" t="s">
        <v>50</v>
      </c>
      <c r="D187">
        <v>7</v>
      </c>
      <c r="E187">
        <v>7</v>
      </c>
      <c r="F187" t="s">
        <v>91</v>
      </c>
    </row>
    <row r="188" spans="1:6" x14ac:dyDescent="0.2">
      <c r="A188" t="s">
        <v>184</v>
      </c>
      <c r="B188" t="s">
        <v>40</v>
      </c>
      <c r="C188" t="s">
        <v>58</v>
      </c>
      <c r="D188">
        <v>7</v>
      </c>
      <c r="E188">
        <v>34</v>
      </c>
      <c r="F188" t="s">
        <v>90</v>
      </c>
    </row>
    <row r="189" spans="1:6" x14ac:dyDescent="0.2">
      <c r="A189" t="s">
        <v>184</v>
      </c>
      <c r="B189" t="s">
        <v>58</v>
      </c>
      <c r="C189" t="s">
        <v>40</v>
      </c>
      <c r="D189">
        <v>7</v>
      </c>
      <c r="E189">
        <v>31</v>
      </c>
      <c r="F189" t="s">
        <v>91</v>
      </c>
    </row>
    <row r="190" spans="1:6" x14ac:dyDescent="0.2">
      <c r="A190" t="s">
        <v>185</v>
      </c>
      <c r="B190" t="s">
        <v>45</v>
      </c>
      <c r="C190" t="s">
        <v>35</v>
      </c>
      <c r="D190">
        <v>7</v>
      </c>
      <c r="E190">
        <v>6</v>
      </c>
      <c r="F190" t="s">
        <v>91</v>
      </c>
    </row>
    <row r="191" spans="1:6" x14ac:dyDescent="0.2">
      <c r="A191" t="s">
        <v>185</v>
      </c>
      <c r="B191" t="s">
        <v>35</v>
      </c>
      <c r="C191" t="s">
        <v>45</v>
      </c>
      <c r="D191">
        <v>7</v>
      </c>
      <c r="E191">
        <v>24</v>
      </c>
      <c r="F191" t="s">
        <v>90</v>
      </c>
    </row>
    <row r="192" spans="1:6" x14ac:dyDescent="0.2">
      <c r="A192" t="s">
        <v>186</v>
      </c>
      <c r="B192" t="s">
        <v>42</v>
      </c>
      <c r="C192" t="s">
        <v>33</v>
      </c>
      <c r="D192">
        <v>7</v>
      </c>
      <c r="E192">
        <v>44</v>
      </c>
      <c r="F192" t="s">
        <v>90</v>
      </c>
    </row>
    <row r="193" spans="1:6" x14ac:dyDescent="0.2">
      <c r="A193" t="s">
        <v>186</v>
      </c>
      <c r="B193" t="s">
        <v>33</v>
      </c>
      <c r="C193" t="s">
        <v>42</v>
      </c>
      <c r="D193">
        <v>7</v>
      </c>
      <c r="E193">
        <v>26</v>
      </c>
      <c r="F193" t="s">
        <v>91</v>
      </c>
    </row>
    <row r="194" spans="1:6" x14ac:dyDescent="0.2">
      <c r="A194" t="s">
        <v>187</v>
      </c>
      <c r="B194" t="s">
        <v>61</v>
      </c>
      <c r="C194" t="s">
        <v>39</v>
      </c>
      <c r="D194">
        <v>7</v>
      </c>
      <c r="E194">
        <v>19</v>
      </c>
      <c r="F194" t="s">
        <v>91</v>
      </c>
    </row>
    <row r="195" spans="1:6" x14ac:dyDescent="0.2">
      <c r="A195" t="s">
        <v>187</v>
      </c>
      <c r="B195" t="s">
        <v>39</v>
      </c>
      <c r="C195" t="s">
        <v>61</v>
      </c>
      <c r="D195">
        <v>7</v>
      </c>
      <c r="E195">
        <v>28</v>
      </c>
      <c r="F195" t="s">
        <v>90</v>
      </c>
    </row>
    <row r="196" spans="1:6" x14ac:dyDescent="0.2">
      <c r="A196" t="s">
        <v>188</v>
      </c>
      <c r="B196" t="s">
        <v>59</v>
      </c>
      <c r="C196" t="s">
        <v>41</v>
      </c>
      <c r="D196">
        <v>7</v>
      </c>
      <c r="E196">
        <v>21</v>
      </c>
      <c r="F196" t="s">
        <v>91</v>
      </c>
    </row>
    <row r="197" spans="1:6" x14ac:dyDescent="0.2">
      <c r="A197" t="s">
        <v>188</v>
      </c>
      <c r="B197" t="s">
        <v>41</v>
      </c>
      <c r="C197" t="s">
        <v>59</v>
      </c>
      <c r="D197">
        <v>7</v>
      </c>
      <c r="E197">
        <v>27</v>
      </c>
      <c r="F197" t="s">
        <v>90</v>
      </c>
    </row>
    <row r="198" spans="1:6" x14ac:dyDescent="0.2">
      <c r="A198" t="s">
        <v>189</v>
      </c>
      <c r="B198" t="s">
        <v>32</v>
      </c>
      <c r="C198" t="s">
        <v>43</v>
      </c>
      <c r="D198">
        <v>7</v>
      </c>
      <c r="E198">
        <v>23</v>
      </c>
      <c r="F198" t="s">
        <v>91</v>
      </c>
    </row>
    <row r="199" spans="1:6" x14ac:dyDescent="0.2">
      <c r="A199" t="s">
        <v>189</v>
      </c>
      <c r="B199" t="s">
        <v>43</v>
      </c>
      <c r="C199" t="s">
        <v>32</v>
      </c>
      <c r="D199">
        <v>7</v>
      </c>
      <c r="E199">
        <v>30</v>
      </c>
      <c r="F199" t="s">
        <v>90</v>
      </c>
    </row>
    <row r="200" spans="1:6" x14ac:dyDescent="0.2">
      <c r="A200" t="s">
        <v>190</v>
      </c>
      <c r="B200" t="s">
        <v>62</v>
      </c>
      <c r="C200" t="s">
        <v>48</v>
      </c>
      <c r="D200">
        <v>7</v>
      </c>
      <c r="E200">
        <v>23</v>
      </c>
      <c r="F200" t="s">
        <v>90</v>
      </c>
    </row>
    <row r="201" spans="1:6" x14ac:dyDescent="0.2">
      <c r="A201" t="s">
        <v>190</v>
      </c>
      <c r="B201" t="s">
        <v>48</v>
      </c>
      <c r="C201" t="s">
        <v>62</v>
      </c>
      <c r="D201">
        <v>7</v>
      </c>
      <c r="E201">
        <v>13</v>
      </c>
      <c r="F201" t="s">
        <v>91</v>
      </c>
    </row>
    <row r="202" spans="1:6" x14ac:dyDescent="0.2">
      <c r="A202" t="s">
        <v>191</v>
      </c>
      <c r="B202" t="s">
        <v>36</v>
      </c>
      <c r="C202" t="s">
        <v>53</v>
      </c>
      <c r="D202">
        <v>7</v>
      </c>
      <c r="E202">
        <v>30</v>
      </c>
      <c r="F202" t="s">
        <v>91</v>
      </c>
    </row>
    <row r="203" spans="1:6" x14ac:dyDescent="0.2">
      <c r="A203" t="s">
        <v>191</v>
      </c>
      <c r="B203" t="s">
        <v>53</v>
      </c>
      <c r="C203" t="s">
        <v>36</v>
      </c>
      <c r="D203">
        <v>7</v>
      </c>
      <c r="E203">
        <v>31</v>
      </c>
      <c r="F203" t="s">
        <v>90</v>
      </c>
    </row>
    <row r="204" spans="1:6" x14ac:dyDescent="0.2">
      <c r="A204" t="s">
        <v>192</v>
      </c>
      <c r="B204" t="s">
        <v>56</v>
      </c>
      <c r="C204" t="s">
        <v>49</v>
      </c>
      <c r="D204">
        <v>7</v>
      </c>
      <c r="E204">
        <v>37</v>
      </c>
      <c r="F204" t="s">
        <v>90</v>
      </c>
    </row>
    <row r="205" spans="1:6" x14ac:dyDescent="0.2">
      <c r="A205" t="s">
        <v>192</v>
      </c>
      <c r="B205" t="s">
        <v>49</v>
      </c>
      <c r="C205" t="s">
        <v>56</v>
      </c>
      <c r="D205">
        <v>7</v>
      </c>
      <c r="E205">
        <v>29</v>
      </c>
      <c r="F205" t="s">
        <v>91</v>
      </c>
    </row>
    <row r="206" spans="1:6" x14ac:dyDescent="0.2">
      <c r="A206" t="s">
        <v>193</v>
      </c>
      <c r="B206" t="s">
        <v>37</v>
      </c>
      <c r="C206" t="s">
        <v>34</v>
      </c>
      <c r="D206">
        <v>7</v>
      </c>
      <c r="E206">
        <v>27</v>
      </c>
      <c r="F206" t="s">
        <v>90</v>
      </c>
    </row>
    <row r="207" spans="1:6" x14ac:dyDescent="0.2">
      <c r="A207" t="s">
        <v>193</v>
      </c>
      <c r="B207" t="s">
        <v>34</v>
      </c>
      <c r="C207" t="s">
        <v>37</v>
      </c>
      <c r="D207">
        <v>7</v>
      </c>
      <c r="E207">
        <v>20</v>
      </c>
      <c r="F207" t="s">
        <v>91</v>
      </c>
    </row>
    <row r="208" spans="1:6" x14ac:dyDescent="0.2">
      <c r="A208" t="s">
        <v>194</v>
      </c>
      <c r="B208" t="s">
        <v>44</v>
      </c>
      <c r="C208" t="s">
        <v>38</v>
      </c>
      <c r="D208">
        <v>7</v>
      </c>
      <c r="E208">
        <v>27</v>
      </c>
      <c r="F208" t="s">
        <v>90</v>
      </c>
    </row>
    <row r="209" spans="1:8" x14ac:dyDescent="0.2">
      <c r="A209" t="s">
        <v>194</v>
      </c>
      <c r="B209" t="s">
        <v>38</v>
      </c>
      <c r="C209" t="s">
        <v>44</v>
      </c>
      <c r="D209">
        <v>7</v>
      </c>
      <c r="E209">
        <v>16</v>
      </c>
      <c r="F209" t="s">
        <v>91</v>
      </c>
    </row>
    <row r="210" spans="1:8" x14ac:dyDescent="0.2">
      <c r="A210" t="s">
        <v>195</v>
      </c>
      <c r="B210" t="s">
        <v>46</v>
      </c>
      <c r="C210" t="s">
        <v>55</v>
      </c>
      <c r="D210">
        <v>7</v>
      </c>
      <c r="E210">
        <v>26</v>
      </c>
      <c r="F210" t="s">
        <v>90</v>
      </c>
    </row>
    <row r="211" spans="1:8" x14ac:dyDescent="0.2">
      <c r="A211" t="s">
        <v>195</v>
      </c>
      <c r="B211" t="s">
        <v>55</v>
      </c>
      <c r="C211" t="s">
        <v>46</v>
      </c>
      <c r="D211">
        <v>7</v>
      </c>
      <c r="E211">
        <v>18</v>
      </c>
      <c r="F211" t="s">
        <v>91</v>
      </c>
    </row>
    <row r="212" spans="1:8" x14ac:dyDescent="0.2">
      <c r="A212" t="s">
        <v>196</v>
      </c>
      <c r="B212" t="s">
        <v>43</v>
      </c>
      <c r="C212" t="s">
        <v>42</v>
      </c>
      <c r="D212">
        <v>8</v>
      </c>
      <c r="E212">
        <v>36</v>
      </c>
      <c r="F212" t="s">
        <v>90</v>
      </c>
    </row>
    <row r="213" spans="1:8" x14ac:dyDescent="0.2">
      <c r="A213" t="s">
        <v>196</v>
      </c>
      <c r="B213" t="s">
        <v>42</v>
      </c>
      <c r="C213" t="s">
        <v>43</v>
      </c>
      <c r="D213">
        <v>8</v>
      </c>
      <c r="E213">
        <v>7</v>
      </c>
      <c r="F213" t="s">
        <v>91</v>
      </c>
    </row>
    <row r="214" spans="1:8" x14ac:dyDescent="0.2">
      <c r="A214" t="s">
        <v>197</v>
      </c>
      <c r="B214" t="s">
        <v>61</v>
      </c>
      <c r="C214" t="s">
        <v>62</v>
      </c>
      <c r="D214">
        <v>8</v>
      </c>
      <c r="E214">
        <v>10</v>
      </c>
      <c r="F214" t="s">
        <v>91</v>
      </c>
      <c r="G214">
        <v>3</v>
      </c>
      <c r="H214">
        <v>45</v>
      </c>
    </row>
    <row r="215" spans="1:8" x14ac:dyDescent="0.2">
      <c r="A215" t="s">
        <v>197</v>
      </c>
      <c r="B215" t="s">
        <v>62</v>
      </c>
      <c r="C215" t="s">
        <v>61</v>
      </c>
      <c r="D215">
        <v>8</v>
      </c>
      <c r="E215">
        <v>45</v>
      </c>
      <c r="F215" t="s">
        <v>90</v>
      </c>
      <c r="G215">
        <v>-3</v>
      </c>
      <c r="H215">
        <v>45</v>
      </c>
    </row>
    <row r="216" spans="1:8" x14ac:dyDescent="0.2">
      <c r="A216" t="s">
        <v>198</v>
      </c>
      <c r="B216" t="s">
        <v>45</v>
      </c>
      <c r="C216" t="s">
        <v>46</v>
      </c>
      <c r="D216">
        <v>8</v>
      </c>
      <c r="E216">
        <v>20</v>
      </c>
      <c r="F216" t="s">
        <v>91</v>
      </c>
      <c r="G216">
        <v>7</v>
      </c>
      <c r="H216">
        <v>45.5</v>
      </c>
    </row>
    <row r="217" spans="1:8" x14ac:dyDescent="0.2">
      <c r="A217" t="s">
        <v>198</v>
      </c>
      <c r="B217" t="s">
        <v>46</v>
      </c>
      <c r="C217" t="s">
        <v>45</v>
      </c>
      <c r="D217">
        <v>8</v>
      </c>
      <c r="E217">
        <v>34</v>
      </c>
      <c r="F217" t="s">
        <v>90</v>
      </c>
      <c r="G217">
        <v>-7</v>
      </c>
      <c r="H217">
        <v>45.5</v>
      </c>
    </row>
    <row r="218" spans="1:8" x14ac:dyDescent="0.2">
      <c r="A218" t="s">
        <v>199</v>
      </c>
      <c r="B218" t="s">
        <v>51</v>
      </c>
      <c r="C218" t="s">
        <v>48</v>
      </c>
      <c r="D218">
        <v>8</v>
      </c>
      <c r="E218">
        <v>16</v>
      </c>
      <c r="F218" t="s">
        <v>90</v>
      </c>
      <c r="G218">
        <v>-1</v>
      </c>
      <c r="H218">
        <v>49</v>
      </c>
    </row>
    <row r="219" spans="1:8" x14ac:dyDescent="0.2">
      <c r="A219" t="s">
        <v>199</v>
      </c>
      <c r="B219" t="s">
        <v>48</v>
      </c>
      <c r="C219" t="s">
        <v>51</v>
      </c>
      <c r="D219">
        <v>8</v>
      </c>
      <c r="E219">
        <v>10</v>
      </c>
      <c r="F219" t="s">
        <v>91</v>
      </c>
      <c r="G219">
        <v>1</v>
      </c>
      <c r="H219">
        <v>49</v>
      </c>
    </row>
    <row r="220" spans="1:8" x14ac:dyDescent="0.2">
      <c r="A220" t="s">
        <v>200</v>
      </c>
      <c r="B220" t="s">
        <v>52</v>
      </c>
      <c r="C220" t="s">
        <v>39</v>
      </c>
      <c r="D220">
        <v>8</v>
      </c>
      <c r="E220">
        <v>20</v>
      </c>
      <c r="F220" t="s">
        <v>91</v>
      </c>
      <c r="G220">
        <v>1.5</v>
      </c>
      <c r="H220">
        <v>43</v>
      </c>
    </row>
    <row r="221" spans="1:8" x14ac:dyDescent="0.2">
      <c r="A221" t="s">
        <v>200</v>
      </c>
      <c r="B221" t="s">
        <v>39</v>
      </c>
      <c r="C221" t="s">
        <v>52</v>
      </c>
      <c r="D221">
        <v>8</v>
      </c>
      <c r="E221">
        <v>23</v>
      </c>
      <c r="F221" t="s">
        <v>90</v>
      </c>
      <c r="G221">
        <v>-1.5</v>
      </c>
      <c r="H221">
        <v>43</v>
      </c>
    </row>
    <row r="222" spans="1:8" x14ac:dyDescent="0.2">
      <c r="A222" t="s">
        <v>201</v>
      </c>
      <c r="B222" t="s">
        <v>41</v>
      </c>
      <c r="C222" t="s">
        <v>37</v>
      </c>
      <c r="D222">
        <v>8</v>
      </c>
      <c r="E222">
        <v>52</v>
      </c>
      <c r="F222" t="s">
        <v>90</v>
      </c>
      <c r="G222">
        <v>-3</v>
      </c>
      <c r="H222">
        <v>51</v>
      </c>
    </row>
    <row r="223" spans="1:8" x14ac:dyDescent="0.2">
      <c r="A223" t="s">
        <v>201</v>
      </c>
      <c r="B223" t="s">
        <v>37</v>
      </c>
      <c r="C223" t="s">
        <v>41</v>
      </c>
      <c r="D223">
        <v>8</v>
      </c>
      <c r="E223">
        <v>49</v>
      </c>
      <c r="F223" t="s">
        <v>91</v>
      </c>
      <c r="G223">
        <v>3</v>
      </c>
      <c r="H223">
        <v>51</v>
      </c>
    </row>
    <row r="224" spans="1:8" x14ac:dyDescent="0.2">
      <c r="A224" t="s">
        <v>202</v>
      </c>
      <c r="B224" t="s">
        <v>49</v>
      </c>
      <c r="C224" t="s">
        <v>55</v>
      </c>
      <c r="D224">
        <v>8</v>
      </c>
      <c r="E224">
        <v>26</v>
      </c>
      <c r="F224" t="s">
        <v>91</v>
      </c>
      <c r="G224">
        <v>4.5</v>
      </c>
      <c r="H224">
        <v>50.5</v>
      </c>
    </row>
    <row r="225" spans="1:8" x14ac:dyDescent="0.2">
      <c r="A225" t="s">
        <v>202</v>
      </c>
      <c r="B225" t="s">
        <v>55</v>
      </c>
      <c r="C225" t="s">
        <v>49</v>
      </c>
      <c r="D225">
        <v>8</v>
      </c>
      <c r="E225">
        <v>29</v>
      </c>
      <c r="F225" t="s">
        <v>90</v>
      </c>
      <c r="G225">
        <v>-4.5</v>
      </c>
      <c r="H225">
        <v>50.5</v>
      </c>
    </row>
    <row r="226" spans="1:8" x14ac:dyDescent="0.2">
      <c r="A226" t="s">
        <v>203</v>
      </c>
      <c r="B226" t="s">
        <v>35</v>
      </c>
      <c r="C226" t="s">
        <v>60</v>
      </c>
      <c r="D226">
        <v>8</v>
      </c>
      <c r="E226">
        <v>27</v>
      </c>
      <c r="F226" t="s">
        <v>90</v>
      </c>
      <c r="G226">
        <v>-8</v>
      </c>
      <c r="H226">
        <v>41</v>
      </c>
    </row>
    <row r="227" spans="1:8" x14ac:dyDescent="0.2">
      <c r="A227" t="s">
        <v>203</v>
      </c>
      <c r="B227" t="s">
        <v>60</v>
      </c>
      <c r="C227" t="s">
        <v>35</v>
      </c>
      <c r="D227">
        <v>8</v>
      </c>
      <c r="E227">
        <v>6</v>
      </c>
      <c r="F227" t="s">
        <v>91</v>
      </c>
      <c r="G227">
        <v>8</v>
      </c>
      <c r="H227">
        <v>41</v>
      </c>
    </row>
    <row r="228" spans="1:8" x14ac:dyDescent="0.2">
      <c r="A228" t="s">
        <v>204</v>
      </c>
      <c r="B228" t="s">
        <v>50</v>
      </c>
      <c r="C228" t="s">
        <v>36</v>
      </c>
      <c r="D228">
        <v>8</v>
      </c>
      <c r="E228">
        <v>20</v>
      </c>
      <c r="F228" t="s">
        <v>91</v>
      </c>
      <c r="G228">
        <v>-7.5</v>
      </c>
      <c r="H228">
        <v>48</v>
      </c>
    </row>
    <row r="229" spans="1:8" x14ac:dyDescent="0.2">
      <c r="A229" t="s">
        <v>204</v>
      </c>
      <c r="B229" t="s">
        <v>36</v>
      </c>
      <c r="C229" t="s">
        <v>50</v>
      </c>
      <c r="D229">
        <v>8</v>
      </c>
      <c r="E229">
        <v>23</v>
      </c>
      <c r="F229" t="s">
        <v>90</v>
      </c>
      <c r="G229">
        <v>7.5</v>
      </c>
      <c r="H229">
        <v>48</v>
      </c>
    </row>
    <row r="230" spans="1:8" x14ac:dyDescent="0.2">
      <c r="A230" t="s">
        <v>205</v>
      </c>
      <c r="B230" t="s">
        <v>33</v>
      </c>
      <c r="C230" t="s">
        <v>54</v>
      </c>
      <c r="D230">
        <v>8</v>
      </c>
      <c r="E230">
        <v>20</v>
      </c>
      <c r="F230" t="s">
        <v>90</v>
      </c>
      <c r="G230">
        <v>-3.5</v>
      </c>
      <c r="H230">
        <v>43</v>
      </c>
    </row>
    <row r="231" spans="1:8" x14ac:dyDescent="0.2">
      <c r="A231" t="s">
        <v>205</v>
      </c>
      <c r="B231" t="s">
        <v>54</v>
      </c>
      <c r="C231" t="s">
        <v>33</v>
      </c>
      <c r="D231">
        <v>8</v>
      </c>
      <c r="E231">
        <v>6</v>
      </c>
      <c r="F231" t="s">
        <v>91</v>
      </c>
      <c r="G231">
        <v>3.5</v>
      </c>
      <c r="H231">
        <v>43</v>
      </c>
    </row>
    <row r="232" spans="1:8" x14ac:dyDescent="0.2">
      <c r="A232" t="s">
        <v>206</v>
      </c>
      <c r="B232" t="s">
        <v>32</v>
      </c>
      <c r="C232" t="s">
        <v>56</v>
      </c>
      <c r="D232">
        <v>8</v>
      </c>
      <c r="E232">
        <v>20</v>
      </c>
      <c r="F232" t="s">
        <v>91</v>
      </c>
      <c r="G232">
        <v>-3</v>
      </c>
      <c r="H232">
        <v>43.5</v>
      </c>
    </row>
    <row r="233" spans="1:8" x14ac:dyDescent="0.2">
      <c r="A233" t="s">
        <v>206</v>
      </c>
      <c r="B233" t="s">
        <v>56</v>
      </c>
      <c r="C233" t="s">
        <v>32</v>
      </c>
      <c r="D233">
        <v>8</v>
      </c>
      <c r="E233">
        <v>34</v>
      </c>
      <c r="F233" t="s">
        <v>90</v>
      </c>
      <c r="G233">
        <v>3</v>
      </c>
      <c r="H233">
        <v>43.5</v>
      </c>
    </row>
    <row r="234" spans="1:8" x14ac:dyDescent="0.2">
      <c r="A234" t="s">
        <v>207</v>
      </c>
      <c r="B234" t="s">
        <v>34</v>
      </c>
      <c r="C234" t="s">
        <v>57</v>
      </c>
      <c r="D234">
        <v>8</v>
      </c>
      <c r="E234">
        <v>12</v>
      </c>
      <c r="F234" t="s">
        <v>91</v>
      </c>
      <c r="G234">
        <v>4.5</v>
      </c>
      <c r="H234">
        <v>42</v>
      </c>
    </row>
    <row r="235" spans="1:8" x14ac:dyDescent="0.2">
      <c r="A235" t="s">
        <v>207</v>
      </c>
      <c r="B235" t="s">
        <v>57</v>
      </c>
      <c r="C235" t="s">
        <v>34</v>
      </c>
      <c r="D235">
        <v>8</v>
      </c>
      <c r="E235">
        <v>13</v>
      </c>
      <c r="F235" t="s">
        <v>90</v>
      </c>
      <c r="G235">
        <v>-4.5</v>
      </c>
      <c r="H235">
        <v>42</v>
      </c>
    </row>
    <row r="236" spans="1:8" x14ac:dyDescent="0.2">
      <c r="A236" t="s">
        <v>208</v>
      </c>
      <c r="B236" t="s">
        <v>31</v>
      </c>
      <c r="C236" t="s">
        <v>47</v>
      </c>
      <c r="D236">
        <v>8</v>
      </c>
      <c r="E236">
        <v>29</v>
      </c>
      <c r="F236" t="s">
        <v>90</v>
      </c>
      <c r="G236">
        <v>2.5</v>
      </c>
      <c r="H236">
        <v>46.5</v>
      </c>
    </row>
    <row r="237" spans="1:8" x14ac:dyDescent="0.2">
      <c r="A237" t="s">
        <v>208</v>
      </c>
      <c r="B237" t="s">
        <v>47</v>
      </c>
      <c r="C237" t="s">
        <v>31</v>
      </c>
      <c r="D237">
        <v>8</v>
      </c>
      <c r="E237">
        <v>10</v>
      </c>
      <c r="F237" t="s">
        <v>91</v>
      </c>
      <c r="G237">
        <v>-2.5</v>
      </c>
      <c r="H237">
        <v>46.5</v>
      </c>
    </row>
    <row r="238" spans="1:8" x14ac:dyDescent="0.2">
      <c r="A238" t="s">
        <v>209</v>
      </c>
      <c r="B238" t="s">
        <v>59</v>
      </c>
      <c r="C238" t="s">
        <v>44</v>
      </c>
      <c r="D238">
        <v>8</v>
      </c>
      <c r="E238">
        <v>26</v>
      </c>
      <c r="F238" t="s">
        <v>91</v>
      </c>
      <c r="G238">
        <v>6.5</v>
      </c>
      <c r="H238">
        <v>46.5</v>
      </c>
    </row>
    <row r="239" spans="1:8" x14ac:dyDescent="0.2">
      <c r="A239" t="s">
        <v>209</v>
      </c>
      <c r="B239" t="s">
        <v>44</v>
      </c>
      <c r="C239" t="s">
        <v>59</v>
      </c>
      <c r="D239">
        <v>8</v>
      </c>
      <c r="E239">
        <v>29</v>
      </c>
      <c r="F239" t="s">
        <v>90</v>
      </c>
      <c r="G239">
        <v>-6.5</v>
      </c>
      <c r="H239">
        <v>46.5</v>
      </c>
    </row>
    <row r="240" spans="1:8" x14ac:dyDescent="0.2">
      <c r="A240" t="s">
        <v>210</v>
      </c>
      <c r="B240" t="s">
        <v>51</v>
      </c>
      <c r="C240" t="s">
        <v>45</v>
      </c>
      <c r="D240">
        <v>9</v>
      </c>
      <c r="E240">
        <v>31</v>
      </c>
      <c r="F240" t="s">
        <v>90</v>
      </c>
      <c r="G240">
        <v>-10.5</v>
      </c>
      <c r="H240">
        <v>46</v>
      </c>
    </row>
    <row r="241" spans="1:8" x14ac:dyDescent="0.2">
      <c r="A241" t="s">
        <v>210</v>
      </c>
      <c r="B241" t="s">
        <v>45</v>
      </c>
      <c r="C241" t="s">
        <v>51</v>
      </c>
      <c r="D241">
        <v>9</v>
      </c>
      <c r="E241">
        <v>10</v>
      </c>
      <c r="F241" t="s">
        <v>91</v>
      </c>
      <c r="G241">
        <v>10.5</v>
      </c>
      <c r="H241">
        <v>46</v>
      </c>
    </row>
    <row r="242" spans="1:8" x14ac:dyDescent="0.2">
      <c r="A242" t="s">
        <v>212</v>
      </c>
      <c r="B242" t="s">
        <v>44</v>
      </c>
      <c r="C242" t="s">
        <v>47</v>
      </c>
      <c r="D242">
        <v>9</v>
      </c>
      <c r="E242">
        <v>37</v>
      </c>
      <c r="F242" t="s">
        <v>90</v>
      </c>
      <c r="G242">
        <v>2.5</v>
      </c>
      <c r="H242">
        <v>46</v>
      </c>
    </row>
    <row r="243" spans="1:8" x14ac:dyDescent="0.2">
      <c r="A243" t="s">
        <v>212</v>
      </c>
      <c r="B243" t="s">
        <v>47</v>
      </c>
      <c r="C243" t="s">
        <v>44</v>
      </c>
      <c r="D243">
        <v>9</v>
      </c>
      <c r="E243">
        <v>29</v>
      </c>
      <c r="F243" t="s">
        <v>91</v>
      </c>
      <c r="G243">
        <v>-2.5</v>
      </c>
      <c r="H243">
        <v>46</v>
      </c>
    </row>
    <row r="244" spans="1:8" x14ac:dyDescent="0.2">
      <c r="A244" t="s">
        <v>213</v>
      </c>
      <c r="B244" t="s">
        <v>40</v>
      </c>
      <c r="C244" t="s">
        <v>32</v>
      </c>
      <c r="D244">
        <v>9</v>
      </c>
      <c r="E244">
        <v>23</v>
      </c>
      <c r="F244" t="s">
        <v>91</v>
      </c>
      <c r="G244">
        <v>8</v>
      </c>
      <c r="H244">
        <v>42.5</v>
      </c>
    </row>
    <row r="245" spans="1:8" x14ac:dyDescent="0.2">
      <c r="A245" t="s">
        <v>213</v>
      </c>
      <c r="B245" t="s">
        <v>32</v>
      </c>
      <c r="C245" t="s">
        <v>40</v>
      </c>
      <c r="D245">
        <v>9</v>
      </c>
      <c r="E245">
        <v>28</v>
      </c>
      <c r="F245" t="s">
        <v>90</v>
      </c>
      <c r="G245">
        <v>-8</v>
      </c>
      <c r="H245">
        <v>42.5</v>
      </c>
    </row>
    <row r="246" spans="1:8" x14ac:dyDescent="0.2">
      <c r="A246" t="s">
        <v>214</v>
      </c>
      <c r="B246" t="s">
        <v>58</v>
      </c>
      <c r="C246" t="s">
        <v>42</v>
      </c>
      <c r="D246">
        <v>9</v>
      </c>
      <c r="E246">
        <v>33</v>
      </c>
      <c r="F246" t="s">
        <v>90</v>
      </c>
      <c r="G246">
        <v>-3</v>
      </c>
      <c r="H246">
        <v>44</v>
      </c>
    </row>
    <row r="247" spans="1:8" x14ac:dyDescent="0.2">
      <c r="A247" t="s">
        <v>214</v>
      </c>
      <c r="B247" t="s">
        <v>42</v>
      </c>
      <c r="C247" t="s">
        <v>58</v>
      </c>
      <c r="D247">
        <v>9</v>
      </c>
      <c r="E247">
        <v>17</v>
      </c>
      <c r="F247" t="s">
        <v>91</v>
      </c>
      <c r="G247">
        <v>3</v>
      </c>
      <c r="H247">
        <v>44</v>
      </c>
    </row>
    <row r="248" spans="1:8" x14ac:dyDescent="0.2">
      <c r="A248" t="s">
        <v>215</v>
      </c>
      <c r="B248" t="s">
        <v>56</v>
      </c>
      <c r="C248" t="s">
        <v>48</v>
      </c>
      <c r="D248">
        <v>9</v>
      </c>
      <c r="E248">
        <v>35</v>
      </c>
      <c r="F248" t="s">
        <v>91</v>
      </c>
      <c r="G248">
        <v>4.5</v>
      </c>
      <c r="H248">
        <v>48</v>
      </c>
    </row>
    <row r="249" spans="1:8" x14ac:dyDescent="0.2">
      <c r="A249" t="s">
        <v>215</v>
      </c>
      <c r="B249" t="s">
        <v>48</v>
      </c>
      <c r="C249" t="s">
        <v>56</v>
      </c>
      <c r="D249">
        <v>9</v>
      </c>
      <c r="E249">
        <v>38</v>
      </c>
      <c r="F249" t="s">
        <v>90</v>
      </c>
      <c r="G249">
        <v>-4.5</v>
      </c>
      <c r="H249">
        <v>48</v>
      </c>
    </row>
    <row r="250" spans="1:8" x14ac:dyDescent="0.2">
      <c r="A250" t="s">
        <v>216</v>
      </c>
      <c r="B250" t="s">
        <v>35</v>
      </c>
      <c r="C250" t="s">
        <v>39</v>
      </c>
      <c r="D250">
        <v>9</v>
      </c>
      <c r="E250">
        <v>18</v>
      </c>
      <c r="F250" t="s">
        <v>91</v>
      </c>
      <c r="G250">
        <v>2</v>
      </c>
      <c r="H250">
        <v>40</v>
      </c>
    </row>
    <row r="251" spans="1:8" x14ac:dyDescent="0.2">
      <c r="A251" t="s">
        <v>216</v>
      </c>
      <c r="B251" t="s">
        <v>39</v>
      </c>
      <c r="C251" t="s">
        <v>35</v>
      </c>
      <c r="D251">
        <v>9</v>
      </c>
      <c r="E251">
        <v>21</v>
      </c>
      <c r="F251" t="s">
        <v>90</v>
      </c>
      <c r="G251">
        <v>-2</v>
      </c>
      <c r="H251">
        <v>40</v>
      </c>
    </row>
    <row r="252" spans="1:8" x14ac:dyDescent="0.2">
      <c r="A252" t="s">
        <v>217</v>
      </c>
      <c r="B252" t="s">
        <v>41</v>
      </c>
      <c r="C252" t="s">
        <v>54</v>
      </c>
      <c r="D252">
        <v>9</v>
      </c>
      <c r="E252">
        <v>28</v>
      </c>
      <c r="F252" t="s">
        <v>91</v>
      </c>
      <c r="G252">
        <v>-8</v>
      </c>
      <c r="H252">
        <v>48</v>
      </c>
    </row>
    <row r="253" spans="1:8" x14ac:dyDescent="0.2">
      <c r="A253" t="s">
        <v>217</v>
      </c>
      <c r="B253" t="s">
        <v>54</v>
      </c>
      <c r="C253" t="s">
        <v>41</v>
      </c>
      <c r="D253">
        <v>9</v>
      </c>
      <c r="E253">
        <v>34</v>
      </c>
      <c r="F253" t="s">
        <v>90</v>
      </c>
      <c r="G253">
        <v>8</v>
      </c>
      <c r="H253">
        <v>48</v>
      </c>
    </row>
    <row r="254" spans="1:8" x14ac:dyDescent="0.2">
      <c r="A254" t="s">
        <v>218</v>
      </c>
      <c r="B254" t="s">
        <v>43</v>
      </c>
      <c r="C254" t="s">
        <v>53</v>
      </c>
      <c r="D254">
        <v>9</v>
      </c>
      <c r="E254">
        <v>27</v>
      </c>
      <c r="F254" t="s">
        <v>90</v>
      </c>
      <c r="G254">
        <v>-14</v>
      </c>
      <c r="H254">
        <v>52</v>
      </c>
    </row>
    <row r="255" spans="1:8" x14ac:dyDescent="0.2">
      <c r="A255" t="s">
        <v>218</v>
      </c>
      <c r="B255" t="s">
        <v>53</v>
      </c>
      <c r="C255" t="s">
        <v>43</v>
      </c>
      <c r="D255">
        <v>9</v>
      </c>
      <c r="E255">
        <v>10</v>
      </c>
      <c r="F255" t="s">
        <v>91</v>
      </c>
      <c r="G255">
        <v>14</v>
      </c>
      <c r="H255">
        <v>52</v>
      </c>
    </row>
    <row r="256" spans="1:8" x14ac:dyDescent="0.2">
      <c r="A256" t="s">
        <v>219</v>
      </c>
      <c r="B256" t="s">
        <v>60</v>
      </c>
      <c r="C256" t="s">
        <v>50</v>
      </c>
      <c r="D256">
        <v>9</v>
      </c>
      <c r="E256">
        <v>17</v>
      </c>
      <c r="F256" t="s">
        <v>90</v>
      </c>
      <c r="G256">
        <v>7</v>
      </c>
      <c r="H256">
        <v>44</v>
      </c>
    </row>
    <row r="257" spans="1:8" x14ac:dyDescent="0.2">
      <c r="A257" t="s">
        <v>219</v>
      </c>
      <c r="B257" t="s">
        <v>50</v>
      </c>
      <c r="C257" t="s">
        <v>60</v>
      </c>
      <c r="D257">
        <v>9</v>
      </c>
      <c r="E257">
        <v>16</v>
      </c>
      <c r="F257" t="s">
        <v>91</v>
      </c>
      <c r="G257">
        <v>-7</v>
      </c>
      <c r="H257">
        <v>44</v>
      </c>
    </row>
    <row r="258" spans="1:8" x14ac:dyDescent="0.2">
      <c r="A258" t="s">
        <v>220</v>
      </c>
      <c r="B258" t="s">
        <v>36</v>
      </c>
      <c r="C258" t="s">
        <v>37</v>
      </c>
      <c r="D258">
        <v>9</v>
      </c>
      <c r="E258">
        <v>18</v>
      </c>
      <c r="F258" t="s">
        <v>91</v>
      </c>
      <c r="G258">
        <v>2.5</v>
      </c>
      <c r="H258">
        <v>50</v>
      </c>
    </row>
    <row r="259" spans="1:8" x14ac:dyDescent="0.2">
      <c r="A259" t="s">
        <v>220</v>
      </c>
      <c r="B259" t="s">
        <v>37</v>
      </c>
      <c r="C259" t="s">
        <v>36</v>
      </c>
      <c r="D259">
        <v>9</v>
      </c>
      <c r="E259">
        <v>32</v>
      </c>
      <c r="F259" t="s">
        <v>90</v>
      </c>
      <c r="G259">
        <v>-2.5</v>
      </c>
      <c r="H259">
        <v>50</v>
      </c>
    </row>
    <row r="260" spans="1:8" x14ac:dyDescent="0.2">
      <c r="A260" t="s">
        <v>221</v>
      </c>
      <c r="B260" t="s">
        <v>31</v>
      </c>
      <c r="C260" t="s">
        <v>59</v>
      </c>
      <c r="D260">
        <v>9</v>
      </c>
      <c r="E260">
        <v>24</v>
      </c>
      <c r="F260" t="s">
        <v>91</v>
      </c>
      <c r="G260">
        <v>-5.5</v>
      </c>
      <c r="H260">
        <v>45</v>
      </c>
    </row>
    <row r="261" spans="1:8" x14ac:dyDescent="0.2">
      <c r="A261" t="s">
        <v>221</v>
      </c>
      <c r="B261" t="s">
        <v>59</v>
      </c>
      <c r="C261" t="s">
        <v>31</v>
      </c>
      <c r="D261">
        <v>9</v>
      </c>
      <c r="E261">
        <v>27</v>
      </c>
      <c r="F261" t="s">
        <v>90</v>
      </c>
      <c r="G261">
        <v>5.5</v>
      </c>
      <c r="H261">
        <v>45</v>
      </c>
    </row>
    <row r="262" spans="1:8" x14ac:dyDescent="0.2">
      <c r="A262" t="s">
        <v>222</v>
      </c>
      <c r="B262" t="s">
        <v>34</v>
      </c>
      <c r="C262" t="s">
        <v>38</v>
      </c>
      <c r="D262">
        <v>9</v>
      </c>
      <c r="E262">
        <v>27</v>
      </c>
      <c r="F262" t="s">
        <v>91</v>
      </c>
      <c r="G262">
        <v>3</v>
      </c>
      <c r="H262">
        <v>44</v>
      </c>
    </row>
    <row r="263" spans="1:8" x14ac:dyDescent="0.2">
      <c r="A263" t="s">
        <v>222</v>
      </c>
      <c r="B263" t="s">
        <v>38</v>
      </c>
      <c r="C263" t="s">
        <v>34</v>
      </c>
      <c r="D263">
        <v>9</v>
      </c>
      <c r="E263">
        <v>33</v>
      </c>
      <c r="F263" t="s">
        <v>90</v>
      </c>
      <c r="G263">
        <v>-3</v>
      </c>
      <c r="H263">
        <v>44</v>
      </c>
    </row>
    <row r="264" spans="1:8" x14ac:dyDescent="0.2">
      <c r="A264" t="s">
        <v>223</v>
      </c>
      <c r="B264" t="s">
        <v>49</v>
      </c>
      <c r="C264" t="s">
        <v>52</v>
      </c>
      <c r="D264">
        <v>9</v>
      </c>
      <c r="E264">
        <v>19</v>
      </c>
      <c r="F264" t="s">
        <v>91</v>
      </c>
      <c r="G264">
        <v>-4</v>
      </c>
      <c r="H264">
        <v>49</v>
      </c>
    </row>
    <row r="265" spans="1:8" x14ac:dyDescent="0.2">
      <c r="A265" t="s">
        <v>223</v>
      </c>
      <c r="B265" t="s">
        <v>52</v>
      </c>
      <c r="C265" t="s">
        <v>49</v>
      </c>
      <c r="D265">
        <v>9</v>
      </c>
      <c r="E265">
        <v>22</v>
      </c>
      <c r="F265" t="s">
        <v>90</v>
      </c>
      <c r="G265">
        <v>4</v>
      </c>
      <c r="H265">
        <v>49</v>
      </c>
    </row>
    <row r="266" spans="1:8" x14ac:dyDescent="0.2">
      <c r="A266" t="s">
        <v>224</v>
      </c>
      <c r="B266" t="s">
        <v>32</v>
      </c>
      <c r="C266" t="s">
        <v>58</v>
      </c>
      <c r="D266">
        <v>10</v>
      </c>
      <c r="E266">
        <v>17</v>
      </c>
      <c r="F266" t="s">
        <v>91</v>
      </c>
      <c r="G266">
        <v>-2.5</v>
      </c>
      <c r="H266">
        <v>42</v>
      </c>
    </row>
    <row r="267" spans="1:8" x14ac:dyDescent="0.2">
      <c r="A267" t="s">
        <v>224</v>
      </c>
      <c r="B267" t="s">
        <v>58</v>
      </c>
      <c r="C267" t="s">
        <v>32</v>
      </c>
      <c r="D267">
        <v>10</v>
      </c>
      <c r="E267">
        <v>22</v>
      </c>
      <c r="F267" t="s">
        <v>90</v>
      </c>
      <c r="G267">
        <v>2.5</v>
      </c>
      <c r="H267">
        <v>42</v>
      </c>
    </row>
    <row r="268" spans="1:8" x14ac:dyDescent="0.2">
      <c r="A268" t="s">
        <v>225</v>
      </c>
      <c r="B268" t="s">
        <v>54</v>
      </c>
      <c r="C268" t="s">
        <v>44</v>
      </c>
      <c r="D268">
        <v>10</v>
      </c>
      <c r="E268">
        <v>10</v>
      </c>
      <c r="F268" t="s">
        <v>91</v>
      </c>
      <c r="G268">
        <v>4</v>
      </c>
      <c r="H268">
        <v>44</v>
      </c>
    </row>
    <row r="269" spans="1:8" x14ac:dyDescent="0.2">
      <c r="A269" t="s">
        <v>225</v>
      </c>
      <c r="B269" t="s">
        <v>44</v>
      </c>
      <c r="C269" t="s">
        <v>54</v>
      </c>
      <c r="D269">
        <v>10</v>
      </c>
      <c r="E269">
        <v>27</v>
      </c>
      <c r="F269" t="s">
        <v>90</v>
      </c>
      <c r="G269">
        <v>-4</v>
      </c>
      <c r="H269">
        <v>44</v>
      </c>
    </row>
    <row r="270" spans="1:8" x14ac:dyDescent="0.2">
      <c r="A270" t="s">
        <v>226</v>
      </c>
      <c r="B270" t="s">
        <v>52</v>
      </c>
      <c r="C270" t="s">
        <v>35</v>
      </c>
      <c r="D270">
        <v>10</v>
      </c>
      <c r="E270">
        <v>37</v>
      </c>
      <c r="F270" t="s">
        <v>90</v>
      </c>
      <c r="G270">
        <v>7</v>
      </c>
      <c r="H270">
        <v>42.5</v>
      </c>
    </row>
    <row r="271" spans="1:8" x14ac:dyDescent="0.2">
      <c r="A271" t="s">
        <v>226</v>
      </c>
      <c r="B271" t="s">
        <v>35</v>
      </c>
      <c r="C271" t="s">
        <v>52</v>
      </c>
      <c r="D271">
        <v>10</v>
      </c>
      <c r="E271">
        <v>13</v>
      </c>
      <c r="F271" t="s">
        <v>91</v>
      </c>
      <c r="G271">
        <v>-7</v>
      </c>
      <c r="H271">
        <v>42.5</v>
      </c>
    </row>
    <row r="272" spans="1:8" x14ac:dyDescent="0.2">
      <c r="A272" t="s">
        <v>227</v>
      </c>
      <c r="B272" t="s">
        <v>48</v>
      </c>
      <c r="C272" t="s">
        <v>45</v>
      </c>
      <c r="D272">
        <v>10</v>
      </c>
      <c r="E272">
        <v>30</v>
      </c>
      <c r="F272" t="s">
        <v>90</v>
      </c>
      <c r="G272">
        <v>-5.5</v>
      </c>
      <c r="H272">
        <v>41.5</v>
      </c>
    </row>
    <row r="273" spans="1:8" x14ac:dyDescent="0.2">
      <c r="A273" t="s">
        <v>227</v>
      </c>
      <c r="B273" t="s">
        <v>45</v>
      </c>
      <c r="C273" t="s">
        <v>48</v>
      </c>
      <c r="D273">
        <v>10</v>
      </c>
      <c r="E273">
        <v>9</v>
      </c>
      <c r="F273" t="s">
        <v>91</v>
      </c>
      <c r="G273">
        <v>5.5</v>
      </c>
      <c r="H273">
        <v>41.5</v>
      </c>
    </row>
    <row r="274" spans="1:8" x14ac:dyDescent="0.2">
      <c r="A274" t="s">
        <v>228</v>
      </c>
      <c r="B274" t="s">
        <v>36</v>
      </c>
      <c r="C274" t="s">
        <v>34</v>
      </c>
      <c r="D274">
        <v>10</v>
      </c>
      <c r="E274">
        <v>10</v>
      </c>
      <c r="F274" t="s">
        <v>90</v>
      </c>
      <c r="G274">
        <v>-1</v>
      </c>
      <c r="H274">
        <v>43.5</v>
      </c>
    </row>
    <row r="275" spans="1:8" x14ac:dyDescent="0.2">
      <c r="A275" t="s">
        <v>228</v>
      </c>
      <c r="B275" t="s">
        <v>34</v>
      </c>
      <c r="C275" t="s">
        <v>36</v>
      </c>
      <c r="D275">
        <v>10</v>
      </c>
      <c r="E275">
        <v>6</v>
      </c>
      <c r="F275" t="s">
        <v>91</v>
      </c>
      <c r="G275">
        <v>1</v>
      </c>
      <c r="H275">
        <v>43.5</v>
      </c>
    </row>
    <row r="276" spans="1:8" x14ac:dyDescent="0.2">
      <c r="A276" t="s">
        <v>229</v>
      </c>
      <c r="B276" t="s">
        <v>47</v>
      </c>
      <c r="C276" t="s">
        <v>61</v>
      </c>
      <c r="D276">
        <v>10</v>
      </c>
      <c r="E276">
        <v>16</v>
      </c>
      <c r="F276" t="s">
        <v>91</v>
      </c>
      <c r="G276">
        <v>-10.5</v>
      </c>
      <c r="H276">
        <v>49</v>
      </c>
    </row>
    <row r="277" spans="1:8" x14ac:dyDescent="0.2">
      <c r="A277" t="s">
        <v>229</v>
      </c>
      <c r="B277" t="s">
        <v>61</v>
      </c>
      <c r="C277" t="s">
        <v>47</v>
      </c>
      <c r="D277">
        <v>10</v>
      </c>
      <c r="E277">
        <v>18</v>
      </c>
      <c r="F277" t="s">
        <v>90</v>
      </c>
      <c r="G277">
        <v>10.5</v>
      </c>
      <c r="H277">
        <v>49</v>
      </c>
    </row>
    <row r="278" spans="1:8" x14ac:dyDescent="0.2">
      <c r="A278" t="s">
        <v>230</v>
      </c>
      <c r="B278" t="s">
        <v>55</v>
      </c>
      <c r="C278" t="s">
        <v>40</v>
      </c>
      <c r="D278">
        <v>10</v>
      </c>
      <c r="E278">
        <v>20</v>
      </c>
      <c r="F278" t="s">
        <v>91</v>
      </c>
      <c r="G278">
        <v>-5</v>
      </c>
      <c r="H278">
        <v>47.5</v>
      </c>
    </row>
    <row r="279" spans="1:8" x14ac:dyDescent="0.2">
      <c r="A279" t="s">
        <v>230</v>
      </c>
      <c r="B279" t="s">
        <v>40</v>
      </c>
      <c r="C279" t="s">
        <v>55</v>
      </c>
      <c r="D279">
        <v>10</v>
      </c>
      <c r="E279">
        <v>22</v>
      </c>
      <c r="F279" t="s">
        <v>90</v>
      </c>
      <c r="G279">
        <v>5</v>
      </c>
      <c r="H279">
        <v>47.5</v>
      </c>
    </row>
    <row r="280" spans="1:8" x14ac:dyDescent="0.2">
      <c r="A280" t="s">
        <v>231</v>
      </c>
      <c r="B280" t="s">
        <v>38</v>
      </c>
      <c r="C280" t="s">
        <v>42</v>
      </c>
      <c r="D280">
        <v>10</v>
      </c>
      <c r="E280">
        <v>19</v>
      </c>
      <c r="F280" t="s">
        <v>91</v>
      </c>
      <c r="G280">
        <v>-6</v>
      </c>
      <c r="H280">
        <v>49</v>
      </c>
    </row>
    <row r="281" spans="1:8" x14ac:dyDescent="0.2">
      <c r="A281" t="s">
        <v>231</v>
      </c>
      <c r="B281" t="s">
        <v>42</v>
      </c>
      <c r="C281" t="s">
        <v>38</v>
      </c>
      <c r="D281">
        <v>10</v>
      </c>
      <c r="E281">
        <v>20</v>
      </c>
      <c r="F281" t="s">
        <v>90</v>
      </c>
      <c r="G281">
        <v>6</v>
      </c>
      <c r="H281">
        <v>49</v>
      </c>
    </row>
    <row r="282" spans="1:8" x14ac:dyDescent="0.2">
      <c r="A282" t="s">
        <v>232</v>
      </c>
      <c r="B282" t="s">
        <v>53</v>
      </c>
      <c r="C282" t="s">
        <v>41</v>
      </c>
      <c r="D282">
        <v>10</v>
      </c>
      <c r="E282">
        <v>47</v>
      </c>
      <c r="F282" t="s">
        <v>90</v>
      </c>
      <c r="G282">
        <v>1</v>
      </c>
      <c r="H282">
        <v>50</v>
      </c>
    </row>
    <row r="283" spans="1:8" x14ac:dyDescent="0.2">
      <c r="A283" t="s">
        <v>232</v>
      </c>
      <c r="B283" t="s">
        <v>41</v>
      </c>
      <c r="C283" t="s">
        <v>53</v>
      </c>
      <c r="D283">
        <v>10</v>
      </c>
      <c r="E283">
        <v>14</v>
      </c>
      <c r="F283" t="s">
        <v>91</v>
      </c>
      <c r="G283">
        <v>-1</v>
      </c>
      <c r="H283">
        <v>50</v>
      </c>
    </row>
    <row r="284" spans="1:8" x14ac:dyDescent="0.2">
      <c r="A284" t="s">
        <v>233</v>
      </c>
      <c r="B284" t="s">
        <v>56</v>
      </c>
      <c r="C284" t="s">
        <v>39</v>
      </c>
      <c r="D284">
        <v>10</v>
      </c>
      <c r="E284">
        <v>14</v>
      </c>
      <c r="F284" t="s">
        <v>91</v>
      </c>
      <c r="G284">
        <v>-3</v>
      </c>
      <c r="H284">
        <v>44</v>
      </c>
    </row>
    <row r="285" spans="1:8" x14ac:dyDescent="0.2">
      <c r="A285" t="s">
        <v>233</v>
      </c>
      <c r="B285" t="s">
        <v>39</v>
      </c>
      <c r="C285" t="s">
        <v>56</v>
      </c>
      <c r="D285">
        <v>10</v>
      </c>
      <c r="E285">
        <v>30</v>
      </c>
      <c r="F285" t="s">
        <v>90</v>
      </c>
      <c r="G285">
        <v>3</v>
      </c>
      <c r="H285">
        <v>44</v>
      </c>
    </row>
    <row r="286" spans="1:8" x14ac:dyDescent="0.2">
      <c r="A286" t="s">
        <v>234</v>
      </c>
      <c r="B286" t="s">
        <v>31</v>
      </c>
      <c r="C286" t="s">
        <v>62</v>
      </c>
      <c r="D286">
        <v>10</v>
      </c>
      <c r="E286">
        <v>13</v>
      </c>
      <c r="F286" t="s">
        <v>91</v>
      </c>
      <c r="G286">
        <v>-4.5</v>
      </c>
      <c r="H286">
        <v>41.5</v>
      </c>
    </row>
    <row r="287" spans="1:8" x14ac:dyDescent="0.2">
      <c r="A287" t="s">
        <v>234</v>
      </c>
      <c r="B287" t="s">
        <v>62</v>
      </c>
      <c r="C287" t="s">
        <v>31</v>
      </c>
      <c r="D287">
        <v>10</v>
      </c>
      <c r="E287">
        <v>29</v>
      </c>
      <c r="F287" t="s">
        <v>90</v>
      </c>
      <c r="G287">
        <v>4.5</v>
      </c>
      <c r="H287">
        <v>41.5</v>
      </c>
    </row>
    <row r="288" spans="1:8" x14ac:dyDescent="0.2">
      <c r="A288" t="s">
        <v>235</v>
      </c>
      <c r="B288" t="s">
        <v>43</v>
      </c>
      <c r="C288" t="s">
        <v>37</v>
      </c>
      <c r="D288">
        <v>10</v>
      </c>
      <c r="E288">
        <v>27</v>
      </c>
      <c r="F288" t="s">
        <v>90</v>
      </c>
      <c r="G288">
        <v>-7.5</v>
      </c>
      <c r="H288">
        <v>54.5</v>
      </c>
    </row>
    <row r="289" spans="1:8" x14ac:dyDescent="0.2">
      <c r="A289" t="s">
        <v>235</v>
      </c>
      <c r="B289" t="s">
        <v>37</v>
      </c>
      <c r="C289" t="s">
        <v>43</v>
      </c>
      <c r="D289">
        <v>10</v>
      </c>
      <c r="E289">
        <v>26</v>
      </c>
      <c r="F289" t="s">
        <v>91</v>
      </c>
      <c r="G289">
        <v>7.5</v>
      </c>
      <c r="H289">
        <v>54.5</v>
      </c>
    </row>
    <row r="290" spans="1:8" x14ac:dyDescent="0.2">
      <c r="A290" t="s">
        <v>236</v>
      </c>
      <c r="B290" t="s">
        <v>57</v>
      </c>
      <c r="C290" t="s">
        <v>46</v>
      </c>
      <c r="D290">
        <v>10</v>
      </c>
      <c r="E290">
        <v>32</v>
      </c>
      <c r="F290" t="s">
        <v>91</v>
      </c>
      <c r="G290">
        <v>-3</v>
      </c>
      <c r="H290">
        <v>44.5</v>
      </c>
    </row>
    <row r="291" spans="1:8" x14ac:dyDescent="0.2">
      <c r="A291" t="s">
        <v>236</v>
      </c>
      <c r="B291" t="s">
        <v>46</v>
      </c>
      <c r="C291" t="s">
        <v>57</v>
      </c>
      <c r="D291">
        <v>10</v>
      </c>
      <c r="E291">
        <v>39</v>
      </c>
      <c r="F291" t="s">
        <v>90</v>
      </c>
      <c r="G291">
        <v>3</v>
      </c>
      <c r="H291">
        <v>44.5</v>
      </c>
    </row>
    <row r="292" spans="1:8" x14ac:dyDescent="0.2">
      <c r="A292" t="s">
        <v>237</v>
      </c>
      <c r="B292" t="s">
        <v>33</v>
      </c>
      <c r="C292" t="s">
        <v>51</v>
      </c>
      <c r="D292">
        <v>10</v>
      </c>
      <c r="E292">
        <v>10</v>
      </c>
      <c r="F292" t="s">
        <v>90</v>
      </c>
      <c r="G292">
        <v>11</v>
      </c>
      <c r="H292">
        <v>47.5</v>
      </c>
    </row>
    <row r="293" spans="1:8" x14ac:dyDescent="0.2">
      <c r="A293" t="s">
        <v>237</v>
      </c>
      <c r="B293" t="s">
        <v>51</v>
      </c>
      <c r="C293" t="s">
        <v>33</v>
      </c>
      <c r="D293">
        <v>10</v>
      </c>
      <c r="E293">
        <v>6</v>
      </c>
      <c r="F293" t="s">
        <v>91</v>
      </c>
      <c r="G293">
        <v>-11</v>
      </c>
      <c r="H293">
        <v>47.5</v>
      </c>
    </row>
    <row r="294" spans="1:8" x14ac:dyDescent="0.2">
      <c r="A294" t="s">
        <v>238</v>
      </c>
      <c r="B294" t="s">
        <v>40</v>
      </c>
      <c r="C294" t="s">
        <v>54</v>
      </c>
      <c r="D294">
        <v>11</v>
      </c>
      <c r="E294">
        <v>19</v>
      </c>
      <c r="F294" t="s">
        <v>90</v>
      </c>
      <c r="G294">
        <v>-3</v>
      </c>
      <c r="H294">
        <v>42</v>
      </c>
    </row>
    <row r="295" spans="1:8" x14ac:dyDescent="0.2">
      <c r="A295" t="s">
        <v>238</v>
      </c>
      <c r="B295" t="s">
        <v>54</v>
      </c>
      <c r="C295" t="s">
        <v>40</v>
      </c>
      <c r="D295">
        <v>11</v>
      </c>
      <c r="E295">
        <v>13</v>
      </c>
      <c r="F295" t="s">
        <v>91</v>
      </c>
      <c r="G295">
        <v>3</v>
      </c>
      <c r="H295">
        <v>42</v>
      </c>
    </row>
    <row r="296" spans="1:8" x14ac:dyDescent="0.2">
      <c r="A296" t="s">
        <v>239</v>
      </c>
      <c r="B296" t="s">
        <v>42</v>
      </c>
      <c r="C296" t="s">
        <v>34</v>
      </c>
      <c r="D296">
        <v>11</v>
      </c>
      <c r="E296">
        <v>14</v>
      </c>
      <c r="F296" t="s">
        <v>91</v>
      </c>
      <c r="G296">
        <v>1</v>
      </c>
      <c r="H296">
        <v>47</v>
      </c>
    </row>
    <row r="297" spans="1:8" x14ac:dyDescent="0.2">
      <c r="A297" t="s">
        <v>239</v>
      </c>
      <c r="B297" t="s">
        <v>34</v>
      </c>
      <c r="C297" t="s">
        <v>42</v>
      </c>
      <c r="D297">
        <v>11</v>
      </c>
      <c r="E297">
        <v>24</v>
      </c>
      <c r="F297" t="s">
        <v>90</v>
      </c>
      <c r="G297">
        <v>-1</v>
      </c>
      <c r="H297">
        <v>47</v>
      </c>
    </row>
    <row r="298" spans="1:8" x14ac:dyDescent="0.2">
      <c r="A298" t="s">
        <v>240</v>
      </c>
      <c r="B298" t="s">
        <v>52</v>
      </c>
      <c r="C298" t="s">
        <v>31</v>
      </c>
      <c r="D298">
        <v>11</v>
      </c>
      <c r="E298">
        <v>15</v>
      </c>
      <c r="F298" t="s">
        <v>91</v>
      </c>
      <c r="G298">
        <v>1</v>
      </c>
      <c r="H298">
        <v>41</v>
      </c>
    </row>
    <row r="299" spans="1:8" x14ac:dyDescent="0.2">
      <c r="A299" t="s">
        <v>240</v>
      </c>
      <c r="B299" t="s">
        <v>31</v>
      </c>
      <c r="C299" t="s">
        <v>52</v>
      </c>
      <c r="D299">
        <v>11</v>
      </c>
      <c r="E299">
        <v>17</v>
      </c>
      <c r="F299" t="s">
        <v>90</v>
      </c>
      <c r="G299">
        <v>-1</v>
      </c>
      <c r="H299">
        <v>41</v>
      </c>
    </row>
    <row r="300" spans="1:8" x14ac:dyDescent="0.2">
      <c r="A300" t="s">
        <v>241</v>
      </c>
      <c r="B300" t="s">
        <v>47</v>
      </c>
      <c r="C300" t="s">
        <v>39</v>
      </c>
      <c r="D300">
        <v>11</v>
      </c>
      <c r="E300">
        <v>30</v>
      </c>
      <c r="F300" t="s">
        <v>90</v>
      </c>
      <c r="G300">
        <v>1</v>
      </c>
      <c r="H300">
        <v>44.5</v>
      </c>
    </row>
    <row r="301" spans="1:8" x14ac:dyDescent="0.2">
      <c r="A301" t="s">
        <v>241</v>
      </c>
      <c r="B301" t="s">
        <v>39</v>
      </c>
      <c r="C301" t="s">
        <v>47</v>
      </c>
      <c r="D301">
        <v>11</v>
      </c>
      <c r="E301">
        <v>13</v>
      </c>
      <c r="F301" t="s">
        <v>91</v>
      </c>
      <c r="G301">
        <v>-1</v>
      </c>
      <c r="H301">
        <v>44.5</v>
      </c>
    </row>
    <row r="302" spans="1:8" x14ac:dyDescent="0.2">
      <c r="A302" t="s">
        <v>242</v>
      </c>
      <c r="B302" t="s">
        <v>50</v>
      </c>
      <c r="C302" t="s">
        <v>59</v>
      </c>
      <c r="D302">
        <v>11</v>
      </c>
      <c r="E302">
        <v>21</v>
      </c>
      <c r="F302" t="s">
        <v>91</v>
      </c>
      <c r="G302">
        <v>-5.5</v>
      </c>
      <c r="H302">
        <v>47.5</v>
      </c>
    </row>
    <row r="303" spans="1:8" x14ac:dyDescent="0.2">
      <c r="A303" t="s">
        <v>242</v>
      </c>
      <c r="B303" t="s">
        <v>59</v>
      </c>
      <c r="C303" t="s">
        <v>50</v>
      </c>
      <c r="D303">
        <v>11</v>
      </c>
      <c r="E303">
        <v>24</v>
      </c>
      <c r="F303" t="s">
        <v>90</v>
      </c>
      <c r="G303">
        <v>5.5</v>
      </c>
      <c r="H303">
        <v>47.5</v>
      </c>
    </row>
    <row r="304" spans="1:8" x14ac:dyDescent="0.2">
      <c r="A304" t="s">
        <v>243</v>
      </c>
      <c r="B304" t="s">
        <v>32</v>
      </c>
      <c r="C304" t="s">
        <v>33</v>
      </c>
      <c r="D304">
        <v>11</v>
      </c>
      <c r="E304">
        <v>17</v>
      </c>
      <c r="F304" t="s">
        <v>91</v>
      </c>
      <c r="G304">
        <v>-3</v>
      </c>
      <c r="H304">
        <v>40.5</v>
      </c>
    </row>
    <row r="305" spans="1:8" x14ac:dyDescent="0.2">
      <c r="A305" t="s">
        <v>243</v>
      </c>
      <c r="B305" t="s">
        <v>33</v>
      </c>
      <c r="C305" t="s">
        <v>32</v>
      </c>
      <c r="D305">
        <v>11</v>
      </c>
      <c r="E305">
        <v>24</v>
      </c>
      <c r="F305" t="s">
        <v>90</v>
      </c>
      <c r="G305">
        <v>3</v>
      </c>
      <c r="H305">
        <v>40.5</v>
      </c>
    </row>
    <row r="306" spans="1:8" x14ac:dyDescent="0.2">
      <c r="A306" t="s">
        <v>244</v>
      </c>
      <c r="B306" t="s">
        <v>61</v>
      </c>
      <c r="C306" t="s">
        <v>56</v>
      </c>
      <c r="D306">
        <v>11</v>
      </c>
      <c r="E306">
        <v>18</v>
      </c>
      <c r="F306" t="s">
        <v>90</v>
      </c>
      <c r="G306">
        <v>0.5</v>
      </c>
      <c r="H306">
        <v>49.5</v>
      </c>
    </row>
    <row r="307" spans="1:8" x14ac:dyDescent="0.2">
      <c r="A307" t="s">
        <v>244</v>
      </c>
      <c r="B307" t="s">
        <v>56</v>
      </c>
      <c r="C307" t="s">
        <v>61</v>
      </c>
      <c r="D307">
        <v>11</v>
      </c>
      <c r="E307">
        <v>13</v>
      </c>
      <c r="F307" t="s">
        <v>91</v>
      </c>
      <c r="G307">
        <v>-0.5</v>
      </c>
      <c r="H307">
        <v>49.5</v>
      </c>
    </row>
    <row r="308" spans="1:8" x14ac:dyDescent="0.2">
      <c r="A308" t="s">
        <v>245</v>
      </c>
      <c r="B308" t="s">
        <v>35</v>
      </c>
      <c r="C308" t="s">
        <v>55</v>
      </c>
      <c r="D308">
        <v>11</v>
      </c>
      <c r="E308">
        <v>13</v>
      </c>
      <c r="F308" t="s">
        <v>91</v>
      </c>
      <c r="G308">
        <v>2.5</v>
      </c>
      <c r="H308">
        <v>41.5</v>
      </c>
    </row>
    <row r="309" spans="1:8" x14ac:dyDescent="0.2">
      <c r="A309" t="s">
        <v>245</v>
      </c>
      <c r="B309" t="s">
        <v>55</v>
      </c>
      <c r="C309" t="s">
        <v>35</v>
      </c>
      <c r="D309">
        <v>11</v>
      </c>
      <c r="E309">
        <v>16</v>
      </c>
      <c r="F309" t="s">
        <v>90</v>
      </c>
      <c r="G309">
        <v>-2.5</v>
      </c>
      <c r="H309">
        <v>41.5</v>
      </c>
    </row>
    <row r="310" spans="1:8" x14ac:dyDescent="0.2">
      <c r="A310" t="s">
        <v>246</v>
      </c>
      <c r="B310" t="s">
        <v>36</v>
      </c>
      <c r="C310" t="s">
        <v>38</v>
      </c>
      <c r="D310">
        <v>11</v>
      </c>
      <c r="E310">
        <v>45</v>
      </c>
      <c r="F310" t="s">
        <v>90</v>
      </c>
      <c r="G310">
        <v>5.5</v>
      </c>
      <c r="H310">
        <v>45</v>
      </c>
    </row>
    <row r="311" spans="1:8" x14ac:dyDescent="0.2">
      <c r="A311" t="s">
        <v>246</v>
      </c>
      <c r="B311" t="s">
        <v>38</v>
      </c>
      <c r="C311" t="s">
        <v>36</v>
      </c>
      <c r="D311">
        <v>11</v>
      </c>
      <c r="E311">
        <v>17</v>
      </c>
      <c r="F311" t="s">
        <v>91</v>
      </c>
      <c r="G311">
        <v>-5.5</v>
      </c>
      <c r="H311">
        <v>45</v>
      </c>
    </row>
    <row r="312" spans="1:8" x14ac:dyDescent="0.2">
      <c r="A312" t="s">
        <v>247</v>
      </c>
      <c r="B312" t="s">
        <v>53</v>
      </c>
      <c r="C312" t="s">
        <v>44</v>
      </c>
      <c r="D312">
        <v>11</v>
      </c>
      <c r="E312">
        <v>16</v>
      </c>
      <c r="F312" t="s">
        <v>91</v>
      </c>
      <c r="G312">
        <v>7</v>
      </c>
      <c r="H312">
        <v>44.5</v>
      </c>
    </row>
    <row r="313" spans="1:8" x14ac:dyDescent="0.2">
      <c r="A313" t="s">
        <v>247</v>
      </c>
      <c r="B313" t="s">
        <v>44</v>
      </c>
      <c r="C313" t="s">
        <v>53</v>
      </c>
      <c r="D313">
        <v>11</v>
      </c>
      <c r="E313">
        <v>44</v>
      </c>
      <c r="F313" t="s">
        <v>90</v>
      </c>
      <c r="G313">
        <v>-7</v>
      </c>
      <c r="H313">
        <v>44.5</v>
      </c>
    </row>
    <row r="314" spans="1:8" x14ac:dyDescent="0.2">
      <c r="A314" t="s">
        <v>248</v>
      </c>
      <c r="B314" t="s">
        <v>46</v>
      </c>
      <c r="C314" t="s">
        <v>51</v>
      </c>
      <c r="D314">
        <v>11</v>
      </c>
      <c r="E314">
        <v>34</v>
      </c>
      <c r="F314" t="s">
        <v>90</v>
      </c>
      <c r="G314">
        <v>-4.5</v>
      </c>
      <c r="H314">
        <v>49</v>
      </c>
    </row>
    <row r="315" spans="1:8" x14ac:dyDescent="0.2">
      <c r="A315" t="s">
        <v>248</v>
      </c>
      <c r="B315" t="s">
        <v>51</v>
      </c>
      <c r="C315" t="s">
        <v>46</v>
      </c>
      <c r="D315">
        <v>11</v>
      </c>
      <c r="E315">
        <v>31</v>
      </c>
      <c r="F315" t="s">
        <v>91</v>
      </c>
      <c r="G315">
        <v>4.5</v>
      </c>
      <c r="H315">
        <v>49</v>
      </c>
    </row>
    <row r="316" spans="1:8" x14ac:dyDescent="0.2">
      <c r="A316" t="s">
        <v>249</v>
      </c>
      <c r="B316" t="s">
        <v>57</v>
      </c>
      <c r="C316" t="s">
        <v>60</v>
      </c>
      <c r="D316">
        <v>11</v>
      </c>
      <c r="E316">
        <v>29</v>
      </c>
      <c r="F316" t="s">
        <v>90</v>
      </c>
      <c r="G316">
        <v>-13</v>
      </c>
      <c r="H316">
        <v>39.5</v>
      </c>
    </row>
    <row r="317" spans="1:8" x14ac:dyDescent="0.2">
      <c r="A317" t="s">
        <v>249</v>
      </c>
      <c r="B317" t="s">
        <v>60</v>
      </c>
      <c r="C317" t="s">
        <v>57</v>
      </c>
      <c r="D317">
        <v>11</v>
      </c>
      <c r="E317">
        <v>13</v>
      </c>
      <c r="F317" t="s">
        <v>91</v>
      </c>
      <c r="G317">
        <v>13</v>
      </c>
      <c r="H317">
        <v>39.5</v>
      </c>
    </row>
    <row r="318" spans="1:8" x14ac:dyDescent="0.2">
      <c r="A318" t="s">
        <v>250</v>
      </c>
      <c r="B318" t="s">
        <v>49</v>
      </c>
      <c r="C318" t="s">
        <v>62</v>
      </c>
      <c r="D318">
        <v>11</v>
      </c>
      <c r="E318">
        <v>3</v>
      </c>
      <c r="F318" t="s">
        <v>91</v>
      </c>
      <c r="G318">
        <v>3</v>
      </c>
      <c r="H318">
        <v>45</v>
      </c>
    </row>
    <row r="319" spans="1:8" x14ac:dyDescent="0.2">
      <c r="A319" t="s">
        <v>250</v>
      </c>
      <c r="B319" t="s">
        <v>62</v>
      </c>
      <c r="C319" t="s">
        <v>49</v>
      </c>
      <c r="D319">
        <v>11</v>
      </c>
      <c r="E319">
        <v>33</v>
      </c>
      <c r="F319" t="s">
        <v>90</v>
      </c>
      <c r="G319">
        <v>-3</v>
      </c>
      <c r="H319">
        <v>45</v>
      </c>
    </row>
    <row r="320" spans="1:8" x14ac:dyDescent="0.2">
      <c r="A320" t="s">
        <v>251</v>
      </c>
      <c r="B320" t="s">
        <v>43</v>
      </c>
      <c r="C320" t="s">
        <v>58</v>
      </c>
      <c r="D320">
        <v>11</v>
      </c>
      <c r="E320">
        <v>20</v>
      </c>
      <c r="F320" t="s">
        <v>90</v>
      </c>
      <c r="G320">
        <v>-7</v>
      </c>
      <c r="H320">
        <v>48.5</v>
      </c>
    </row>
    <row r="321" spans="1:8" x14ac:dyDescent="0.2">
      <c r="A321" t="s">
        <v>251</v>
      </c>
      <c r="B321" t="s">
        <v>58</v>
      </c>
      <c r="C321" t="s">
        <v>43</v>
      </c>
      <c r="D321">
        <v>11</v>
      </c>
      <c r="E321">
        <v>13</v>
      </c>
      <c r="F321" t="s">
        <v>91</v>
      </c>
      <c r="G321">
        <v>7</v>
      </c>
      <c r="H321">
        <v>48.5</v>
      </c>
    </row>
    <row r="322" spans="1:8" x14ac:dyDescent="0.2">
      <c r="A322" t="s">
        <v>252</v>
      </c>
      <c r="B322" t="s">
        <v>44</v>
      </c>
      <c r="C322" t="s">
        <v>34</v>
      </c>
      <c r="D322">
        <v>12</v>
      </c>
      <c r="E322">
        <v>33</v>
      </c>
      <c r="F322" t="s">
        <v>90</v>
      </c>
      <c r="G322">
        <v>1</v>
      </c>
      <c r="H322">
        <v>45.5</v>
      </c>
    </row>
    <row r="323" spans="1:8" x14ac:dyDescent="0.2">
      <c r="A323" t="s">
        <v>252</v>
      </c>
      <c r="B323" t="s">
        <v>34</v>
      </c>
      <c r="C323" t="s">
        <v>44</v>
      </c>
      <c r="D323">
        <v>12</v>
      </c>
      <c r="E323">
        <v>14</v>
      </c>
      <c r="F323" t="s">
        <v>91</v>
      </c>
      <c r="G323">
        <v>-1</v>
      </c>
      <c r="H323">
        <v>45.5</v>
      </c>
    </row>
    <row r="324" spans="1:8" x14ac:dyDescent="0.2">
      <c r="A324" t="s">
        <v>253</v>
      </c>
      <c r="B324" t="s">
        <v>47</v>
      </c>
      <c r="C324" t="s">
        <v>52</v>
      </c>
      <c r="D324">
        <v>12</v>
      </c>
      <c r="E324">
        <v>13</v>
      </c>
      <c r="F324" t="s">
        <v>91</v>
      </c>
      <c r="G324">
        <v>-8.5</v>
      </c>
      <c r="H324">
        <v>44.5</v>
      </c>
    </row>
    <row r="325" spans="1:8" x14ac:dyDescent="0.2">
      <c r="A325" t="s">
        <v>253</v>
      </c>
      <c r="B325" t="s">
        <v>52</v>
      </c>
      <c r="C325" t="s">
        <v>47</v>
      </c>
      <c r="D325">
        <v>12</v>
      </c>
      <c r="E325">
        <v>17</v>
      </c>
      <c r="F325" t="s">
        <v>90</v>
      </c>
      <c r="G325">
        <v>8.5</v>
      </c>
      <c r="H325">
        <v>44.5</v>
      </c>
    </row>
    <row r="326" spans="1:8" x14ac:dyDescent="0.2">
      <c r="A326" t="s">
        <v>254</v>
      </c>
      <c r="B326" t="s">
        <v>61</v>
      </c>
      <c r="C326" t="s">
        <v>38</v>
      </c>
      <c r="D326">
        <v>12</v>
      </c>
      <c r="E326">
        <v>45</v>
      </c>
      <c r="F326" t="s">
        <v>90</v>
      </c>
      <c r="G326">
        <v>-2.5</v>
      </c>
      <c r="H326">
        <v>46</v>
      </c>
    </row>
    <row r="327" spans="1:8" x14ac:dyDescent="0.2">
      <c r="A327" t="s">
        <v>254</v>
      </c>
      <c r="B327" t="s">
        <v>38</v>
      </c>
      <c r="C327" t="s">
        <v>61</v>
      </c>
      <c r="D327">
        <v>12</v>
      </c>
      <c r="E327">
        <v>14</v>
      </c>
      <c r="F327" t="s">
        <v>91</v>
      </c>
      <c r="G327">
        <v>2.5</v>
      </c>
      <c r="H327">
        <v>46</v>
      </c>
    </row>
    <row r="328" spans="1:8" x14ac:dyDescent="0.2">
      <c r="A328" t="s">
        <v>255</v>
      </c>
      <c r="B328" t="s">
        <v>60</v>
      </c>
      <c r="C328" t="s">
        <v>46</v>
      </c>
      <c r="D328">
        <v>12</v>
      </c>
      <c r="E328">
        <v>13</v>
      </c>
      <c r="F328" t="s">
        <v>91</v>
      </c>
      <c r="G328">
        <v>10.5</v>
      </c>
      <c r="H328">
        <v>44.5</v>
      </c>
    </row>
    <row r="329" spans="1:8" x14ac:dyDescent="0.2">
      <c r="A329" t="s">
        <v>255</v>
      </c>
      <c r="B329" t="s">
        <v>46</v>
      </c>
      <c r="C329" t="s">
        <v>60</v>
      </c>
      <c r="D329">
        <v>12</v>
      </c>
      <c r="E329">
        <v>19</v>
      </c>
      <c r="F329" t="s">
        <v>90</v>
      </c>
      <c r="G329">
        <v>-10.5</v>
      </c>
      <c r="H329">
        <v>44.5</v>
      </c>
    </row>
    <row r="330" spans="1:8" x14ac:dyDescent="0.2">
      <c r="A330" t="s">
        <v>256</v>
      </c>
      <c r="B330" t="s">
        <v>62</v>
      </c>
      <c r="C330" t="s">
        <v>58</v>
      </c>
      <c r="D330">
        <v>12</v>
      </c>
      <c r="E330">
        <v>30</v>
      </c>
      <c r="F330" t="s">
        <v>90</v>
      </c>
      <c r="G330">
        <v>-6.5</v>
      </c>
      <c r="H330">
        <v>41.5</v>
      </c>
    </row>
    <row r="331" spans="1:8" x14ac:dyDescent="0.2">
      <c r="A331" t="s">
        <v>256</v>
      </c>
      <c r="B331" t="s">
        <v>58</v>
      </c>
      <c r="C331" t="s">
        <v>62</v>
      </c>
      <c r="D331">
        <v>12</v>
      </c>
      <c r="E331">
        <v>22</v>
      </c>
      <c r="F331" t="s">
        <v>91</v>
      </c>
      <c r="G331">
        <v>6.5</v>
      </c>
      <c r="H331">
        <v>41.5</v>
      </c>
    </row>
    <row r="332" spans="1:8" x14ac:dyDescent="0.2">
      <c r="A332" t="s">
        <v>257</v>
      </c>
      <c r="B332" t="s">
        <v>32</v>
      </c>
      <c r="C332" t="s">
        <v>42</v>
      </c>
      <c r="D332">
        <v>12</v>
      </c>
      <c r="E332">
        <v>38</v>
      </c>
      <c r="F332" t="s">
        <v>90</v>
      </c>
      <c r="G332">
        <v>-3.5</v>
      </c>
      <c r="H332">
        <v>42.5</v>
      </c>
    </row>
    <row r="333" spans="1:8" x14ac:dyDescent="0.2">
      <c r="A333" t="s">
        <v>257</v>
      </c>
      <c r="B333" t="s">
        <v>42</v>
      </c>
      <c r="C333" t="s">
        <v>32</v>
      </c>
      <c r="D333">
        <v>12</v>
      </c>
      <c r="E333">
        <v>20</v>
      </c>
      <c r="F333" t="s">
        <v>91</v>
      </c>
      <c r="G333">
        <v>3.5</v>
      </c>
      <c r="H333">
        <v>42.5</v>
      </c>
    </row>
    <row r="334" spans="1:8" x14ac:dyDescent="0.2">
      <c r="A334" t="s">
        <v>258</v>
      </c>
      <c r="B334" t="s">
        <v>50</v>
      </c>
      <c r="C334" t="s">
        <v>39</v>
      </c>
      <c r="D334">
        <v>12</v>
      </c>
      <c r="E334">
        <v>10</v>
      </c>
      <c r="F334" t="s">
        <v>91</v>
      </c>
      <c r="G334">
        <v>-1</v>
      </c>
      <c r="H334">
        <v>45.5</v>
      </c>
    </row>
    <row r="335" spans="1:8" x14ac:dyDescent="0.2">
      <c r="A335" t="s">
        <v>258</v>
      </c>
      <c r="B335" t="s">
        <v>39</v>
      </c>
      <c r="C335" t="s">
        <v>50</v>
      </c>
      <c r="D335">
        <v>12</v>
      </c>
      <c r="E335">
        <v>20</v>
      </c>
      <c r="F335" t="s">
        <v>90</v>
      </c>
      <c r="G335">
        <v>1</v>
      </c>
      <c r="H335">
        <v>45.5</v>
      </c>
    </row>
    <row r="336" spans="1:8" x14ac:dyDescent="0.2">
      <c r="A336" t="s">
        <v>259</v>
      </c>
      <c r="B336" t="s">
        <v>41</v>
      </c>
      <c r="C336" t="s">
        <v>33</v>
      </c>
      <c r="D336">
        <v>12</v>
      </c>
      <c r="E336">
        <v>6</v>
      </c>
      <c r="F336" t="s">
        <v>91</v>
      </c>
      <c r="G336">
        <v>3</v>
      </c>
      <c r="H336">
        <v>47.5</v>
      </c>
    </row>
    <row r="337" spans="1:8" x14ac:dyDescent="0.2">
      <c r="A337" t="s">
        <v>259</v>
      </c>
      <c r="B337" t="s">
        <v>33</v>
      </c>
      <c r="C337" t="s">
        <v>41</v>
      </c>
      <c r="D337">
        <v>12</v>
      </c>
      <c r="E337">
        <v>24</v>
      </c>
      <c r="F337" t="s">
        <v>90</v>
      </c>
      <c r="G337">
        <v>-3</v>
      </c>
      <c r="H337">
        <v>47.5</v>
      </c>
    </row>
    <row r="338" spans="1:8" x14ac:dyDescent="0.2">
      <c r="A338" t="s">
        <v>260</v>
      </c>
      <c r="B338" t="s">
        <v>53</v>
      </c>
      <c r="C338" t="s">
        <v>37</v>
      </c>
      <c r="D338">
        <v>12</v>
      </c>
      <c r="E338">
        <v>20</v>
      </c>
      <c r="F338" t="s">
        <v>90</v>
      </c>
      <c r="G338">
        <v>2.5</v>
      </c>
      <c r="H338">
        <v>47</v>
      </c>
    </row>
    <row r="339" spans="1:8" x14ac:dyDescent="0.2">
      <c r="A339" t="s">
        <v>260</v>
      </c>
      <c r="B339" t="s">
        <v>37</v>
      </c>
      <c r="C339" t="s">
        <v>53</v>
      </c>
      <c r="D339">
        <v>12</v>
      </c>
      <c r="E339">
        <v>14</v>
      </c>
      <c r="F339" t="s">
        <v>91</v>
      </c>
      <c r="G339">
        <v>-2.5</v>
      </c>
      <c r="H339">
        <v>47</v>
      </c>
    </row>
    <row r="340" spans="1:8" x14ac:dyDescent="0.2">
      <c r="A340" t="s">
        <v>261</v>
      </c>
      <c r="B340" t="s">
        <v>56</v>
      </c>
      <c r="C340" t="s">
        <v>54</v>
      </c>
      <c r="D340">
        <v>12</v>
      </c>
      <c r="E340">
        <v>24</v>
      </c>
      <c r="F340" t="s">
        <v>90</v>
      </c>
      <c r="G340">
        <v>-1.5</v>
      </c>
      <c r="H340">
        <v>44</v>
      </c>
    </row>
    <row r="341" spans="1:8" x14ac:dyDescent="0.2">
      <c r="A341" t="s">
        <v>261</v>
      </c>
      <c r="B341" t="s">
        <v>54</v>
      </c>
      <c r="C341" t="s">
        <v>56</v>
      </c>
      <c r="D341">
        <v>12</v>
      </c>
      <c r="E341">
        <v>21</v>
      </c>
      <c r="F341" t="s">
        <v>91</v>
      </c>
      <c r="G341">
        <v>1.5</v>
      </c>
      <c r="H341">
        <v>44</v>
      </c>
    </row>
    <row r="342" spans="1:8" x14ac:dyDescent="0.2">
      <c r="A342" t="s">
        <v>262</v>
      </c>
      <c r="B342" t="s">
        <v>48</v>
      </c>
      <c r="C342" t="s">
        <v>57</v>
      </c>
      <c r="D342">
        <v>12</v>
      </c>
      <c r="E342">
        <v>30</v>
      </c>
      <c r="F342" t="s">
        <v>91</v>
      </c>
      <c r="G342">
        <v>3.5</v>
      </c>
      <c r="H342">
        <v>45.5</v>
      </c>
    </row>
    <row r="343" spans="1:8" x14ac:dyDescent="0.2">
      <c r="A343" t="s">
        <v>262</v>
      </c>
      <c r="B343" t="s">
        <v>57</v>
      </c>
      <c r="C343" t="s">
        <v>48</v>
      </c>
      <c r="D343">
        <v>12</v>
      </c>
      <c r="E343">
        <v>39</v>
      </c>
      <c r="F343" t="s">
        <v>90</v>
      </c>
      <c r="G343">
        <v>-3.5</v>
      </c>
      <c r="H343">
        <v>45.5</v>
      </c>
    </row>
    <row r="344" spans="1:8" x14ac:dyDescent="0.2">
      <c r="A344" t="s">
        <v>263</v>
      </c>
      <c r="B344" t="s">
        <v>40</v>
      </c>
      <c r="C344" t="s">
        <v>49</v>
      </c>
      <c r="D344">
        <v>12</v>
      </c>
      <c r="E344">
        <v>25</v>
      </c>
      <c r="F344" t="s">
        <v>91</v>
      </c>
      <c r="G344">
        <v>-4</v>
      </c>
      <c r="H344">
        <v>46.5</v>
      </c>
    </row>
    <row r="345" spans="1:8" x14ac:dyDescent="0.2">
      <c r="A345" t="s">
        <v>263</v>
      </c>
      <c r="B345" t="s">
        <v>49</v>
      </c>
      <c r="C345" t="s">
        <v>40</v>
      </c>
      <c r="D345">
        <v>12</v>
      </c>
      <c r="E345">
        <v>31</v>
      </c>
      <c r="F345" t="s">
        <v>90</v>
      </c>
      <c r="G345">
        <v>4</v>
      </c>
      <c r="H345">
        <v>46.5</v>
      </c>
    </row>
    <row r="346" spans="1:8" x14ac:dyDescent="0.2">
      <c r="A346" t="s">
        <v>264</v>
      </c>
      <c r="B346" t="s">
        <v>35</v>
      </c>
      <c r="C346" t="s">
        <v>51</v>
      </c>
      <c r="D346">
        <v>12</v>
      </c>
      <c r="E346">
        <v>7</v>
      </c>
      <c r="F346" t="s">
        <v>91</v>
      </c>
      <c r="G346">
        <v>9</v>
      </c>
      <c r="H346">
        <v>42</v>
      </c>
    </row>
    <row r="347" spans="1:8" x14ac:dyDescent="0.2">
      <c r="A347" t="s">
        <v>264</v>
      </c>
      <c r="B347" t="s">
        <v>51</v>
      </c>
      <c r="C347" t="s">
        <v>35</v>
      </c>
      <c r="D347">
        <v>12</v>
      </c>
      <c r="E347">
        <v>31</v>
      </c>
      <c r="F347" t="s">
        <v>90</v>
      </c>
      <c r="G347">
        <v>-9</v>
      </c>
      <c r="H347">
        <v>42</v>
      </c>
    </row>
    <row r="348" spans="1:8" x14ac:dyDescent="0.2">
      <c r="A348" t="s">
        <v>265</v>
      </c>
      <c r="B348" t="s">
        <v>36</v>
      </c>
      <c r="C348" t="s">
        <v>59</v>
      </c>
      <c r="D348">
        <v>12</v>
      </c>
      <c r="E348">
        <v>12</v>
      </c>
      <c r="F348" t="s">
        <v>91</v>
      </c>
      <c r="G348">
        <v>3</v>
      </c>
      <c r="H348">
        <v>46.5</v>
      </c>
    </row>
    <row r="349" spans="1:8" x14ac:dyDescent="0.2">
      <c r="A349" t="s">
        <v>265</v>
      </c>
      <c r="B349" t="s">
        <v>59</v>
      </c>
      <c r="C349" t="s">
        <v>36</v>
      </c>
      <c r="D349">
        <v>12</v>
      </c>
      <c r="E349">
        <v>25</v>
      </c>
      <c r="F349" t="s">
        <v>90</v>
      </c>
      <c r="G349">
        <v>-3</v>
      </c>
      <c r="H349">
        <v>46.5</v>
      </c>
    </row>
    <row r="350" spans="1:8" x14ac:dyDescent="0.2">
      <c r="A350" t="s">
        <v>266</v>
      </c>
      <c r="B350" t="s">
        <v>31</v>
      </c>
      <c r="C350" t="s">
        <v>43</v>
      </c>
      <c r="D350">
        <v>12</v>
      </c>
      <c r="E350">
        <v>30</v>
      </c>
      <c r="F350" t="s">
        <v>90</v>
      </c>
      <c r="G350">
        <v>3</v>
      </c>
      <c r="H350">
        <v>43.5</v>
      </c>
    </row>
    <row r="351" spans="1:8" x14ac:dyDescent="0.2">
      <c r="A351" t="s">
        <v>266</v>
      </c>
      <c r="B351" t="s">
        <v>43</v>
      </c>
      <c r="C351" t="s">
        <v>31</v>
      </c>
      <c r="D351">
        <v>12</v>
      </c>
      <c r="E351">
        <v>24</v>
      </c>
      <c r="F351" t="s">
        <v>91</v>
      </c>
      <c r="G351">
        <v>-3</v>
      </c>
      <c r="H351">
        <v>43.5</v>
      </c>
    </row>
    <row r="352" spans="1:8" x14ac:dyDescent="0.2">
      <c r="A352" t="s">
        <v>267</v>
      </c>
      <c r="B352" t="s">
        <v>45</v>
      </c>
      <c r="C352" t="s">
        <v>55</v>
      </c>
      <c r="D352">
        <v>12</v>
      </c>
      <c r="E352">
        <v>27</v>
      </c>
      <c r="F352" t="s">
        <v>91</v>
      </c>
      <c r="G352">
        <v>-2.5</v>
      </c>
      <c r="H352">
        <v>41</v>
      </c>
    </row>
    <row r="353" spans="1:8" x14ac:dyDescent="0.2">
      <c r="A353" t="s">
        <v>267</v>
      </c>
      <c r="B353" t="s">
        <v>55</v>
      </c>
      <c r="C353" t="s">
        <v>45</v>
      </c>
      <c r="D353">
        <v>12</v>
      </c>
      <c r="E353">
        <v>33</v>
      </c>
      <c r="F353" t="s">
        <v>90</v>
      </c>
      <c r="G353">
        <v>2.5</v>
      </c>
      <c r="H353">
        <v>41</v>
      </c>
    </row>
    <row r="354" spans="1:8" x14ac:dyDescent="0.2">
      <c r="A354" t="s">
        <v>268</v>
      </c>
      <c r="B354" t="s">
        <v>47</v>
      </c>
      <c r="C354" t="s">
        <v>61</v>
      </c>
      <c r="D354">
        <v>13</v>
      </c>
      <c r="E354">
        <v>27</v>
      </c>
      <c r="F354" t="s">
        <v>90</v>
      </c>
      <c r="G354">
        <v>-3</v>
      </c>
      <c r="H354">
        <v>46.5</v>
      </c>
    </row>
    <row r="355" spans="1:8" x14ac:dyDescent="0.2">
      <c r="A355" t="s">
        <v>268</v>
      </c>
      <c r="B355" t="s">
        <v>61</v>
      </c>
      <c r="C355" t="s">
        <v>47</v>
      </c>
      <c r="D355">
        <v>13</v>
      </c>
      <c r="E355">
        <v>23</v>
      </c>
      <c r="F355" t="s">
        <v>91</v>
      </c>
      <c r="G355">
        <v>3</v>
      </c>
      <c r="H355">
        <v>46.5</v>
      </c>
    </row>
    <row r="356" spans="1:8" x14ac:dyDescent="0.2">
      <c r="A356" t="s">
        <v>269</v>
      </c>
      <c r="B356" t="s">
        <v>35</v>
      </c>
      <c r="C356" t="s">
        <v>46</v>
      </c>
      <c r="D356">
        <v>13</v>
      </c>
      <c r="E356">
        <v>3</v>
      </c>
      <c r="F356" t="s">
        <v>91</v>
      </c>
      <c r="G356">
        <v>5.5</v>
      </c>
      <c r="H356">
        <v>43</v>
      </c>
    </row>
    <row r="357" spans="1:8" x14ac:dyDescent="0.2">
      <c r="A357" t="s">
        <v>269</v>
      </c>
      <c r="B357" t="s">
        <v>46</v>
      </c>
      <c r="C357" t="s">
        <v>35</v>
      </c>
      <c r="D357">
        <v>13</v>
      </c>
      <c r="E357">
        <v>27</v>
      </c>
      <c r="F357" t="s">
        <v>90</v>
      </c>
      <c r="G357">
        <v>-5.5</v>
      </c>
      <c r="H357">
        <v>43</v>
      </c>
    </row>
    <row r="358" spans="1:8" x14ac:dyDescent="0.2">
      <c r="A358" t="s">
        <v>270</v>
      </c>
      <c r="B358" t="s">
        <v>50</v>
      </c>
      <c r="C358" t="s">
        <v>36</v>
      </c>
      <c r="D358">
        <v>13</v>
      </c>
      <c r="E358">
        <v>19</v>
      </c>
      <c r="F358" t="s">
        <v>91</v>
      </c>
      <c r="G358">
        <v>1</v>
      </c>
      <c r="H358">
        <v>46</v>
      </c>
    </row>
    <row r="359" spans="1:8" x14ac:dyDescent="0.2">
      <c r="A359" t="s">
        <v>270</v>
      </c>
      <c r="B359" t="s">
        <v>36</v>
      </c>
      <c r="C359" t="s">
        <v>50</v>
      </c>
      <c r="D359">
        <v>13</v>
      </c>
      <c r="E359">
        <v>23</v>
      </c>
      <c r="F359" t="s">
        <v>90</v>
      </c>
      <c r="G359">
        <v>-1</v>
      </c>
      <c r="H359">
        <v>46</v>
      </c>
    </row>
    <row r="360" spans="1:8" x14ac:dyDescent="0.2">
      <c r="A360" t="s">
        <v>271</v>
      </c>
      <c r="B360" t="s">
        <v>42</v>
      </c>
      <c r="C360" t="s">
        <v>55</v>
      </c>
      <c r="D360">
        <v>13</v>
      </c>
      <c r="E360">
        <v>15</v>
      </c>
      <c r="F360" t="s">
        <v>90</v>
      </c>
      <c r="G360">
        <v>-3.5</v>
      </c>
      <c r="H360">
        <v>43.5</v>
      </c>
    </row>
    <row r="361" spans="1:8" x14ac:dyDescent="0.2">
      <c r="A361" t="s">
        <v>271</v>
      </c>
      <c r="B361" t="s">
        <v>55</v>
      </c>
      <c r="C361" t="s">
        <v>42</v>
      </c>
      <c r="D361">
        <v>13</v>
      </c>
      <c r="E361">
        <v>13</v>
      </c>
      <c r="F361" t="s">
        <v>91</v>
      </c>
      <c r="G361">
        <v>3.5</v>
      </c>
      <c r="H361">
        <v>43.5</v>
      </c>
    </row>
    <row r="362" spans="1:8" x14ac:dyDescent="0.2">
      <c r="A362" t="s">
        <v>272</v>
      </c>
      <c r="B362" t="s">
        <v>41</v>
      </c>
      <c r="C362" t="s">
        <v>44</v>
      </c>
      <c r="D362">
        <v>13</v>
      </c>
      <c r="E362">
        <v>38</v>
      </c>
      <c r="F362" t="s">
        <v>91</v>
      </c>
      <c r="G362">
        <v>7</v>
      </c>
      <c r="H362">
        <v>49.5</v>
      </c>
    </row>
    <row r="363" spans="1:8" x14ac:dyDescent="0.2">
      <c r="A363" t="s">
        <v>272</v>
      </c>
      <c r="B363" t="s">
        <v>44</v>
      </c>
      <c r="C363" t="s">
        <v>41</v>
      </c>
      <c r="D363">
        <v>13</v>
      </c>
      <c r="E363">
        <v>41</v>
      </c>
      <c r="F363" t="s">
        <v>90</v>
      </c>
      <c r="G363">
        <v>-7</v>
      </c>
      <c r="H363">
        <v>49.5</v>
      </c>
    </row>
    <row r="364" spans="1:8" x14ac:dyDescent="0.2">
      <c r="A364" t="s">
        <v>273</v>
      </c>
      <c r="B364" t="s">
        <v>51</v>
      </c>
      <c r="C364" t="s">
        <v>45</v>
      </c>
      <c r="D364">
        <v>13</v>
      </c>
      <c r="E364">
        <v>37</v>
      </c>
      <c r="F364" t="s">
        <v>90</v>
      </c>
      <c r="G364">
        <v>-9.5</v>
      </c>
      <c r="H364">
        <v>43.5</v>
      </c>
    </row>
    <row r="365" spans="1:8" x14ac:dyDescent="0.2">
      <c r="A365" t="s">
        <v>273</v>
      </c>
      <c r="B365" t="s">
        <v>45</v>
      </c>
      <c r="C365" t="s">
        <v>51</v>
      </c>
      <c r="D365">
        <v>13</v>
      </c>
      <c r="E365">
        <v>3</v>
      </c>
      <c r="F365" t="s">
        <v>91</v>
      </c>
      <c r="G365">
        <v>9.5</v>
      </c>
      <c r="H365">
        <v>43.5</v>
      </c>
    </row>
    <row r="366" spans="1:8" x14ac:dyDescent="0.2">
      <c r="A366" t="s">
        <v>274</v>
      </c>
      <c r="B366" t="s">
        <v>33</v>
      </c>
      <c r="C366" t="s">
        <v>58</v>
      </c>
      <c r="D366">
        <v>13</v>
      </c>
      <c r="E366">
        <v>21</v>
      </c>
      <c r="F366" t="s">
        <v>91</v>
      </c>
      <c r="G366">
        <v>3</v>
      </c>
      <c r="H366">
        <v>41.5</v>
      </c>
    </row>
    <row r="367" spans="1:8" x14ac:dyDescent="0.2">
      <c r="A367" t="s">
        <v>274</v>
      </c>
      <c r="B367" t="s">
        <v>58</v>
      </c>
      <c r="C367" t="s">
        <v>33</v>
      </c>
      <c r="D367">
        <v>13</v>
      </c>
      <c r="E367">
        <v>30</v>
      </c>
      <c r="F367" t="s">
        <v>90</v>
      </c>
      <c r="G367">
        <v>-3</v>
      </c>
      <c r="H367">
        <v>41.5</v>
      </c>
    </row>
    <row r="368" spans="1:8" x14ac:dyDescent="0.2">
      <c r="A368" t="s">
        <v>275</v>
      </c>
      <c r="B368" t="s">
        <v>54</v>
      </c>
      <c r="C368" t="s">
        <v>40</v>
      </c>
      <c r="D368">
        <v>13</v>
      </c>
      <c r="E368">
        <v>42</v>
      </c>
      <c r="F368" t="s">
        <v>90</v>
      </c>
      <c r="G368">
        <v>-2.5</v>
      </c>
      <c r="H368">
        <v>43.5</v>
      </c>
    </row>
    <row r="369" spans="1:8" x14ac:dyDescent="0.2">
      <c r="A369" t="s">
        <v>275</v>
      </c>
      <c r="B369" t="s">
        <v>40</v>
      </c>
      <c r="C369" t="s">
        <v>54</v>
      </c>
      <c r="D369">
        <v>13</v>
      </c>
      <c r="E369">
        <v>39</v>
      </c>
      <c r="F369" t="s">
        <v>91</v>
      </c>
      <c r="G369">
        <v>2.5</v>
      </c>
      <c r="H369">
        <v>43.5</v>
      </c>
    </row>
    <row r="370" spans="1:8" x14ac:dyDescent="0.2">
      <c r="A370" t="s">
        <v>276</v>
      </c>
      <c r="B370" t="s">
        <v>32</v>
      </c>
      <c r="C370" t="s">
        <v>37</v>
      </c>
      <c r="D370">
        <v>13</v>
      </c>
      <c r="E370">
        <v>23</v>
      </c>
      <c r="F370" t="s">
        <v>90</v>
      </c>
      <c r="G370">
        <v>-2</v>
      </c>
      <c r="H370">
        <v>46</v>
      </c>
    </row>
    <row r="371" spans="1:8" x14ac:dyDescent="0.2">
      <c r="A371" t="s">
        <v>276</v>
      </c>
      <c r="B371" t="s">
        <v>37</v>
      </c>
      <c r="C371" t="s">
        <v>32</v>
      </c>
      <c r="D371">
        <v>13</v>
      </c>
      <c r="E371">
        <v>20</v>
      </c>
      <c r="F371" t="s">
        <v>91</v>
      </c>
      <c r="G371">
        <v>2</v>
      </c>
      <c r="H371">
        <v>46</v>
      </c>
    </row>
    <row r="372" spans="1:8" x14ac:dyDescent="0.2">
      <c r="A372" t="s">
        <v>277</v>
      </c>
      <c r="B372" t="s">
        <v>57</v>
      </c>
      <c r="C372" t="s">
        <v>39</v>
      </c>
      <c r="D372">
        <v>13</v>
      </c>
      <c r="E372">
        <v>38</v>
      </c>
      <c r="F372" t="s">
        <v>90</v>
      </c>
      <c r="G372">
        <v>-4.5</v>
      </c>
      <c r="H372">
        <v>39.5</v>
      </c>
    </row>
    <row r="373" spans="1:8" x14ac:dyDescent="0.2">
      <c r="A373" t="s">
        <v>277</v>
      </c>
      <c r="B373" t="s">
        <v>39</v>
      </c>
      <c r="C373" t="s">
        <v>57</v>
      </c>
      <c r="D373">
        <v>13</v>
      </c>
      <c r="E373">
        <v>7</v>
      </c>
      <c r="F373" t="s">
        <v>91</v>
      </c>
      <c r="G373">
        <v>4.5</v>
      </c>
      <c r="H373">
        <v>39.5</v>
      </c>
    </row>
    <row r="374" spans="1:8" x14ac:dyDescent="0.2">
      <c r="A374" t="s">
        <v>278</v>
      </c>
      <c r="B374" t="s">
        <v>52</v>
      </c>
      <c r="C374" t="s">
        <v>60</v>
      </c>
      <c r="D374">
        <v>13</v>
      </c>
      <c r="E374">
        <v>20</v>
      </c>
      <c r="F374" t="s">
        <v>91</v>
      </c>
      <c r="G374">
        <v>-7.5</v>
      </c>
      <c r="H374">
        <v>43</v>
      </c>
    </row>
    <row r="375" spans="1:8" x14ac:dyDescent="0.2">
      <c r="A375" t="s">
        <v>278</v>
      </c>
      <c r="B375" t="s">
        <v>60</v>
      </c>
      <c r="C375" t="s">
        <v>52</v>
      </c>
      <c r="D375">
        <v>13</v>
      </c>
      <c r="E375">
        <v>26</v>
      </c>
      <c r="F375" t="s">
        <v>90</v>
      </c>
      <c r="G375">
        <v>7.5</v>
      </c>
      <c r="H375">
        <v>43</v>
      </c>
    </row>
    <row r="376" spans="1:8" x14ac:dyDescent="0.2">
      <c r="A376" t="s">
        <v>279</v>
      </c>
      <c r="B376" t="s">
        <v>49</v>
      </c>
      <c r="C376" t="s">
        <v>31</v>
      </c>
      <c r="D376">
        <v>13</v>
      </c>
      <c r="E376">
        <v>3</v>
      </c>
      <c r="F376" t="s">
        <v>91</v>
      </c>
      <c r="G376">
        <v>3.5</v>
      </c>
      <c r="H376">
        <v>43.5</v>
      </c>
    </row>
    <row r="377" spans="1:8" x14ac:dyDescent="0.2">
      <c r="A377" t="s">
        <v>279</v>
      </c>
      <c r="B377" t="s">
        <v>31</v>
      </c>
      <c r="C377" t="s">
        <v>49</v>
      </c>
      <c r="D377">
        <v>13</v>
      </c>
      <c r="E377">
        <v>17</v>
      </c>
      <c r="F377" t="s">
        <v>90</v>
      </c>
      <c r="G377">
        <v>-3.5</v>
      </c>
      <c r="H377">
        <v>43.5</v>
      </c>
    </row>
    <row r="378" spans="1:8" x14ac:dyDescent="0.2">
      <c r="A378" t="s">
        <v>280</v>
      </c>
      <c r="B378" t="s">
        <v>62</v>
      </c>
      <c r="C378" t="s">
        <v>56</v>
      </c>
      <c r="D378">
        <v>13</v>
      </c>
      <c r="E378">
        <v>34</v>
      </c>
      <c r="F378" t="s">
        <v>90</v>
      </c>
      <c r="G378">
        <v>-3</v>
      </c>
      <c r="H378">
        <v>44</v>
      </c>
    </row>
    <row r="379" spans="1:8" x14ac:dyDescent="0.2">
      <c r="A379" t="s">
        <v>280</v>
      </c>
      <c r="B379" t="s">
        <v>56</v>
      </c>
      <c r="C379" t="s">
        <v>62</v>
      </c>
      <c r="D379">
        <v>13</v>
      </c>
      <c r="E379">
        <v>20</v>
      </c>
      <c r="F379" t="s">
        <v>91</v>
      </c>
      <c r="G379">
        <v>3</v>
      </c>
      <c r="H379">
        <v>44</v>
      </c>
    </row>
    <row r="380" spans="1:8" x14ac:dyDescent="0.2">
      <c r="A380" t="s">
        <v>281</v>
      </c>
      <c r="B380" t="s">
        <v>43</v>
      </c>
      <c r="C380" t="s">
        <v>38</v>
      </c>
      <c r="D380">
        <v>13</v>
      </c>
      <c r="E380">
        <v>28</v>
      </c>
      <c r="F380" t="s">
        <v>91</v>
      </c>
      <c r="G380">
        <v>-9.5</v>
      </c>
      <c r="H380">
        <v>49</v>
      </c>
    </row>
    <row r="381" spans="1:8" x14ac:dyDescent="0.2">
      <c r="A381" t="s">
        <v>281</v>
      </c>
      <c r="B381" t="s">
        <v>38</v>
      </c>
      <c r="C381" t="s">
        <v>43</v>
      </c>
      <c r="D381">
        <v>13</v>
      </c>
      <c r="E381">
        <v>35</v>
      </c>
      <c r="F381" t="s">
        <v>90</v>
      </c>
      <c r="G381">
        <v>9.5</v>
      </c>
      <c r="H381">
        <v>49</v>
      </c>
    </row>
    <row r="382" spans="1:8" x14ac:dyDescent="0.2">
      <c r="A382" t="s">
        <v>282</v>
      </c>
      <c r="B382" t="s">
        <v>48</v>
      </c>
      <c r="C382" t="s">
        <v>59</v>
      </c>
      <c r="D382">
        <v>13</v>
      </c>
      <c r="E382">
        <v>45</v>
      </c>
      <c r="F382" t="s">
        <v>90</v>
      </c>
      <c r="G382">
        <v>-7</v>
      </c>
      <c r="H382">
        <v>49</v>
      </c>
    </row>
    <row r="383" spans="1:8" x14ac:dyDescent="0.2">
      <c r="A383" t="s">
        <v>282</v>
      </c>
      <c r="B383" t="s">
        <v>59</v>
      </c>
      <c r="C383" t="s">
        <v>48</v>
      </c>
      <c r="D383">
        <v>13</v>
      </c>
      <c r="E383">
        <v>10</v>
      </c>
      <c r="F383" t="s">
        <v>91</v>
      </c>
      <c r="G383">
        <v>7</v>
      </c>
      <c r="H383">
        <v>49</v>
      </c>
    </row>
    <row r="384" spans="1:8" x14ac:dyDescent="0.2">
      <c r="A384" t="s">
        <v>283</v>
      </c>
      <c r="B384" t="s">
        <v>53</v>
      </c>
      <c r="C384" t="s">
        <v>34</v>
      </c>
      <c r="D384">
        <v>13</v>
      </c>
      <c r="E384">
        <v>16</v>
      </c>
      <c r="F384" t="s">
        <v>91</v>
      </c>
      <c r="G384">
        <v>-4</v>
      </c>
      <c r="H384">
        <v>42</v>
      </c>
    </row>
    <row r="385" spans="1:8" x14ac:dyDescent="0.2">
      <c r="A385" t="s">
        <v>283</v>
      </c>
      <c r="B385" t="s">
        <v>34</v>
      </c>
      <c r="C385" t="s">
        <v>53</v>
      </c>
      <c r="D385">
        <v>13</v>
      </c>
      <c r="E385">
        <v>19</v>
      </c>
      <c r="F385" t="s">
        <v>90</v>
      </c>
      <c r="G385">
        <v>4</v>
      </c>
      <c r="H385">
        <v>42</v>
      </c>
    </row>
    <row r="386" spans="1:8" x14ac:dyDescent="0.2">
      <c r="A386" t="s">
        <v>284</v>
      </c>
      <c r="B386" t="s">
        <v>46</v>
      </c>
      <c r="C386" t="s">
        <v>39</v>
      </c>
      <c r="D386">
        <v>14</v>
      </c>
      <c r="E386">
        <v>23</v>
      </c>
      <c r="F386" t="s">
        <v>90</v>
      </c>
      <c r="G386">
        <v>-7.5</v>
      </c>
      <c r="H386">
        <v>46</v>
      </c>
    </row>
    <row r="387" spans="1:8" x14ac:dyDescent="0.2">
      <c r="A387" t="s">
        <v>284</v>
      </c>
      <c r="B387" t="s">
        <v>39</v>
      </c>
      <c r="C387" t="s">
        <v>46</v>
      </c>
      <c r="D387">
        <v>14</v>
      </c>
      <c r="E387">
        <v>20</v>
      </c>
      <c r="F387" t="s">
        <v>91</v>
      </c>
      <c r="G387">
        <v>7.5</v>
      </c>
      <c r="H387">
        <v>46</v>
      </c>
    </row>
    <row r="388" spans="1:8" x14ac:dyDescent="0.2">
      <c r="A388" t="s">
        <v>285</v>
      </c>
      <c r="B388" t="s">
        <v>44</v>
      </c>
      <c r="C388" t="s">
        <v>50</v>
      </c>
      <c r="D388">
        <v>14</v>
      </c>
      <c r="E388">
        <v>38</v>
      </c>
      <c r="F388" t="s">
        <v>90</v>
      </c>
      <c r="G388">
        <v>-7.5</v>
      </c>
      <c r="H388">
        <v>46.5</v>
      </c>
    </row>
    <row r="389" spans="1:8" x14ac:dyDescent="0.2">
      <c r="A389" t="s">
        <v>285</v>
      </c>
      <c r="B389" t="s">
        <v>50</v>
      </c>
      <c r="C389" t="s">
        <v>44</v>
      </c>
      <c r="D389">
        <v>14</v>
      </c>
      <c r="E389">
        <v>0</v>
      </c>
      <c r="F389" t="s">
        <v>91</v>
      </c>
      <c r="G389">
        <v>7.5</v>
      </c>
      <c r="H389">
        <v>46.5</v>
      </c>
    </row>
    <row r="390" spans="1:8" x14ac:dyDescent="0.2">
      <c r="A390" t="s">
        <v>286</v>
      </c>
      <c r="B390" t="s">
        <v>38</v>
      </c>
      <c r="C390" t="s">
        <v>58</v>
      </c>
      <c r="D390">
        <v>14</v>
      </c>
      <c r="E390">
        <v>23</v>
      </c>
      <c r="F390" t="s">
        <v>90</v>
      </c>
      <c r="G390">
        <v>-1</v>
      </c>
      <c r="H390">
        <v>47</v>
      </c>
    </row>
    <row r="391" spans="1:8" x14ac:dyDescent="0.2">
      <c r="A391" t="s">
        <v>286</v>
      </c>
      <c r="B391" t="s">
        <v>58</v>
      </c>
      <c r="C391" t="s">
        <v>38</v>
      </c>
      <c r="D391">
        <v>14</v>
      </c>
      <c r="E391">
        <v>20</v>
      </c>
      <c r="F391" t="s">
        <v>91</v>
      </c>
      <c r="G391">
        <v>1</v>
      </c>
      <c r="H391">
        <v>47</v>
      </c>
    </row>
    <row r="392" spans="1:8" x14ac:dyDescent="0.2">
      <c r="A392" t="s">
        <v>287</v>
      </c>
      <c r="B392" t="s">
        <v>34</v>
      </c>
      <c r="C392" t="s">
        <v>47</v>
      </c>
      <c r="D392">
        <v>14</v>
      </c>
      <c r="E392">
        <v>7</v>
      </c>
      <c r="F392" t="s">
        <v>91</v>
      </c>
      <c r="G392">
        <v>7.5</v>
      </c>
      <c r="H392">
        <v>0</v>
      </c>
    </row>
    <row r="393" spans="1:8" x14ac:dyDescent="0.2">
      <c r="A393" t="s">
        <v>287</v>
      </c>
      <c r="B393" t="s">
        <v>47</v>
      </c>
      <c r="C393" t="s">
        <v>34</v>
      </c>
      <c r="D393">
        <v>14</v>
      </c>
      <c r="E393">
        <v>28</v>
      </c>
      <c r="F393" t="s">
        <v>90</v>
      </c>
      <c r="G393">
        <v>-7.5</v>
      </c>
      <c r="H393">
        <v>0</v>
      </c>
    </row>
    <row r="394" spans="1:8" x14ac:dyDescent="0.2">
      <c r="A394" t="s">
        <v>288</v>
      </c>
      <c r="B394" t="s">
        <v>35</v>
      </c>
      <c r="C394" t="s">
        <v>61</v>
      </c>
      <c r="D394">
        <v>14</v>
      </c>
      <c r="E394">
        <v>21</v>
      </c>
      <c r="F394" t="s">
        <v>90</v>
      </c>
      <c r="G394">
        <v>-1</v>
      </c>
      <c r="H394">
        <v>41</v>
      </c>
    </row>
    <row r="395" spans="1:8" x14ac:dyDescent="0.2">
      <c r="A395" t="s">
        <v>288</v>
      </c>
      <c r="B395" t="s">
        <v>61</v>
      </c>
      <c r="C395" t="s">
        <v>35</v>
      </c>
      <c r="D395">
        <v>14</v>
      </c>
      <c r="E395">
        <v>14</v>
      </c>
      <c r="F395" t="s">
        <v>91</v>
      </c>
      <c r="G395">
        <v>1</v>
      </c>
      <c r="H395">
        <v>41</v>
      </c>
    </row>
    <row r="396" spans="1:8" x14ac:dyDescent="0.2">
      <c r="A396" t="s">
        <v>289</v>
      </c>
      <c r="B396" t="s">
        <v>40</v>
      </c>
      <c r="C396" t="s">
        <v>59</v>
      </c>
      <c r="D396">
        <v>14</v>
      </c>
      <c r="E396">
        <v>51</v>
      </c>
      <c r="F396" t="s">
        <v>90</v>
      </c>
      <c r="G396">
        <v>0</v>
      </c>
      <c r="H396">
        <v>0</v>
      </c>
    </row>
    <row r="397" spans="1:8" x14ac:dyDescent="0.2">
      <c r="A397" t="s">
        <v>289</v>
      </c>
      <c r="B397" t="s">
        <v>59</v>
      </c>
      <c r="C397" t="s">
        <v>40</v>
      </c>
      <c r="D397">
        <v>14</v>
      </c>
      <c r="E397">
        <v>16</v>
      </c>
      <c r="F397" t="s">
        <v>91</v>
      </c>
      <c r="G397">
        <v>0</v>
      </c>
      <c r="H397">
        <v>0</v>
      </c>
    </row>
    <row r="398" spans="1:8" x14ac:dyDescent="0.2">
      <c r="A398" t="s">
        <v>290</v>
      </c>
      <c r="B398" t="s">
        <v>33</v>
      </c>
      <c r="C398" t="s">
        <v>43</v>
      </c>
      <c r="D398">
        <v>14</v>
      </c>
      <c r="E398">
        <v>6</v>
      </c>
      <c r="F398" t="s">
        <v>91</v>
      </c>
      <c r="G398">
        <v>3.5</v>
      </c>
      <c r="H398">
        <v>45</v>
      </c>
    </row>
    <row r="399" spans="1:8" x14ac:dyDescent="0.2">
      <c r="A399" t="s">
        <v>290</v>
      </c>
      <c r="B399" t="s">
        <v>43</v>
      </c>
      <c r="C399" t="s">
        <v>33</v>
      </c>
      <c r="D399">
        <v>14</v>
      </c>
      <c r="E399">
        <v>27</v>
      </c>
      <c r="F399" t="s">
        <v>90</v>
      </c>
      <c r="G399">
        <v>-3.5</v>
      </c>
      <c r="H399">
        <v>45</v>
      </c>
    </row>
    <row r="400" spans="1:8" x14ac:dyDescent="0.2">
      <c r="A400" t="s">
        <v>291</v>
      </c>
      <c r="B400" t="s">
        <v>41</v>
      </c>
      <c r="C400" t="s">
        <v>36</v>
      </c>
      <c r="D400">
        <v>14</v>
      </c>
      <c r="E400">
        <v>24</v>
      </c>
      <c r="F400" t="s">
        <v>90</v>
      </c>
      <c r="G400">
        <v>4</v>
      </c>
      <c r="H400">
        <v>50.5</v>
      </c>
    </row>
    <row r="401" spans="1:8" x14ac:dyDescent="0.2">
      <c r="A401" t="s">
        <v>291</v>
      </c>
      <c r="B401" t="s">
        <v>36</v>
      </c>
      <c r="C401" t="s">
        <v>41</v>
      </c>
      <c r="D401">
        <v>14</v>
      </c>
      <c r="E401">
        <v>17</v>
      </c>
      <c r="F401" t="s">
        <v>91</v>
      </c>
      <c r="G401">
        <v>-4</v>
      </c>
      <c r="H401">
        <v>50.5</v>
      </c>
    </row>
    <row r="402" spans="1:8" x14ac:dyDescent="0.2">
      <c r="A402" t="s">
        <v>292</v>
      </c>
      <c r="B402" t="s">
        <v>56</v>
      </c>
      <c r="C402" t="s">
        <v>31</v>
      </c>
      <c r="D402">
        <v>14</v>
      </c>
      <c r="E402">
        <v>15</v>
      </c>
      <c r="F402" t="s">
        <v>90</v>
      </c>
      <c r="G402">
        <v>7.5</v>
      </c>
      <c r="H402">
        <v>43.5</v>
      </c>
    </row>
    <row r="403" spans="1:8" x14ac:dyDescent="0.2">
      <c r="A403" t="s">
        <v>292</v>
      </c>
      <c r="B403" t="s">
        <v>31</v>
      </c>
      <c r="C403" t="s">
        <v>56</v>
      </c>
      <c r="D403">
        <v>14</v>
      </c>
      <c r="E403">
        <v>12</v>
      </c>
      <c r="F403" t="s">
        <v>91</v>
      </c>
      <c r="G403">
        <v>-7.5</v>
      </c>
      <c r="H403">
        <v>43.5</v>
      </c>
    </row>
    <row r="404" spans="1:8" x14ac:dyDescent="0.2">
      <c r="A404" t="s">
        <v>293</v>
      </c>
      <c r="B404" t="s">
        <v>51</v>
      </c>
      <c r="C404" t="s">
        <v>48</v>
      </c>
      <c r="D404">
        <v>14</v>
      </c>
      <c r="E404">
        <v>20</v>
      </c>
      <c r="F404" t="s">
        <v>91</v>
      </c>
      <c r="G404">
        <v>-3</v>
      </c>
      <c r="H404">
        <v>49.5</v>
      </c>
    </row>
    <row r="405" spans="1:8" x14ac:dyDescent="0.2">
      <c r="A405" t="s">
        <v>293</v>
      </c>
      <c r="B405" t="s">
        <v>48</v>
      </c>
      <c r="C405" t="s">
        <v>51</v>
      </c>
      <c r="D405">
        <v>14</v>
      </c>
      <c r="E405">
        <v>33</v>
      </c>
      <c r="F405" t="s">
        <v>90</v>
      </c>
      <c r="G405">
        <v>3</v>
      </c>
      <c r="H405">
        <v>49.5</v>
      </c>
    </row>
    <row r="406" spans="1:8" x14ac:dyDescent="0.2">
      <c r="A406" t="s">
        <v>294</v>
      </c>
      <c r="B406" t="s">
        <v>49</v>
      </c>
      <c r="C406" t="s">
        <v>62</v>
      </c>
      <c r="D406">
        <v>14</v>
      </c>
      <c r="E406">
        <v>3</v>
      </c>
      <c r="F406" t="s">
        <v>91</v>
      </c>
      <c r="G406">
        <v>10</v>
      </c>
      <c r="H406">
        <v>45.5</v>
      </c>
    </row>
    <row r="407" spans="1:8" x14ac:dyDescent="0.2">
      <c r="A407" t="s">
        <v>294</v>
      </c>
      <c r="B407" t="s">
        <v>62</v>
      </c>
      <c r="C407" t="s">
        <v>49</v>
      </c>
      <c r="D407">
        <v>14</v>
      </c>
      <c r="E407">
        <v>10</v>
      </c>
      <c r="F407" t="s">
        <v>90</v>
      </c>
      <c r="G407">
        <v>-10</v>
      </c>
      <c r="H407">
        <v>45.5</v>
      </c>
    </row>
    <row r="408" spans="1:8" x14ac:dyDescent="0.2">
      <c r="A408" t="s">
        <v>295</v>
      </c>
      <c r="B408" t="s">
        <v>60</v>
      </c>
      <c r="C408" t="s">
        <v>45</v>
      </c>
      <c r="D408">
        <v>14</v>
      </c>
      <c r="E408">
        <v>10</v>
      </c>
      <c r="F408" t="s">
        <v>91</v>
      </c>
      <c r="G408">
        <v>1.5</v>
      </c>
      <c r="H408">
        <v>41</v>
      </c>
    </row>
    <row r="409" spans="1:8" x14ac:dyDescent="0.2">
      <c r="A409" t="s">
        <v>295</v>
      </c>
      <c r="B409" t="s">
        <v>45</v>
      </c>
      <c r="C409" t="s">
        <v>60</v>
      </c>
      <c r="D409">
        <v>14</v>
      </c>
      <c r="E409">
        <v>24</v>
      </c>
      <c r="F409" t="s">
        <v>90</v>
      </c>
      <c r="G409">
        <v>-1.5</v>
      </c>
      <c r="H409">
        <v>41</v>
      </c>
    </row>
    <row r="410" spans="1:8" x14ac:dyDescent="0.2">
      <c r="A410" t="s">
        <v>296</v>
      </c>
      <c r="B410" t="s">
        <v>54</v>
      </c>
      <c r="C410" t="s">
        <v>32</v>
      </c>
      <c r="D410">
        <v>14</v>
      </c>
      <c r="E410">
        <v>8</v>
      </c>
      <c r="F410" t="s">
        <v>91</v>
      </c>
      <c r="G410">
        <v>7</v>
      </c>
      <c r="H410">
        <v>43</v>
      </c>
    </row>
    <row r="411" spans="1:8" x14ac:dyDescent="0.2">
      <c r="A411" t="s">
        <v>296</v>
      </c>
      <c r="B411" t="s">
        <v>32</v>
      </c>
      <c r="C411" t="s">
        <v>54</v>
      </c>
      <c r="D411">
        <v>14</v>
      </c>
      <c r="E411">
        <v>30</v>
      </c>
      <c r="F411" t="s">
        <v>90</v>
      </c>
      <c r="G411">
        <v>-7</v>
      </c>
      <c r="H411">
        <v>43</v>
      </c>
    </row>
    <row r="412" spans="1:8" x14ac:dyDescent="0.2">
      <c r="A412" t="s">
        <v>297</v>
      </c>
      <c r="B412" t="s">
        <v>52</v>
      </c>
      <c r="C412" t="s">
        <v>53</v>
      </c>
      <c r="D412">
        <v>14</v>
      </c>
      <c r="E412">
        <v>21</v>
      </c>
      <c r="F412" t="s">
        <v>91</v>
      </c>
      <c r="G412">
        <v>-3</v>
      </c>
      <c r="H412">
        <v>0</v>
      </c>
    </row>
    <row r="413" spans="1:8" x14ac:dyDescent="0.2">
      <c r="A413" t="s">
        <v>297</v>
      </c>
      <c r="B413" t="s">
        <v>53</v>
      </c>
      <c r="C413" t="s">
        <v>52</v>
      </c>
      <c r="D413">
        <v>14</v>
      </c>
      <c r="E413">
        <v>24</v>
      </c>
      <c r="F413" t="s">
        <v>90</v>
      </c>
      <c r="G413">
        <v>3</v>
      </c>
      <c r="H413">
        <v>0</v>
      </c>
    </row>
    <row r="414" spans="1:8" x14ac:dyDescent="0.2">
      <c r="A414" t="s">
        <v>298</v>
      </c>
      <c r="B414" t="s">
        <v>57</v>
      </c>
      <c r="C414" t="s">
        <v>55</v>
      </c>
      <c r="D414">
        <v>14</v>
      </c>
      <c r="E414">
        <v>35</v>
      </c>
      <c r="F414" t="s">
        <v>90</v>
      </c>
      <c r="G414">
        <v>0</v>
      </c>
      <c r="H414">
        <v>0</v>
      </c>
    </row>
    <row r="415" spans="1:8" x14ac:dyDescent="0.2">
      <c r="A415" t="s">
        <v>298</v>
      </c>
      <c r="B415" t="s">
        <v>55</v>
      </c>
      <c r="C415" t="s">
        <v>57</v>
      </c>
      <c r="D415">
        <v>14</v>
      </c>
      <c r="E415">
        <v>6</v>
      </c>
      <c r="F415" t="s">
        <v>91</v>
      </c>
      <c r="G415">
        <v>0</v>
      </c>
      <c r="H415">
        <v>0</v>
      </c>
    </row>
    <row r="416" spans="1:8" x14ac:dyDescent="0.2">
      <c r="A416" t="s">
        <v>299</v>
      </c>
      <c r="B416" t="s">
        <v>42</v>
      </c>
      <c r="C416" t="s">
        <v>37</v>
      </c>
      <c r="D416">
        <v>14</v>
      </c>
      <c r="E416">
        <v>24</v>
      </c>
      <c r="F416" t="s">
        <v>91</v>
      </c>
      <c r="G416">
        <v>0</v>
      </c>
      <c r="H416">
        <v>46.5</v>
      </c>
    </row>
    <row r="417" spans="1:8" x14ac:dyDescent="0.2">
      <c r="A417" t="s">
        <v>299</v>
      </c>
      <c r="B417" t="s">
        <v>37</v>
      </c>
      <c r="C417" t="s">
        <v>42</v>
      </c>
      <c r="D417">
        <v>14</v>
      </c>
      <c r="E417">
        <v>31</v>
      </c>
      <c r="F417" t="s">
        <v>90</v>
      </c>
      <c r="G417">
        <v>0</v>
      </c>
      <c r="H417">
        <v>46.5</v>
      </c>
    </row>
    <row r="418" spans="1:8" x14ac:dyDescent="0.2">
      <c r="A418" t="s">
        <v>300</v>
      </c>
      <c r="B418" t="s">
        <v>35</v>
      </c>
      <c r="C418" t="s">
        <v>36</v>
      </c>
      <c r="D418">
        <v>15</v>
      </c>
      <c r="E418">
        <v>31</v>
      </c>
      <c r="F418" t="s">
        <v>90</v>
      </c>
      <c r="G418">
        <v>-1</v>
      </c>
      <c r="H418">
        <v>41</v>
      </c>
    </row>
    <row r="419" spans="1:8" x14ac:dyDescent="0.2">
      <c r="A419" t="s">
        <v>300</v>
      </c>
      <c r="B419" t="s">
        <v>36</v>
      </c>
      <c r="C419" t="s">
        <v>35</v>
      </c>
      <c r="D419">
        <v>15</v>
      </c>
      <c r="E419">
        <v>23</v>
      </c>
      <c r="F419" t="s">
        <v>91</v>
      </c>
      <c r="G419">
        <v>1</v>
      </c>
      <c r="H419">
        <v>41</v>
      </c>
    </row>
    <row r="420" spans="1:8" x14ac:dyDescent="0.2">
      <c r="A420" t="s">
        <v>301</v>
      </c>
      <c r="B420" t="s">
        <v>32</v>
      </c>
      <c r="C420" t="s">
        <v>34</v>
      </c>
      <c r="D420">
        <v>15</v>
      </c>
      <c r="E420">
        <v>19</v>
      </c>
      <c r="F420" t="s">
        <v>90</v>
      </c>
      <c r="G420">
        <v>-3</v>
      </c>
      <c r="H420">
        <v>42</v>
      </c>
    </row>
    <row r="421" spans="1:8" x14ac:dyDescent="0.2">
      <c r="A421" t="s">
        <v>301</v>
      </c>
      <c r="B421" t="s">
        <v>34</v>
      </c>
      <c r="C421" t="s">
        <v>32</v>
      </c>
      <c r="D421">
        <v>15</v>
      </c>
      <c r="E421">
        <v>16</v>
      </c>
      <c r="F421" t="s">
        <v>91</v>
      </c>
      <c r="G421">
        <v>3</v>
      </c>
      <c r="H421">
        <v>42</v>
      </c>
    </row>
    <row r="422" spans="1:8" x14ac:dyDescent="0.2">
      <c r="A422" t="s">
        <v>302</v>
      </c>
      <c r="B422" t="s">
        <v>38</v>
      </c>
      <c r="C422" t="s">
        <v>46</v>
      </c>
      <c r="D422">
        <v>15</v>
      </c>
      <c r="E422">
        <v>17</v>
      </c>
      <c r="F422" t="s">
        <v>91</v>
      </c>
      <c r="G422">
        <v>3.5</v>
      </c>
      <c r="H422">
        <v>50.5</v>
      </c>
    </row>
    <row r="423" spans="1:8" x14ac:dyDescent="0.2">
      <c r="A423" t="s">
        <v>302</v>
      </c>
      <c r="B423" t="s">
        <v>46</v>
      </c>
      <c r="C423" t="s">
        <v>38</v>
      </c>
      <c r="D423">
        <v>15</v>
      </c>
      <c r="E423">
        <v>40</v>
      </c>
      <c r="F423" t="s">
        <v>90</v>
      </c>
      <c r="G423">
        <v>-3.5</v>
      </c>
      <c r="H423">
        <v>50.5</v>
      </c>
    </row>
    <row r="424" spans="1:8" x14ac:dyDescent="0.2">
      <c r="A424" t="s">
        <v>303</v>
      </c>
      <c r="B424" t="s">
        <v>40</v>
      </c>
      <c r="C424" t="s">
        <v>50</v>
      </c>
      <c r="D424">
        <v>15</v>
      </c>
      <c r="E424">
        <v>17</v>
      </c>
      <c r="F424" t="s">
        <v>91</v>
      </c>
      <c r="G424">
        <v>-3</v>
      </c>
      <c r="H424">
        <v>48.5</v>
      </c>
    </row>
    <row r="425" spans="1:8" x14ac:dyDescent="0.2">
      <c r="A425" t="s">
        <v>303</v>
      </c>
      <c r="B425" t="s">
        <v>50</v>
      </c>
      <c r="C425" t="s">
        <v>40</v>
      </c>
      <c r="D425">
        <v>15</v>
      </c>
      <c r="E425">
        <v>23</v>
      </c>
      <c r="F425" t="s">
        <v>90</v>
      </c>
      <c r="G425">
        <v>3</v>
      </c>
      <c r="H425">
        <v>48.5</v>
      </c>
    </row>
    <row r="426" spans="1:8" x14ac:dyDescent="0.2">
      <c r="A426" t="s">
        <v>304</v>
      </c>
      <c r="B426" t="s">
        <v>58</v>
      </c>
      <c r="C426" t="s">
        <v>53</v>
      </c>
      <c r="D426">
        <v>15</v>
      </c>
      <c r="E426">
        <v>25</v>
      </c>
      <c r="F426" t="s">
        <v>91</v>
      </c>
      <c r="G426">
        <v>-1</v>
      </c>
      <c r="H426">
        <v>44</v>
      </c>
    </row>
    <row r="427" spans="1:8" x14ac:dyDescent="0.2">
      <c r="A427" t="s">
        <v>304</v>
      </c>
      <c r="B427" t="s">
        <v>53</v>
      </c>
      <c r="C427" t="s">
        <v>58</v>
      </c>
      <c r="D427">
        <v>15</v>
      </c>
      <c r="E427">
        <v>35</v>
      </c>
      <c r="F427" t="s">
        <v>90</v>
      </c>
      <c r="G427">
        <v>1</v>
      </c>
      <c r="H427">
        <v>44</v>
      </c>
    </row>
    <row r="428" spans="1:8" x14ac:dyDescent="0.2">
      <c r="A428" t="s">
        <v>305</v>
      </c>
      <c r="B428" t="s">
        <v>44</v>
      </c>
      <c r="C428" t="s">
        <v>37</v>
      </c>
      <c r="D428">
        <v>15</v>
      </c>
      <c r="E428">
        <v>38</v>
      </c>
      <c r="F428" t="s">
        <v>90</v>
      </c>
      <c r="G428">
        <v>-5</v>
      </c>
      <c r="H428">
        <v>0</v>
      </c>
    </row>
    <row r="429" spans="1:8" x14ac:dyDescent="0.2">
      <c r="A429" t="s">
        <v>305</v>
      </c>
      <c r="B429" t="s">
        <v>37</v>
      </c>
      <c r="C429" t="s">
        <v>44</v>
      </c>
      <c r="D429">
        <v>15</v>
      </c>
      <c r="E429">
        <v>35</v>
      </c>
      <c r="F429" t="s">
        <v>91</v>
      </c>
      <c r="G429">
        <v>5</v>
      </c>
      <c r="H429">
        <v>0</v>
      </c>
    </row>
    <row r="430" spans="1:8" x14ac:dyDescent="0.2">
      <c r="A430" t="s">
        <v>306</v>
      </c>
      <c r="B430" t="s">
        <v>39</v>
      </c>
      <c r="C430" t="s">
        <v>52</v>
      </c>
      <c r="D430">
        <v>15</v>
      </c>
      <c r="E430">
        <v>38</v>
      </c>
      <c r="F430" t="s">
        <v>90</v>
      </c>
      <c r="G430">
        <v>-5</v>
      </c>
      <c r="H430">
        <v>43</v>
      </c>
    </row>
    <row r="431" spans="1:8" x14ac:dyDescent="0.2">
      <c r="A431" t="s">
        <v>306</v>
      </c>
      <c r="B431" t="s">
        <v>52</v>
      </c>
      <c r="C431" t="s">
        <v>39</v>
      </c>
      <c r="D431">
        <v>15</v>
      </c>
      <c r="E431">
        <v>17</v>
      </c>
      <c r="F431" t="s">
        <v>91</v>
      </c>
      <c r="G431">
        <v>5</v>
      </c>
      <c r="H431">
        <v>43</v>
      </c>
    </row>
    <row r="432" spans="1:8" x14ac:dyDescent="0.2">
      <c r="A432" t="s">
        <v>307</v>
      </c>
      <c r="B432" t="s">
        <v>59</v>
      </c>
      <c r="C432" t="s">
        <v>33</v>
      </c>
      <c r="D432">
        <v>15</v>
      </c>
      <c r="E432">
        <v>10</v>
      </c>
      <c r="F432" t="s">
        <v>91</v>
      </c>
      <c r="G432">
        <v>0</v>
      </c>
      <c r="H432">
        <v>0</v>
      </c>
    </row>
    <row r="433" spans="1:8" x14ac:dyDescent="0.2">
      <c r="A433" t="s">
        <v>307</v>
      </c>
      <c r="B433" t="s">
        <v>33</v>
      </c>
      <c r="C433" t="s">
        <v>59</v>
      </c>
      <c r="D433">
        <v>15</v>
      </c>
      <c r="E433">
        <v>16</v>
      </c>
      <c r="F433" t="s">
        <v>90</v>
      </c>
      <c r="G433">
        <v>0</v>
      </c>
      <c r="H433">
        <v>0</v>
      </c>
    </row>
    <row r="434" spans="1:8" x14ac:dyDescent="0.2">
      <c r="A434" t="s">
        <v>308</v>
      </c>
      <c r="B434" t="s">
        <v>55</v>
      </c>
      <c r="C434" t="s">
        <v>62</v>
      </c>
      <c r="D434">
        <v>15</v>
      </c>
      <c r="E434">
        <v>14</v>
      </c>
      <c r="F434" t="s">
        <v>91</v>
      </c>
      <c r="G434">
        <v>7.5</v>
      </c>
      <c r="H434">
        <v>42.5</v>
      </c>
    </row>
    <row r="435" spans="1:8" x14ac:dyDescent="0.2">
      <c r="A435" t="s">
        <v>308</v>
      </c>
      <c r="B435" t="s">
        <v>62</v>
      </c>
      <c r="C435" t="s">
        <v>55</v>
      </c>
      <c r="D435">
        <v>15</v>
      </c>
      <c r="E435">
        <v>34</v>
      </c>
      <c r="F435" t="s">
        <v>90</v>
      </c>
      <c r="G435">
        <v>-7.5</v>
      </c>
      <c r="H435">
        <v>42.5</v>
      </c>
    </row>
    <row r="436" spans="1:8" x14ac:dyDescent="0.2">
      <c r="A436" t="s">
        <v>309</v>
      </c>
      <c r="B436" t="s">
        <v>43</v>
      </c>
      <c r="C436" t="s">
        <v>54</v>
      </c>
      <c r="D436">
        <v>15</v>
      </c>
      <c r="E436">
        <v>33</v>
      </c>
      <c r="F436" t="s">
        <v>90</v>
      </c>
      <c r="G436">
        <v>-14</v>
      </c>
      <c r="H436">
        <v>47</v>
      </c>
    </row>
    <row r="437" spans="1:8" x14ac:dyDescent="0.2">
      <c r="A437" t="s">
        <v>309</v>
      </c>
      <c r="B437" t="s">
        <v>54</v>
      </c>
      <c r="C437" t="s">
        <v>43</v>
      </c>
      <c r="D437">
        <v>15</v>
      </c>
      <c r="E437">
        <v>16</v>
      </c>
      <c r="F437" t="s">
        <v>91</v>
      </c>
      <c r="G437">
        <v>14</v>
      </c>
      <c r="H437">
        <v>47</v>
      </c>
    </row>
    <row r="438" spans="1:8" x14ac:dyDescent="0.2">
      <c r="A438" t="s">
        <v>310</v>
      </c>
      <c r="B438" t="s">
        <v>57</v>
      </c>
      <c r="C438" t="s">
        <v>45</v>
      </c>
      <c r="D438">
        <v>15</v>
      </c>
      <c r="E438">
        <v>30</v>
      </c>
      <c r="F438" t="s">
        <v>90</v>
      </c>
      <c r="G438">
        <v>-14.5</v>
      </c>
      <c r="H438">
        <v>43</v>
      </c>
    </row>
    <row r="439" spans="1:8" x14ac:dyDescent="0.2">
      <c r="A439" t="s">
        <v>310</v>
      </c>
      <c r="B439" t="s">
        <v>45</v>
      </c>
      <c r="C439" t="s">
        <v>57</v>
      </c>
      <c r="D439">
        <v>15</v>
      </c>
      <c r="E439">
        <v>13</v>
      </c>
      <c r="F439" t="s">
        <v>91</v>
      </c>
      <c r="G439">
        <v>14.5</v>
      </c>
      <c r="H439">
        <v>43</v>
      </c>
    </row>
    <row r="440" spans="1:8" x14ac:dyDescent="0.2">
      <c r="A440" t="s">
        <v>311</v>
      </c>
      <c r="B440" t="s">
        <v>56</v>
      </c>
      <c r="C440" t="s">
        <v>47</v>
      </c>
      <c r="D440">
        <v>15</v>
      </c>
      <c r="E440">
        <v>20</v>
      </c>
      <c r="F440" t="s">
        <v>91</v>
      </c>
      <c r="G440">
        <v>3</v>
      </c>
      <c r="H440">
        <v>46.5</v>
      </c>
    </row>
    <row r="441" spans="1:8" x14ac:dyDescent="0.2">
      <c r="A441" t="s">
        <v>311</v>
      </c>
      <c r="B441" t="s">
        <v>47</v>
      </c>
      <c r="C441" t="s">
        <v>56</v>
      </c>
      <c r="D441">
        <v>15</v>
      </c>
      <c r="E441">
        <v>30</v>
      </c>
      <c r="F441" t="s">
        <v>90</v>
      </c>
      <c r="G441">
        <v>-3</v>
      </c>
      <c r="H441">
        <v>46.5</v>
      </c>
    </row>
    <row r="442" spans="1:8" x14ac:dyDescent="0.2">
      <c r="A442" t="s">
        <v>312</v>
      </c>
      <c r="B442" t="s">
        <v>48</v>
      </c>
      <c r="C442" t="s">
        <v>31</v>
      </c>
      <c r="D442">
        <v>15</v>
      </c>
      <c r="E442">
        <v>34</v>
      </c>
      <c r="F442" t="s">
        <v>90</v>
      </c>
      <c r="G442">
        <v>-6</v>
      </c>
      <c r="H442">
        <v>44.5</v>
      </c>
    </row>
    <row r="443" spans="1:8" x14ac:dyDescent="0.2">
      <c r="A443" t="s">
        <v>312</v>
      </c>
      <c r="B443" t="s">
        <v>31</v>
      </c>
      <c r="C443" t="s">
        <v>48</v>
      </c>
      <c r="D443">
        <v>15</v>
      </c>
      <c r="E443">
        <v>27</v>
      </c>
      <c r="F443" t="s">
        <v>91</v>
      </c>
      <c r="G443">
        <v>6</v>
      </c>
      <c r="H443">
        <v>44.5</v>
      </c>
    </row>
    <row r="444" spans="1:8" x14ac:dyDescent="0.2">
      <c r="A444" t="s">
        <v>313</v>
      </c>
      <c r="B444" t="s">
        <v>42</v>
      </c>
      <c r="C444" t="s">
        <v>49</v>
      </c>
      <c r="D444">
        <v>15</v>
      </c>
      <c r="E444">
        <v>14</v>
      </c>
      <c r="F444" t="s">
        <v>91</v>
      </c>
      <c r="G444">
        <v>0</v>
      </c>
      <c r="H444">
        <v>0</v>
      </c>
    </row>
    <row r="445" spans="1:8" x14ac:dyDescent="0.2">
      <c r="A445" t="s">
        <v>313</v>
      </c>
      <c r="B445" t="s">
        <v>49</v>
      </c>
      <c r="C445" t="s">
        <v>42</v>
      </c>
      <c r="D445">
        <v>15</v>
      </c>
      <c r="E445">
        <v>30</v>
      </c>
      <c r="F445" t="s">
        <v>90</v>
      </c>
      <c r="G445">
        <v>0</v>
      </c>
      <c r="H445">
        <v>0</v>
      </c>
    </row>
    <row r="446" spans="1:8" x14ac:dyDescent="0.2">
      <c r="A446" t="s">
        <v>314</v>
      </c>
      <c r="B446" t="s">
        <v>60</v>
      </c>
      <c r="C446" t="s">
        <v>51</v>
      </c>
      <c r="D446">
        <v>15</v>
      </c>
      <c r="E446">
        <v>14</v>
      </c>
      <c r="F446" t="s">
        <v>91</v>
      </c>
      <c r="G446">
        <v>4</v>
      </c>
      <c r="H446">
        <v>40.5</v>
      </c>
    </row>
    <row r="447" spans="1:8" x14ac:dyDescent="0.2">
      <c r="A447" t="s">
        <v>314</v>
      </c>
      <c r="B447" t="s">
        <v>51</v>
      </c>
      <c r="C447" t="s">
        <v>60</v>
      </c>
      <c r="D447">
        <v>15</v>
      </c>
      <c r="E447">
        <v>24</v>
      </c>
      <c r="F447" t="s">
        <v>90</v>
      </c>
      <c r="G447">
        <v>-4</v>
      </c>
      <c r="H447">
        <v>40.5</v>
      </c>
    </row>
    <row r="448" spans="1:8" x14ac:dyDescent="0.2">
      <c r="A448" t="s">
        <v>1849</v>
      </c>
      <c r="B448" t="s">
        <v>61</v>
      </c>
      <c r="C448" t="s">
        <v>41</v>
      </c>
      <c r="D448">
        <v>15</v>
      </c>
      <c r="E448">
        <v>35</v>
      </c>
      <c r="F448" t="s">
        <v>90</v>
      </c>
      <c r="G448">
        <v>3</v>
      </c>
      <c r="H448">
        <v>51</v>
      </c>
    </row>
    <row r="449" spans="1:8" x14ac:dyDescent="0.2">
      <c r="A449" t="s">
        <v>1849</v>
      </c>
      <c r="B449" t="s">
        <v>41</v>
      </c>
      <c r="C449" t="s">
        <v>61</v>
      </c>
      <c r="D449">
        <v>15</v>
      </c>
      <c r="E449">
        <v>27</v>
      </c>
      <c r="F449" t="s">
        <v>91</v>
      </c>
      <c r="G449">
        <v>-3</v>
      </c>
      <c r="H449">
        <v>51</v>
      </c>
    </row>
    <row r="450" spans="1:8" x14ac:dyDescent="0.2">
      <c r="A450" t="s">
        <v>315</v>
      </c>
      <c r="B450" t="s">
        <v>56</v>
      </c>
      <c r="C450" t="s">
        <v>49</v>
      </c>
      <c r="D450">
        <v>16</v>
      </c>
      <c r="E450">
        <v>23</v>
      </c>
      <c r="F450" t="s">
        <v>90</v>
      </c>
      <c r="G450">
        <v>-5</v>
      </c>
      <c r="H450">
        <v>47</v>
      </c>
    </row>
    <row r="451" spans="1:8" x14ac:dyDescent="0.2">
      <c r="A451" t="s">
        <v>315</v>
      </c>
      <c r="B451" t="s">
        <v>49</v>
      </c>
      <c r="C451" t="s">
        <v>56</v>
      </c>
      <c r="D451">
        <v>16</v>
      </c>
      <c r="E451">
        <v>20</v>
      </c>
      <c r="F451" t="s">
        <v>91</v>
      </c>
      <c r="G451">
        <v>5</v>
      </c>
      <c r="H451">
        <v>47</v>
      </c>
    </row>
    <row r="452" spans="1:8" x14ac:dyDescent="0.2">
      <c r="A452" t="s">
        <v>316</v>
      </c>
      <c r="B452" t="s">
        <v>53</v>
      </c>
      <c r="C452" t="s">
        <v>38</v>
      </c>
      <c r="D452">
        <v>16</v>
      </c>
      <c r="E452">
        <v>38</v>
      </c>
      <c r="F452" t="s">
        <v>90</v>
      </c>
      <c r="G452">
        <v>3</v>
      </c>
      <c r="H452">
        <v>47.5</v>
      </c>
    </row>
    <row r="453" spans="1:8" x14ac:dyDescent="0.2">
      <c r="A453" t="s">
        <v>316</v>
      </c>
      <c r="B453" t="s">
        <v>38</v>
      </c>
      <c r="C453" t="s">
        <v>53</v>
      </c>
      <c r="D453">
        <v>16</v>
      </c>
      <c r="E453">
        <v>24</v>
      </c>
      <c r="F453" t="s">
        <v>91</v>
      </c>
      <c r="G453">
        <v>-3</v>
      </c>
      <c r="H453">
        <v>47.5</v>
      </c>
    </row>
    <row r="454" spans="1:8" x14ac:dyDescent="0.2">
      <c r="A454" t="s">
        <v>317</v>
      </c>
      <c r="B454" t="s">
        <v>44</v>
      </c>
      <c r="C454" t="s">
        <v>50</v>
      </c>
      <c r="D454">
        <v>16</v>
      </c>
      <c r="E454">
        <v>13</v>
      </c>
      <c r="F454" t="s">
        <v>91</v>
      </c>
      <c r="G454">
        <v>-6.5</v>
      </c>
      <c r="H454">
        <v>47.5</v>
      </c>
    </row>
    <row r="455" spans="1:8" x14ac:dyDescent="0.2">
      <c r="A455" t="s">
        <v>317</v>
      </c>
      <c r="B455" t="s">
        <v>50</v>
      </c>
      <c r="C455" t="s">
        <v>44</v>
      </c>
      <c r="D455">
        <v>16</v>
      </c>
      <c r="E455">
        <v>20</v>
      </c>
      <c r="F455" t="s">
        <v>90</v>
      </c>
      <c r="G455">
        <v>6.5</v>
      </c>
      <c r="H455">
        <v>47.5</v>
      </c>
    </row>
    <row r="456" spans="1:8" x14ac:dyDescent="0.2">
      <c r="A456" t="s">
        <v>318</v>
      </c>
      <c r="B456" t="s">
        <v>52</v>
      </c>
      <c r="C456" t="s">
        <v>36</v>
      </c>
      <c r="D456">
        <v>16</v>
      </c>
      <c r="E456">
        <v>26</v>
      </c>
      <c r="F456" t="s">
        <v>90</v>
      </c>
      <c r="G456">
        <v>3</v>
      </c>
      <c r="H456">
        <v>46</v>
      </c>
    </row>
    <row r="457" spans="1:8" x14ac:dyDescent="0.2">
      <c r="A457" t="s">
        <v>318</v>
      </c>
      <c r="B457" t="s">
        <v>36</v>
      </c>
      <c r="C457" t="s">
        <v>52</v>
      </c>
      <c r="D457">
        <v>16</v>
      </c>
      <c r="E457">
        <v>21</v>
      </c>
      <c r="F457" t="s">
        <v>91</v>
      </c>
      <c r="G457">
        <v>-3</v>
      </c>
      <c r="H457">
        <v>46</v>
      </c>
    </row>
    <row r="458" spans="1:8" x14ac:dyDescent="0.2">
      <c r="A458" t="s">
        <v>319</v>
      </c>
      <c r="B458" t="s">
        <v>45</v>
      </c>
      <c r="C458" t="s">
        <v>62</v>
      </c>
      <c r="D458">
        <v>16</v>
      </c>
      <c r="E458">
        <v>13</v>
      </c>
      <c r="F458" t="s">
        <v>91</v>
      </c>
      <c r="G458">
        <v>11.5</v>
      </c>
      <c r="H458">
        <v>43</v>
      </c>
    </row>
    <row r="459" spans="1:8" x14ac:dyDescent="0.2">
      <c r="A459" t="s">
        <v>319</v>
      </c>
      <c r="B459" t="s">
        <v>62</v>
      </c>
      <c r="C459" t="s">
        <v>45</v>
      </c>
      <c r="D459">
        <v>16</v>
      </c>
      <c r="E459">
        <v>17</v>
      </c>
      <c r="F459" t="s">
        <v>90</v>
      </c>
      <c r="G459">
        <v>-11.5</v>
      </c>
      <c r="H459">
        <v>43</v>
      </c>
    </row>
    <row r="460" spans="1:8" x14ac:dyDescent="0.2">
      <c r="A460" t="s">
        <v>320</v>
      </c>
      <c r="B460" t="s">
        <v>58</v>
      </c>
      <c r="C460" t="s">
        <v>34</v>
      </c>
      <c r="D460">
        <v>16</v>
      </c>
      <c r="E460">
        <v>16</v>
      </c>
      <c r="F460" t="s">
        <v>90</v>
      </c>
      <c r="G460">
        <v>-6</v>
      </c>
      <c r="H460">
        <v>43</v>
      </c>
    </row>
    <row r="461" spans="1:8" x14ac:dyDescent="0.2">
      <c r="A461" t="s">
        <v>320</v>
      </c>
      <c r="B461" t="s">
        <v>34</v>
      </c>
      <c r="C461" t="s">
        <v>58</v>
      </c>
      <c r="D461">
        <v>16</v>
      </c>
      <c r="E461">
        <v>6</v>
      </c>
      <c r="F461" t="s">
        <v>91</v>
      </c>
      <c r="G461">
        <v>6</v>
      </c>
      <c r="H461">
        <v>43</v>
      </c>
    </row>
    <row r="462" spans="1:8" x14ac:dyDescent="0.2">
      <c r="A462" t="s">
        <v>321</v>
      </c>
      <c r="B462" t="s">
        <v>54</v>
      </c>
      <c r="C462" t="s">
        <v>33</v>
      </c>
      <c r="D462">
        <v>16</v>
      </c>
      <c r="E462">
        <v>6</v>
      </c>
      <c r="F462" t="s">
        <v>91</v>
      </c>
      <c r="G462">
        <v>0</v>
      </c>
      <c r="H462">
        <v>0</v>
      </c>
    </row>
    <row r="463" spans="1:8" x14ac:dyDescent="0.2">
      <c r="A463" t="s">
        <v>321</v>
      </c>
      <c r="B463" t="s">
        <v>33</v>
      </c>
      <c r="C463" t="s">
        <v>54</v>
      </c>
      <c r="D463">
        <v>16</v>
      </c>
      <c r="E463">
        <v>34</v>
      </c>
      <c r="F463" t="s">
        <v>90</v>
      </c>
      <c r="G463">
        <v>0</v>
      </c>
      <c r="H463">
        <v>0</v>
      </c>
    </row>
    <row r="464" spans="1:8" x14ac:dyDescent="0.2">
      <c r="A464" t="s">
        <v>322</v>
      </c>
      <c r="B464" t="s">
        <v>42</v>
      </c>
      <c r="C464" t="s">
        <v>59</v>
      </c>
      <c r="D464">
        <v>16</v>
      </c>
      <c r="E464">
        <v>12</v>
      </c>
      <c r="F464" t="s">
        <v>91</v>
      </c>
      <c r="G464">
        <v>-2.5</v>
      </c>
      <c r="H464">
        <v>44</v>
      </c>
    </row>
    <row r="465" spans="1:8" x14ac:dyDescent="0.2">
      <c r="A465" t="s">
        <v>322</v>
      </c>
      <c r="B465" t="s">
        <v>59</v>
      </c>
      <c r="C465" t="s">
        <v>42</v>
      </c>
      <c r="D465">
        <v>16</v>
      </c>
      <c r="E465">
        <v>18</v>
      </c>
      <c r="F465" t="s">
        <v>90</v>
      </c>
      <c r="G465">
        <v>2.5</v>
      </c>
      <c r="H465">
        <v>44</v>
      </c>
    </row>
    <row r="466" spans="1:8" x14ac:dyDescent="0.2">
      <c r="A466" t="s">
        <v>323</v>
      </c>
      <c r="B466" t="s">
        <v>41</v>
      </c>
      <c r="C466" t="s">
        <v>40</v>
      </c>
      <c r="D466">
        <v>16</v>
      </c>
      <c r="E466">
        <v>38</v>
      </c>
      <c r="F466" t="s">
        <v>90</v>
      </c>
      <c r="G466">
        <v>-3.5</v>
      </c>
      <c r="H466">
        <v>52</v>
      </c>
    </row>
    <row r="467" spans="1:8" x14ac:dyDescent="0.2">
      <c r="A467" t="s">
        <v>323</v>
      </c>
      <c r="B467" t="s">
        <v>40</v>
      </c>
      <c r="C467" t="s">
        <v>41</v>
      </c>
      <c r="D467">
        <v>16</v>
      </c>
      <c r="E467">
        <v>27</v>
      </c>
      <c r="F467" t="s">
        <v>91</v>
      </c>
      <c r="G467">
        <v>3.5</v>
      </c>
      <c r="H467">
        <v>52</v>
      </c>
    </row>
    <row r="468" spans="1:8" x14ac:dyDescent="0.2">
      <c r="A468" t="s">
        <v>324</v>
      </c>
      <c r="B468" t="s">
        <v>32</v>
      </c>
      <c r="C468" t="s">
        <v>43</v>
      </c>
      <c r="D468">
        <v>16</v>
      </c>
      <c r="E468">
        <v>26</v>
      </c>
      <c r="F468" t="s">
        <v>90</v>
      </c>
      <c r="G468">
        <v>3</v>
      </c>
      <c r="H468">
        <v>46</v>
      </c>
    </row>
    <row r="469" spans="1:8" x14ac:dyDescent="0.2">
      <c r="A469" t="s">
        <v>324</v>
      </c>
      <c r="B469" t="s">
        <v>43</v>
      </c>
      <c r="C469" t="s">
        <v>32</v>
      </c>
      <c r="D469">
        <v>16</v>
      </c>
      <c r="E469">
        <v>20</v>
      </c>
      <c r="F469" t="s">
        <v>91</v>
      </c>
      <c r="G469">
        <v>-3</v>
      </c>
      <c r="H469">
        <v>46</v>
      </c>
    </row>
    <row r="470" spans="1:8" x14ac:dyDescent="0.2">
      <c r="A470" t="s">
        <v>325</v>
      </c>
      <c r="B470" t="s">
        <v>37</v>
      </c>
      <c r="C470" t="s">
        <v>39</v>
      </c>
      <c r="D470">
        <v>16</v>
      </c>
      <c r="E470">
        <v>17</v>
      </c>
      <c r="F470" t="s">
        <v>91</v>
      </c>
      <c r="G470">
        <v>6</v>
      </c>
      <c r="H470">
        <v>45</v>
      </c>
    </row>
    <row r="471" spans="1:8" x14ac:dyDescent="0.2">
      <c r="A471" t="s">
        <v>325</v>
      </c>
      <c r="B471" t="s">
        <v>39</v>
      </c>
      <c r="C471" t="s">
        <v>37</v>
      </c>
      <c r="D471">
        <v>16</v>
      </c>
      <c r="E471">
        <v>49</v>
      </c>
      <c r="F471" t="s">
        <v>90</v>
      </c>
      <c r="G471">
        <v>-6</v>
      </c>
      <c r="H471">
        <v>45</v>
      </c>
    </row>
    <row r="472" spans="1:8" x14ac:dyDescent="0.2">
      <c r="A472" t="s">
        <v>326</v>
      </c>
      <c r="B472" t="s">
        <v>61</v>
      </c>
      <c r="C472" t="s">
        <v>60</v>
      </c>
      <c r="D472">
        <v>16</v>
      </c>
      <c r="E472">
        <v>32</v>
      </c>
      <c r="F472" t="s">
        <v>90</v>
      </c>
      <c r="G472">
        <v>-9.5</v>
      </c>
      <c r="H472">
        <v>43</v>
      </c>
    </row>
    <row r="473" spans="1:8" x14ac:dyDescent="0.2">
      <c r="A473" t="s">
        <v>326</v>
      </c>
      <c r="B473" t="s">
        <v>60</v>
      </c>
      <c r="C473" t="s">
        <v>61</v>
      </c>
      <c r="D473">
        <v>16</v>
      </c>
      <c r="E473">
        <v>17</v>
      </c>
      <c r="F473" t="s">
        <v>91</v>
      </c>
      <c r="G473">
        <v>9.5</v>
      </c>
      <c r="H473">
        <v>43</v>
      </c>
    </row>
    <row r="474" spans="1:8" x14ac:dyDescent="0.2">
      <c r="A474" t="s">
        <v>327</v>
      </c>
      <c r="B474" t="s">
        <v>46</v>
      </c>
      <c r="C474" t="s">
        <v>47</v>
      </c>
      <c r="D474">
        <v>16</v>
      </c>
      <c r="E474">
        <v>38</v>
      </c>
      <c r="F474" t="s">
        <v>90</v>
      </c>
      <c r="G474">
        <v>-4.5</v>
      </c>
      <c r="H474">
        <v>50</v>
      </c>
    </row>
    <row r="475" spans="1:8" x14ac:dyDescent="0.2">
      <c r="A475" t="s">
        <v>327</v>
      </c>
      <c r="B475" t="s">
        <v>47</v>
      </c>
      <c r="C475" t="s">
        <v>46</v>
      </c>
      <c r="D475">
        <v>16</v>
      </c>
      <c r="E475">
        <v>8</v>
      </c>
      <c r="F475" t="s">
        <v>91</v>
      </c>
      <c r="G475">
        <v>4.5</v>
      </c>
      <c r="H475">
        <v>50</v>
      </c>
    </row>
    <row r="476" spans="1:8" x14ac:dyDescent="0.2">
      <c r="A476" t="s">
        <v>328</v>
      </c>
      <c r="B476" t="s">
        <v>35</v>
      </c>
      <c r="C476" t="s">
        <v>57</v>
      </c>
      <c r="D476">
        <v>16</v>
      </c>
      <c r="E476">
        <v>23</v>
      </c>
      <c r="F476" t="s">
        <v>90</v>
      </c>
      <c r="G476">
        <v>12.5</v>
      </c>
      <c r="H476">
        <v>40.5</v>
      </c>
    </row>
    <row r="477" spans="1:8" x14ac:dyDescent="0.2">
      <c r="A477" t="s">
        <v>328</v>
      </c>
      <c r="B477" t="s">
        <v>57</v>
      </c>
      <c r="C477" t="s">
        <v>35</v>
      </c>
      <c r="D477">
        <v>16</v>
      </c>
      <c r="E477">
        <v>17</v>
      </c>
      <c r="F477" t="s">
        <v>91</v>
      </c>
      <c r="G477">
        <v>-12.5</v>
      </c>
      <c r="H477">
        <v>40.5</v>
      </c>
    </row>
    <row r="478" spans="1:8" x14ac:dyDescent="0.2">
      <c r="A478" t="s">
        <v>329</v>
      </c>
      <c r="B478" t="s">
        <v>55</v>
      </c>
      <c r="C478" t="s">
        <v>48</v>
      </c>
      <c r="D478">
        <v>16</v>
      </c>
      <c r="E478">
        <v>20</v>
      </c>
      <c r="F478" t="s">
        <v>90</v>
      </c>
      <c r="G478">
        <v>10.5</v>
      </c>
      <c r="H478">
        <v>47</v>
      </c>
    </row>
    <row r="479" spans="1:8" x14ac:dyDescent="0.2">
      <c r="A479" t="s">
        <v>329</v>
      </c>
      <c r="B479" t="s">
        <v>48</v>
      </c>
      <c r="C479" t="s">
        <v>55</v>
      </c>
      <c r="D479">
        <v>16</v>
      </c>
      <c r="E479">
        <v>17</v>
      </c>
      <c r="F479" t="s">
        <v>91</v>
      </c>
      <c r="G479">
        <v>-10.5</v>
      </c>
      <c r="H479">
        <v>47</v>
      </c>
    </row>
    <row r="480" spans="1:8" x14ac:dyDescent="0.2">
      <c r="A480" t="s">
        <v>330</v>
      </c>
      <c r="B480" t="s">
        <v>31</v>
      </c>
      <c r="C480" t="s">
        <v>51</v>
      </c>
      <c r="D480">
        <v>16</v>
      </c>
      <c r="E480">
        <v>20</v>
      </c>
      <c r="F480" t="s">
        <v>90</v>
      </c>
      <c r="G480">
        <v>-3</v>
      </c>
      <c r="H480">
        <v>40</v>
      </c>
    </row>
    <row r="481" spans="1:8" x14ac:dyDescent="0.2">
      <c r="A481" t="s">
        <v>330</v>
      </c>
      <c r="B481" t="s">
        <v>51</v>
      </c>
      <c r="C481" t="s">
        <v>31</v>
      </c>
      <c r="D481">
        <v>16</v>
      </c>
      <c r="E481">
        <v>17</v>
      </c>
      <c r="F481" t="s">
        <v>91</v>
      </c>
      <c r="G481">
        <v>3</v>
      </c>
      <c r="H481">
        <v>40</v>
      </c>
    </row>
    <row r="482" spans="1:8" x14ac:dyDescent="0.2">
      <c r="A482" t="s">
        <v>331</v>
      </c>
      <c r="B482" t="s">
        <v>51</v>
      </c>
      <c r="C482" t="s">
        <v>55</v>
      </c>
      <c r="D482">
        <v>17</v>
      </c>
      <c r="E482">
        <v>24</v>
      </c>
      <c r="F482" t="s">
        <v>90</v>
      </c>
      <c r="G482">
        <v>-9.5</v>
      </c>
      <c r="H482">
        <v>41.5</v>
      </c>
    </row>
    <row r="483" spans="1:8" x14ac:dyDescent="0.2">
      <c r="A483" t="s">
        <v>331</v>
      </c>
      <c r="B483" t="s">
        <v>55</v>
      </c>
      <c r="C483" t="s">
        <v>51</v>
      </c>
      <c r="D483">
        <v>17</v>
      </c>
      <c r="E483">
        <v>16</v>
      </c>
      <c r="F483" t="s">
        <v>91</v>
      </c>
      <c r="G483">
        <v>9.5</v>
      </c>
      <c r="H483">
        <v>41.5</v>
      </c>
    </row>
    <row r="484" spans="1:8" x14ac:dyDescent="0.2">
      <c r="A484" t="s">
        <v>332</v>
      </c>
      <c r="B484" t="s">
        <v>52</v>
      </c>
      <c r="C484" t="s">
        <v>61</v>
      </c>
      <c r="D484">
        <v>17</v>
      </c>
      <c r="E484">
        <v>20</v>
      </c>
      <c r="F484" t="s">
        <v>91</v>
      </c>
      <c r="G484">
        <v>-1</v>
      </c>
      <c r="H484">
        <v>46</v>
      </c>
    </row>
    <row r="485" spans="1:8" x14ac:dyDescent="0.2">
      <c r="A485" t="s">
        <v>332</v>
      </c>
      <c r="B485" t="s">
        <v>61</v>
      </c>
      <c r="C485" t="s">
        <v>52</v>
      </c>
      <c r="D485">
        <v>17</v>
      </c>
      <c r="E485">
        <v>24</v>
      </c>
      <c r="F485" t="s">
        <v>90</v>
      </c>
      <c r="G485">
        <v>1</v>
      </c>
      <c r="H485">
        <v>46</v>
      </c>
    </row>
    <row r="486" spans="1:8" x14ac:dyDescent="0.2">
      <c r="A486" t="s">
        <v>333</v>
      </c>
      <c r="B486" t="s">
        <v>33</v>
      </c>
      <c r="C486" t="s">
        <v>40</v>
      </c>
      <c r="D486">
        <v>17</v>
      </c>
      <c r="E486">
        <v>30</v>
      </c>
      <c r="F486" t="s">
        <v>90</v>
      </c>
      <c r="G486">
        <v>-6</v>
      </c>
      <c r="H486">
        <v>45.5</v>
      </c>
    </row>
    <row r="487" spans="1:8" x14ac:dyDescent="0.2">
      <c r="A487" t="s">
        <v>333</v>
      </c>
      <c r="B487" t="s">
        <v>40</v>
      </c>
      <c r="C487" t="s">
        <v>33</v>
      </c>
      <c r="D487">
        <v>17</v>
      </c>
      <c r="E487">
        <v>6</v>
      </c>
      <c r="F487" t="s">
        <v>91</v>
      </c>
      <c r="G487">
        <v>6</v>
      </c>
      <c r="H487">
        <v>45.5</v>
      </c>
    </row>
    <row r="488" spans="1:8" x14ac:dyDescent="0.2">
      <c r="A488" t="s">
        <v>334</v>
      </c>
      <c r="B488" t="s">
        <v>47</v>
      </c>
      <c r="C488" t="s">
        <v>39</v>
      </c>
      <c r="D488">
        <v>17</v>
      </c>
      <c r="E488">
        <v>13</v>
      </c>
      <c r="F488" t="s">
        <v>91</v>
      </c>
      <c r="G488">
        <v>-3</v>
      </c>
      <c r="H488">
        <v>45.5</v>
      </c>
    </row>
    <row r="489" spans="1:8" x14ac:dyDescent="0.2">
      <c r="A489" t="s">
        <v>334</v>
      </c>
      <c r="B489" t="s">
        <v>39</v>
      </c>
      <c r="C489" t="s">
        <v>47</v>
      </c>
      <c r="D489">
        <v>17</v>
      </c>
      <c r="E489">
        <v>20</v>
      </c>
      <c r="F489" t="s">
        <v>90</v>
      </c>
      <c r="G489">
        <v>3</v>
      </c>
      <c r="H489">
        <v>45.5</v>
      </c>
    </row>
    <row r="490" spans="1:8" x14ac:dyDescent="0.2">
      <c r="A490" t="s">
        <v>335</v>
      </c>
      <c r="B490" t="s">
        <v>42</v>
      </c>
      <c r="C490" t="s">
        <v>43</v>
      </c>
      <c r="D490">
        <v>17</v>
      </c>
      <c r="E490">
        <v>20</v>
      </c>
      <c r="F490" t="s">
        <v>90</v>
      </c>
      <c r="G490">
        <v>10.5</v>
      </c>
      <c r="H490">
        <v>47</v>
      </c>
    </row>
    <row r="491" spans="1:8" x14ac:dyDescent="0.2">
      <c r="A491" t="s">
        <v>335</v>
      </c>
      <c r="B491" t="s">
        <v>43</v>
      </c>
      <c r="C491" t="s">
        <v>42</v>
      </c>
      <c r="D491">
        <v>17</v>
      </c>
      <c r="E491">
        <v>10</v>
      </c>
      <c r="F491" t="s">
        <v>91</v>
      </c>
      <c r="G491">
        <v>-10.5</v>
      </c>
      <c r="H491">
        <v>47</v>
      </c>
    </row>
    <row r="492" spans="1:8" x14ac:dyDescent="0.2">
      <c r="A492" t="s">
        <v>336</v>
      </c>
      <c r="B492" t="s">
        <v>50</v>
      </c>
      <c r="C492" t="s">
        <v>41</v>
      </c>
      <c r="D492">
        <v>17</v>
      </c>
      <c r="E492">
        <v>17</v>
      </c>
      <c r="F492" t="s">
        <v>91</v>
      </c>
      <c r="G492">
        <v>-4</v>
      </c>
      <c r="H492">
        <v>52.5</v>
      </c>
    </row>
    <row r="493" spans="1:8" x14ac:dyDescent="0.2">
      <c r="A493" t="s">
        <v>336</v>
      </c>
      <c r="B493" t="s">
        <v>41</v>
      </c>
      <c r="C493" t="s">
        <v>50</v>
      </c>
      <c r="D493">
        <v>17</v>
      </c>
      <c r="E493">
        <v>20</v>
      </c>
      <c r="F493" t="s">
        <v>90</v>
      </c>
      <c r="G493">
        <v>4</v>
      </c>
      <c r="H493">
        <v>52.5</v>
      </c>
    </row>
    <row r="494" spans="1:8" x14ac:dyDescent="0.2">
      <c r="A494" t="s">
        <v>337</v>
      </c>
      <c r="B494" t="s">
        <v>58</v>
      </c>
      <c r="C494" t="s">
        <v>32</v>
      </c>
      <c r="D494">
        <v>17</v>
      </c>
      <c r="E494">
        <v>22</v>
      </c>
      <c r="F494" t="s">
        <v>90</v>
      </c>
      <c r="G494">
        <v>3</v>
      </c>
      <c r="H494">
        <v>42.5</v>
      </c>
    </row>
    <row r="495" spans="1:8" x14ac:dyDescent="0.2">
      <c r="A495" t="s">
        <v>337</v>
      </c>
      <c r="B495" t="s">
        <v>32</v>
      </c>
      <c r="C495" t="s">
        <v>58</v>
      </c>
      <c r="D495">
        <v>17</v>
      </c>
      <c r="E495">
        <v>17</v>
      </c>
      <c r="F495" t="s">
        <v>91</v>
      </c>
      <c r="G495">
        <v>-3</v>
      </c>
      <c r="H495">
        <v>42.5</v>
      </c>
    </row>
    <row r="496" spans="1:8" x14ac:dyDescent="0.2">
      <c r="A496" t="s">
        <v>338</v>
      </c>
      <c r="B496" t="s">
        <v>56</v>
      </c>
      <c r="C496" t="s">
        <v>62</v>
      </c>
      <c r="D496">
        <v>17</v>
      </c>
      <c r="E496">
        <v>17</v>
      </c>
      <c r="F496" t="s">
        <v>91</v>
      </c>
      <c r="G496">
        <v>7</v>
      </c>
      <c r="H496">
        <v>43.5</v>
      </c>
    </row>
    <row r="497" spans="1:8" x14ac:dyDescent="0.2">
      <c r="A497" t="s">
        <v>338</v>
      </c>
      <c r="B497" t="s">
        <v>62</v>
      </c>
      <c r="C497" t="s">
        <v>56</v>
      </c>
      <c r="D497">
        <v>17</v>
      </c>
      <c r="E497">
        <v>23</v>
      </c>
      <c r="F497" t="s">
        <v>90</v>
      </c>
      <c r="G497">
        <v>-7</v>
      </c>
      <c r="H497">
        <v>43.5</v>
      </c>
    </row>
    <row r="498" spans="1:8" x14ac:dyDescent="0.2">
      <c r="A498" t="s">
        <v>339</v>
      </c>
      <c r="B498" t="s">
        <v>37</v>
      </c>
      <c r="C498" t="s">
        <v>38</v>
      </c>
      <c r="D498">
        <v>17</v>
      </c>
      <c r="E498">
        <v>30</v>
      </c>
      <c r="F498" t="s">
        <v>91</v>
      </c>
      <c r="G498">
        <v>-3.5</v>
      </c>
      <c r="H498">
        <v>51.5</v>
      </c>
    </row>
    <row r="499" spans="1:8" x14ac:dyDescent="0.2">
      <c r="A499" t="s">
        <v>339</v>
      </c>
      <c r="B499" t="s">
        <v>38</v>
      </c>
      <c r="C499" t="s">
        <v>37</v>
      </c>
      <c r="D499">
        <v>17</v>
      </c>
      <c r="E499">
        <v>35</v>
      </c>
      <c r="F499" t="s">
        <v>90</v>
      </c>
      <c r="G499">
        <v>3.5</v>
      </c>
      <c r="H499">
        <v>51.5</v>
      </c>
    </row>
    <row r="500" spans="1:8" x14ac:dyDescent="0.2">
      <c r="A500" t="s">
        <v>340</v>
      </c>
      <c r="B500" t="s">
        <v>48</v>
      </c>
      <c r="C500" t="s">
        <v>45</v>
      </c>
      <c r="D500">
        <v>17</v>
      </c>
      <c r="E500">
        <v>28</v>
      </c>
      <c r="F500" t="s">
        <v>90</v>
      </c>
      <c r="G500">
        <v>-10.5</v>
      </c>
      <c r="H500">
        <v>47</v>
      </c>
    </row>
    <row r="501" spans="1:8" x14ac:dyDescent="0.2">
      <c r="A501" t="s">
        <v>340</v>
      </c>
      <c r="B501" t="s">
        <v>45</v>
      </c>
      <c r="C501" t="s">
        <v>48</v>
      </c>
      <c r="D501">
        <v>17</v>
      </c>
      <c r="E501">
        <v>12</v>
      </c>
      <c r="F501" t="s">
        <v>91</v>
      </c>
      <c r="G501">
        <v>10.5</v>
      </c>
      <c r="H501">
        <v>47</v>
      </c>
    </row>
    <row r="502" spans="1:8" x14ac:dyDescent="0.2">
      <c r="A502" t="s">
        <v>341</v>
      </c>
      <c r="B502" t="s">
        <v>36</v>
      </c>
      <c r="C502" t="s">
        <v>44</v>
      </c>
      <c r="D502">
        <v>17</v>
      </c>
      <c r="E502">
        <v>10</v>
      </c>
      <c r="F502" t="s">
        <v>91</v>
      </c>
      <c r="G502">
        <v>10.5</v>
      </c>
      <c r="H502">
        <v>46.5</v>
      </c>
    </row>
    <row r="503" spans="1:8" x14ac:dyDescent="0.2">
      <c r="A503" t="s">
        <v>341</v>
      </c>
      <c r="B503" t="s">
        <v>44</v>
      </c>
      <c r="C503" t="s">
        <v>36</v>
      </c>
      <c r="D503">
        <v>17</v>
      </c>
      <c r="E503">
        <v>38</v>
      </c>
      <c r="F503" t="s">
        <v>90</v>
      </c>
      <c r="G503">
        <v>-10.5</v>
      </c>
      <c r="H503">
        <v>46.5</v>
      </c>
    </row>
    <row r="504" spans="1:8" x14ac:dyDescent="0.2">
      <c r="A504" t="s">
        <v>342</v>
      </c>
      <c r="B504" t="s">
        <v>59</v>
      </c>
      <c r="C504" t="s">
        <v>54</v>
      </c>
      <c r="D504">
        <v>17</v>
      </c>
      <c r="E504">
        <v>30</v>
      </c>
      <c r="F504" t="s">
        <v>90</v>
      </c>
      <c r="G504">
        <v>0</v>
      </c>
      <c r="H504">
        <v>0</v>
      </c>
    </row>
    <row r="505" spans="1:8" x14ac:dyDescent="0.2">
      <c r="A505" t="s">
        <v>342</v>
      </c>
      <c r="B505" t="s">
        <v>54</v>
      </c>
      <c r="C505" t="s">
        <v>59</v>
      </c>
      <c r="D505">
        <v>17</v>
      </c>
      <c r="E505">
        <v>24</v>
      </c>
      <c r="F505" t="s">
        <v>91</v>
      </c>
      <c r="G505">
        <v>0</v>
      </c>
      <c r="H505">
        <v>0</v>
      </c>
    </row>
    <row r="506" spans="1:8" x14ac:dyDescent="0.2">
      <c r="A506" t="s">
        <v>343</v>
      </c>
      <c r="B506" t="s">
        <v>53</v>
      </c>
      <c r="C506" t="s">
        <v>34</v>
      </c>
      <c r="D506">
        <v>17</v>
      </c>
      <c r="E506">
        <v>34</v>
      </c>
      <c r="F506" t="s">
        <v>90</v>
      </c>
      <c r="G506">
        <v>3.5</v>
      </c>
      <c r="H506">
        <v>39.5</v>
      </c>
    </row>
    <row r="507" spans="1:8" x14ac:dyDescent="0.2">
      <c r="A507" t="s">
        <v>343</v>
      </c>
      <c r="B507" t="s">
        <v>34</v>
      </c>
      <c r="C507" t="s">
        <v>53</v>
      </c>
      <c r="D507">
        <v>17</v>
      </c>
      <c r="E507">
        <v>23</v>
      </c>
      <c r="F507" t="s">
        <v>91</v>
      </c>
      <c r="G507">
        <v>-3.5</v>
      </c>
      <c r="H507">
        <v>39.5</v>
      </c>
    </row>
    <row r="508" spans="1:8" x14ac:dyDescent="0.2">
      <c r="A508" t="s">
        <v>344</v>
      </c>
      <c r="B508" t="s">
        <v>31</v>
      </c>
      <c r="C508" t="s">
        <v>49</v>
      </c>
      <c r="D508">
        <v>17</v>
      </c>
      <c r="E508">
        <v>27</v>
      </c>
      <c r="F508" t="s">
        <v>90</v>
      </c>
      <c r="G508">
        <v>-9</v>
      </c>
      <c r="H508">
        <v>41</v>
      </c>
    </row>
    <row r="509" spans="1:8" x14ac:dyDescent="0.2">
      <c r="A509" t="s">
        <v>344</v>
      </c>
      <c r="B509" t="s">
        <v>49</v>
      </c>
      <c r="C509" t="s">
        <v>31</v>
      </c>
      <c r="D509">
        <v>17</v>
      </c>
      <c r="E509">
        <v>20</v>
      </c>
      <c r="F509" t="s">
        <v>91</v>
      </c>
      <c r="G509">
        <v>9</v>
      </c>
      <c r="H509">
        <v>41</v>
      </c>
    </row>
    <row r="510" spans="1:8" x14ac:dyDescent="0.2">
      <c r="A510" t="s">
        <v>345</v>
      </c>
      <c r="B510" t="s">
        <v>46</v>
      </c>
      <c r="C510" t="s">
        <v>57</v>
      </c>
      <c r="D510">
        <v>17</v>
      </c>
      <c r="E510">
        <v>6</v>
      </c>
      <c r="F510" t="s">
        <v>91</v>
      </c>
      <c r="G510">
        <v>-6.5</v>
      </c>
      <c r="H510">
        <v>47</v>
      </c>
    </row>
    <row r="511" spans="1:8" x14ac:dyDescent="0.2">
      <c r="A511" t="s">
        <v>345</v>
      </c>
      <c r="B511" t="s">
        <v>57</v>
      </c>
      <c r="C511" t="s">
        <v>46</v>
      </c>
      <c r="D511">
        <v>17</v>
      </c>
      <c r="E511">
        <v>36</v>
      </c>
      <c r="F511" t="s">
        <v>90</v>
      </c>
      <c r="G511">
        <v>6.5</v>
      </c>
      <c r="H511">
        <v>47</v>
      </c>
    </row>
    <row r="512" spans="1:8" x14ac:dyDescent="0.2">
      <c r="A512" t="s">
        <v>346</v>
      </c>
      <c r="B512" t="s">
        <v>60</v>
      </c>
      <c r="C512" t="s">
        <v>35</v>
      </c>
      <c r="D512">
        <v>17</v>
      </c>
      <c r="E512">
        <v>19</v>
      </c>
      <c r="F512" t="s">
        <v>90</v>
      </c>
      <c r="G512">
        <v>3.5</v>
      </c>
      <c r="H512">
        <v>37</v>
      </c>
    </row>
    <row r="513" spans="1:8" x14ac:dyDescent="0.2">
      <c r="A513" t="s">
        <v>346</v>
      </c>
      <c r="B513" t="s">
        <v>35</v>
      </c>
      <c r="C513" t="s">
        <v>60</v>
      </c>
      <c r="D513">
        <v>17</v>
      </c>
      <c r="E513">
        <v>16</v>
      </c>
      <c r="F513" t="s">
        <v>91</v>
      </c>
      <c r="G513">
        <v>-3.5</v>
      </c>
      <c r="H513">
        <v>37</v>
      </c>
    </row>
    <row r="514" spans="1:8" x14ac:dyDescent="0.2">
      <c r="A514" t="s">
        <v>2032</v>
      </c>
      <c r="B514" t="s">
        <v>62</v>
      </c>
      <c r="C514" t="s">
        <v>33</v>
      </c>
      <c r="D514">
        <v>18</v>
      </c>
      <c r="E514">
        <v>0</v>
      </c>
      <c r="F514" t="s">
        <v>211</v>
      </c>
      <c r="G514">
        <v>-3</v>
      </c>
      <c r="H514">
        <v>39.5</v>
      </c>
    </row>
    <row r="515" spans="1:8" x14ac:dyDescent="0.2">
      <c r="A515" t="s">
        <v>2032</v>
      </c>
      <c r="B515" t="s">
        <v>33</v>
      </c>
      <c r="C515" t="s">
        <v>62</v>
      </c>
      <c r="D515">
        <v>18</v>
      </c>
      <c r="E515">
        <v>0</v>
      </c>
      <c r="F515" t="s">
        <v>211</v>
      </c>
      <c r="G515">
        <v>3</v>
      </c>
      <c r="H515">
        <v>39.5</v>
      </c>
    </row>
    <row r="516" spans="1:8" x14ac:dyDescent="0.2">
      <c r="A516" t="s">
        <v>2033</v>
      </c>
      <c r="B516" t="s">
        <v>51</v>
      </c>
      <c r="C516" t="s">
        <v>48</v>
      </c>
      <c r="D516">
        <v>18</v>
      </c>
      <c r="E516">
        <v>0</v>
      </c>
      <c r="F516" t="s">
        <v>211</v>
      </c>
      <c r="G516">
        <v>2.5</v>
      </c>
      <c r="H516">
        <v>45</v>
      </c>
    </row>
    <row r="517" spans="1:8" x14ac:dyDescent="0.2">
      <c r="A517" t="s">
        <v>2033</v>
      </c>
      <c r="B517" t="s">
        <v>48</v>
      </c>
      <c r="C517" t="s">
        <v>51</v>
      </c>
      <c r="D517">
        <v>18</v>
      </c>
      <c r="E517">
        <v>0</v>
      </c>
      <c r="F517" t="s">
        <v>211</v>
      </c>
      <c r="G517">
        <v>-2.5</v>
      </c>
      <c r="H517">
        <v>45</v>
      </c>
    </row>
    <row r="518" spans="1:8" x14ac:dyDescent="0.2">
      <c r="A518" t="s">
        <v>2034</v>
      </c>
      <c r="B518" t="s">
        <v>39</v>
      </c>
      <c r="C518" t="s">
        <v>57</v>
      </c>
      <c r="D518">
        <v>18</v>
      </c>
      <c r="E518">
        <v>0</v>
      </c>
      <c r="F518" t="s">
        <v>211</v>
      </c>
      <c r="G518">
        <v>4.5</v>
      </c>
      <c r="H518">
        <v>39.5</v>
      </c>
    </row>
    <row r="519" spans="1:8" x14ac:dyDescent="0.2">
      <c r="A519" t="s">
        <v>2034</v>
      </c>
      <c r="B519" t="s">
        <v>57</v>
      </c>
      <c r="C519" t="s">
        <v>39</v>
      </c>
      <c r="D519">
        <v>18</v>
      </c>
      <c r="E519">
        <v>0</v>
      </c>
      <c r="F519" t="s">
        <v>211</v>
      </c>
      <c r="G519">
        <v>-4.5</v>
      </c>
      <c r="H519">
        <v>39.5</v>
      </c>
    </row>
    <row r="520" spans="1:8" x14ac:dyDescent="0.2">
      <c r="A520" t="s">
        <v>2035</v>
      </c>
      <c r="B520" t="s">
        <v>47</v>
      </c>
      <c r="C520" t="s">
        <v>53</v>
      </c>
      <c r="D520">
        <v>18</v>
      </c>
      <c r="E520">
        <v>0</v>
      </c>
      <c r="F520" t="s">
        <v>211</v>
      </c>
      <c r="G520">
        <v>1</v>
      </c>
      <c r="H520">
        <v>45</v>
      </c>
    </row>
    <row r="521" spans="1:8" x14ac:dyDescent="0.2">
      <c r="A521" t="s">
        <v>2035</v>
      </c>
      <c r="B521" t="s">
        <v>53</v>
      </c>
      <c r="C521" t="s">
        <v>47</v>
      </c>
      <c r="D521">
        <v>18</v>
      </c>
      <c r="E521">
        <v>0</v>
      </c>
      <c r="F521" t="s">
        <v>211</v>
      </c>
      <c r="G521">
        <v>-1</v>
      </c>
      <c r="H521">
        <v>45</v>
      </c>
    </row>
    <row r="525" spans="1:8" x14ac:dyDescent="0.2">
      <c r="D525" t="s">
        <v>1445</v>
      </c>
      <c r="E525" s="2">
        <f>AVERAGE(E2:E239)</f>
        <v>23.298319327731093</v>
      </c>
    </row>
    <row r="526" spans="1:8" x14ac:dyDescent="0.2">
      <c r="D526" t="s">
        <v>1446</v>
      </c>
      <c r="E526" s="2">
        <f>_xlfn.STDEV.P(E2:E239)</f>
        <v>9.7463243077313599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T41"/>
  <sheetViews>
    <sheetView workbookViewId="0">
      <selection activeCell="R23" sqref="R23"/>
    </sheetView>
  </sheetViews>
  <sheetFormatPr baseColWidth="10" defaultRowHeight="16" x14ac:dyDescent="0.2"/>
  <cols>
    <col min="2" max="2" width="8.33203125" customWidth="1"/>
    <col min="3" max="3" width="6.5" customWidth="1"/>
    <col min="4" max="4" width="8" customWidth="1"/>
    <col min="5" max="6" width="10.83203125" customWidth="1"/>
    <col min="7" max="7" width="8.33203125" customWidth="1"/>
    <col min="8" max="8" width="6.6640625" customWidth="1"/>
    <col min="9" max="11" width="10.83203125" customWidth="1"/>
    <col min="12" max="12" width="11.83203125" bestFit="1" customWidth="1"/>
    <col min="13" max="13" width="11.6640625" bestFit="1" customWidth="1"/>
    <col min="14" max="14" width="15.33203125" bestFit="1" customWidth="1"/>
    <col min="19" max="19" width="15.33203125" bestFit="1" customWidth="1"/>
  </cols>
  <sheetData>
    <row r="1" spans="1:20" x14ac:dyDescent="0.2">
      <c r="A1" t="s">
        <v>63</v>
      </c>
      <c r="B1" t="s">
        <v>64</v>
      </c>
      <c r="C1" t="s">
        <v>65</v>
      </c>
      <c r="D1" t="s">
        <v>66</v>
      </c>
      <c r="E1" t="s">
        <v>80</v>
      </c>
      <c r="F1" t="s">
        <v>81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74</v>
      </c>
      <c r="M1" t="s">
        <v>75</v>
      </c>
      <c r="N1" t="s">
        <v>78</v>
      </c>
      <c r="O1" t="s">
        <v>79</v>
      </c>
      <c r="P1" t="s">
        <v>1636</v>
      </c>
      <c r="Q1" t="s">
        <v>364</v>
      </c>
      <c r="R1" t="s">
        <v>1635</v>
      </c>
    </row>
    <row r="2" spans="1:20" hidden="1" x14ac:dyDescent="0.2">
      <c r="A2" t="str">
        <f>'Off Game Stats'!A32</f>
        <v>TEN</v>
      </c>
      <c r="B2">
        <f>'Off Game Stats'!B32-'Off Game Stats'!C32-'Off Game Stats'!D32</f>
        <v>485</v>
      </c>
      <c r="C2">
        <f>'Off Game Stats'!E32-'Off Game Stats'!F32-'Off Game Stats'!G32</f>
        <v>325</v>
      </c>
      <c r="D2">
        <f>'Off Game Stats'!H32-'Off Game Stats'!I32-'Off Game Stats'!J32</f>
        <v>13</v>
      </c>
      <c r="E2" s="3">
        <f t="shared" ref="E2:E33" si="0">B2/(B2+C2)</f>
        <v>0.59876543209876543</v>
      </c>
      <c r="F2" s="3">
        <f t="shared" ref="F2:F33" si="1">C2/(B2+C2)</f>
        <v>0.40123456790123457</v>
      </c>
      <c r="G2">
        <f t="shared" ref="G2:G33" si="2">SUM(B2:D2)</f>
        <v>823</v>
      </c>
      <c r="H2">
        <f>'Off Game Stats'!T32-'Off Game Stats'!U32-'Off Game Stats'!V32</f>
        <v>21</v>
      </c>
      <c r="I2">
        <f>'Off Game Stats'!N32-'Off Game Stats'!O32-'Off Game Stats'!P32</f>
        <v>8</v>
      </c>
      <c r="J2">
        <f>'Off Game Stats'!Z32-'Off Game Stats'!AA32-'Off Game Stats'!AB32</f>
        <v>12</v>
      </c>
      <c r="K2">
        <f t="shared" ref="K2:K33" si="3">((H2+I2)*6)+(J2*3)</f>
        <v>210</v>
      </c>
      <c r="L2" s="1">
        <f t="shared" ref="L2:L33" si="4">K2/G2</f>
        <v>0.25516403402187121</v>
      </c>
      <c r="M2" s="1">
        <f t="shared" ref="M2:M33" si="5">1/L2</f>
        <v>3.9190476190476189</v>
      </c>
      <c r="N2" t="str">
        <f t="shared" ref="N2:N33" si="6">IF(M2&gt;=($M$35+(2*$M$36)),"BAD",IF(M2&gt;=($M$35+$M$36),"POOR",IF(M2&gt;$M$35, "BELOW AVERAGE",IF(M2=$M$35,"AVERAGE",IF(M2&lt;($M$35-(2*$M$36)),"GREAT",IF(M2&lt;($M$35-$M$36),"GOOD","ABOVE AVERAGE"))))))</f>
        <v>BELOW AVERAGE</v>
      </c>
      <c r="O2" t="str">
        <f t="shared" ref="O2:O33" si="7">IF(E2&gt;=($E$35+(2*$E$36)),"HEAVY PASS",IF(E2&gt;=($E$35+$E$36),"PASS",IF(F2&gt;=($F$35+(2*$F$36)),"HEAVY RUN",IF(F2&gt;=($F$35+$F$36),"RUN","BALANCED"))))</f>
        <v>BALANCED</v>
      </c>
      <c r="P2">
        <f>SUMIFS(QBRBWRTE!$M:$M,QBRBWRTE!$C:$C,A2)</f>
        <v>17</v>
      </c>
      <c r="Q2">
        <f>SUMIFS(QBRBWRTE!$Z:$Z,QBRBWRTE!$C:$C,A2)</f>
        <v>15</v>
      </c>
      <c r="R2">
        <f t="shared" ref="R2:R33" si="8">SUM(P2:Q2)</f>
        <v>32</v>
      </c>
      <c r="S2" s="4" t="s">
        <v>1439</v>
      </c>
      <c r="T2" s="5">
        <v>6</v>
      </c>
    </row>
    <row r="3" spans="1:20" hidden="1" x14ac:dyDescent="0.2">
      <c r="A3" t="str">
        <f>'Off Game Stats'!A25</f>
        <v>PHI</v>
      </c>
      <c r="B3">
        <f>'Off Game Stats'!B25-'Off Game Stats'!C25-'Off Game Stats'!D25</f>
        <v>543</v>
      </c>
      <c r="C3">
        <f>'Off Game Stats'!E25-'Off Game Stats'!F25-'Off Game Stats'!G25</f>
        <v>389</v>
      </c>
      <c r="D3">
        <f>'Off Game Stats'!H25-'Off Game Stats'!I25-'Off Game Stats'!J25</f>
        <v>22</v>
      </c>
      <c r="E3" s="3">
        <f t="shared" si="0"/>
        <v>0.58261802575107291</v>
      </c>
      <c r="F3" s="3">
        <f t="shared" si="1"/>
        <v>0.41738197424892703</v>
      </c>
      <c r="G3">
        <f t="shared" si="2"/>
        <v>954</v>
      </c>
      <c r="H3">
        <f>'Off Game Stats'!T25-'Off Game Stats'!U25-'Off Game Stats'!V25</f>
        <v>20</v>
      </c>
      <c r="I3">
        <f>'Off Game Stats'!N25-'Off Game Stats'!O25-'Off Game Stats'!P25</f>
        <v>13</v>
      </c>
      <c r="J3">
        <f>'Off Game Stats'!Z25-'Off Game Stats'!AA25-'Off Game Stats'!AB25</f>
        <v>17</v>
      </c>
      <c r="K3">
        <f t="shared" si="3"/>
        <v>249</v>
      </c>
      <c r="L3" s="1">
        <f t="shared" si="4"/>
        <v>0.2610062893081761</v>
      </c>
      <c r="M3" s="1">
        <f t="shared" si="5"/>
        <v>3.8313253012048194</v>
      </c>
      <c r="N3" t="str">
        <f t="shared" si="6"/>
        <v>BELOW AVERAGE</v>
      </c>
      <c r="O3" t="str">
        <f t="shared" si="7"/>
        <v>BALANCED</v>
      </c>
      <c r="P3">
        <f>SUMIFS(QBRBWRTE!$M:$M,QBRBWRTE!$C:$C,A3)</f>
        <v>18</v>
      </c>
      <c r="Q3">
        <f>SUMIFS(QBRBWRTE!$Z:$Z,QBRBWRTE!$C:$C,A3)</f>
        <v>13</v>
      </c>
      <c r="R3">
        <f t="shared" si="8"/>
        <v>31</v>
      </c>
      <c r="S3" s="6" t="s">
        <v>1440</v>
      </c>
      <c r="T3" s="7">
        <v>5</v>
      </c>
    </row>
    <row r="4" spans="1:20" hidden="1" x14ac:dyDescent="0.2">
      <c r="A4" t="str">
        <f>'Off Game Stats'!A15</f>
        <v>IND</v>
      </c>
      <c r="B4">
        <f>'Off Game Stats'!B15-'Off Game Stats'!C15-'Off Game Stats'!D15</f>
        <v>531</v>
      </c>
      <c r="C4">
        <f>'Off Game Stats'!E15-'Off Game Stats'!F15-'Off Game Stats'!G15</f>
        <v>343</v>
      </c>
      <c r="D4">
        <f>'Off Game Stats'!H15-'Off Game Stats'!I15-'Off Game Stats'!J15</f>
        <v>23</v>
      </c>
      <c r="E4" s="3">
        <f t="shared" si="0"/>
        <v>0.60755148741418763</v>
      </c>
      <c r="F4" s="3">
        <f t="shared" si="1"/>
        <v>0.39244851258581237</v>
      </c>
      <c r="G4">
        <f t="shared" si="2"/>
        <v>897</v>
      </c>
      <c r="H4">
        <f>'Off Game Stats'!T15-'Off Game Stats'!U15-'Off Game Stats'!V15</f>
        <v>22</v>
      </c>
      <c r="I4">
        <f>'Off Game Stats'!N15-'Off Game Stats'!O15-'Off Game Stats'!P15</f>
        <v>4</v>
      </c>
      <c r="J4">
        <f>'Off Game Stats'!Z15-'Off Game Stats'!AA15-'Off Game Stats'!AB15</f>
        <v>21</v>
      </c>
      <c r="K4">
        <f t="shared" si="3"/>
        <v>219</v>
      </c>
      <c r="L4" s="1">
        <f t="shared" si="4"/>
        <v>0.24414715719063546</v>
      </c>
      <c r="M4" s="1">
        <f t="shared" si="5"/>
        <v>4.095890410958904</v>
      </c>
      <c r="N4" t="str">
        <f t="shared" si="6"/>
        <v>POOR</v>
      </c>
      <c r="O4" t="str">
        <f t="shared" si="7"/>
        <v>BALANCED</v>
      </c>
      <c r="P4">
        <f>SUMIFS(QBRBWRTE!$M:$M,QBRBWRTE!$C:$C,A4)</f>
        <v>19</v>
      </c>
      <c r="Q4">
        <f>SUMIFS(QBRBWRTE!$Z:$Z,QBRBWRTE!$C:$C,A4)</f>
        <v>10</v>
      </c>
      <c r="R4">
        <f t="shared" si="8"/>
        <v>29</v>
      </c>
      <c r="S4" s="6" t="s">
        <v>1441</v>
      </c>
      <c r="T4" s="7">
        <v>4</v>
      </c>
    </row>
    <row r="5" spans="1:20" hidden="1" x14ac:dyDescent="0.2">
      <c r="A5" t="str">
        <f>'Off Game Stats'!A3</f>
        <v>ATL</v>
      </c>
      <c r="B5">
        <f>'Off Game Stats'!B3-'Off Game Stats'!C3-'Off Game Stats'!D3</f>
        <v>548</v>
      </c>
      <c r="C5">
        <f>'Off Game Stats'!E3-'Off Game Stats'!F3-'Off Game Stats'!G3</f>
        <v>371</v>
      </c>
      <c r="D5">
        <f>'Off Game Stats'!H3-'Off Game Stats'!I3-'Off Game Stats'!J3</f>
        <v>27</v>
      </c>
      <c r="E5" s="3">
        <f t="shared" si="0"/>
        <v>0.59630032644178455</v>
      </c>
      <c r="F5" s="3">
        <f t="shared" si="1"/>
        <v>0.40369967355821545</v>
      </c>
      <c r="G5">
        <f t="shared" si="2"/>
        <v>946</v>
      </c>
      <c r="H5">
        <f>'Off Game Stats'!T3-'Off Game Stats'!U3-'Off Game Stats'!V3</f>
        <v>18</v>
      </c>
      <c r="I5">
        <f>'Off Game Stats'!N3-'Off Game Stats'!O3-'Off Game Stats'!P3</f>
        <v>9</v>
      </c>
      <c r="J5">
        <f>'Off Game Stats'!Z3-'Off Game Stats'!AA3-'Off Game Stats'!AB3</f>
        <v>21</v>
      </c>
      <c r="K5">
        <f t="shared" si="3"/>
        <v>225</v>
      </c>
      <c r="L5" s="1">
        <f t="shared" si="4"/>
        <v>0.23784355179704017</v>
      </c>
      <c r="M5" s="1">
        <f t="shared" si="5"/>
        <v>4.2044444444444444</v>
      </c>
      <c r="N5" t="str">
        <f t="shared" si="6"/>
        <v>POOR</v>
      </c>
      <c r="O5" t="str">
        <f t="shared" si="7"/>
        <v>BALANCED</v>
      </c>
      <c r="P5">
        <f>SUMIFS(QBRBWRTE!$M:$M,QBRBWRTE!$C:$C,A5)</f>
        <v>17</v>
      </c>
      <c r="Q5">
        <f>SUMIFS(QBRBWRTE!$Z:$Z,QBRBWRTE!$C:$C,A5)</f>
        <v>13</v>
      </c>
      <c r="R5">
        <f t="shared" si="8"/>
        <v>30</v>
      </c>
      <c r="S5" s="6" t="s">
        <v>1442</v>
      </c>
      <c r="T5" s="7">
        <v>3</v>
      </c>
    </row>
    <row r="6" spans="1:20" hidden="1" x14ac:dyDescent="0.2">
      <c r="A6" t="str">
        <f>'Off Game Stats'!A10</f>
        <v>DAL</v>
      </c>
      <c r="B6">
        <f>'Off Game Stats'!B10-'Off Game Stats'!C10-'Off Game Stats'!D10</f>
        <v>454</v>
      </c>
      <c r="C6">
        <f>'Off Game Stats'!E10-'Off Game Stats'!F10-'Off Game Stats'!G10</f>
        <v>353</v>
      </c>
      <c r="D6">
        <f>'Off Game Stats'!H10-'Off Game Stats'!I10-'Off Game Stats'!J10</f>
        <v>28</v>
      </c>
      <c r="E6" s="3">
        <f t="shared" si="0"/>
        <v>0.56257744733581161</v>
      </c>
      <c r="F6" s="3">
        <f t="shared" si="1"/>
        <v>0.43742255266418834</v>
      </c>
      <c r="G6">
        <f t="shared" si="2"/>
        <v>835</v>
      </c>
      <c r="H6">
        <f>'Off Game Stats'!T10-'Off Game Stats'!U10-'Off Game Stats'!V10</f>
        <v>13</v>
      </c>
      <c r="I6">
        <f>'Off Game Stats'!N10-'Off Game Stats'!O10-'Off Game Stats'!P10</f>
        <v>4</v>
      </c>
      <c r="J6">
        <f>'Off Game Stats'!Z10-'Off Game Stats'!AA10-'Off Game Stats'!AB10</f>
        <v>26</v>
      </c>
      <c r="K6">
        <f t="shared" si="3"/>
        <v>180</v>
      </c>
      <c r="L6" s="1">
        <f t="shared" si="4"/>
        <v>0.21556886227544911</v>
      </c>
      <c r="M6" s="1">
        <f t="shared" si="5"/>
        <v>4.6388888888888884</v>
      </c>
      <c r="N6" t="str">
        <f t="shared" si="6"/>
        <v>POOR</v>
      </c>
      <c r="O6" t="str">
        <f t="shared" si="7"/>
        <v>BALANCED</v>
      </c>
      <c r="P6">
        <f>SUMIFS(QBRBWRTE!$M:$M,QBRBWRTE!$C:$C,A6)</f>
        <v>22</v>
      </c>
      <c r="Q6">
        <f>SUMIFS(QBRBWRTE!$Z:$Z,QBRBWRTE!$C:$C,A6)</f>
        <v>10</v>
      </c>
      <c r="R6">
        <f t="shared" si="8"/>
        <v>32</v>
      </c>
      <c r="S6" s="6" t="s">
        <v>1443</v>
      </c>
      <c r="T6" s="7">
        <v>2</v>
      </c>
    </row>
    <row r="7" spans="1:20" ht="17" hidden="1" thickBot="1" x14ac:dyDescent="0.25">
      <c r="A7" t="str">
        <f>'Off Game Stats'!A9</f>
        <v>CLE</v>
      </c>
      <c r="B7">
        <f>'Off Game Stats'!B9-'Off Game Stats'!C9-'Off Game Stats'!D9</f>
        <v>543</v>
      </c>
      <c r="C7">
        <f>'Off Game Stats'!E9-'Off Game Stats'!F9-'Off Game Stats'!G9</f>
        <v>325</v>
      </c>
      <c r="D7">
        <f>'Off Game Stats'!H9-'Off Game Stats'!I9-'Off Game Stats'!J9</f>
        <v>28</v>
      </c>
      <c r="E7" s="3">
        <f t="shared" si="0"/>
        <v>0.62557603686635943</v>
      </c>
      <c r="F7" s="3">
        <f t="shared" si="1"/>
        <v>0.37442396313364057</v>
      </c>
      <c r="G7">
        <f t="shared" si="2"/>
        <v>896</v>
      </c>
      <c r="H7">
        <f>'Off Game Stats'!T9-'Off Game Stats'!U9-'Off Game Stats'!V9</f>
        <v>17</v>
      </c>
      <c r="I7">
        <f>'Off Game Stats'!N9-'Off Game Stats'!O9-'Off Game Stats'!P9</f>
        <v>3</v>
      </c>
      <c r="J7">
        <f>'Off Game Stats'!Z9-'Off Game Stats'!AA9-'Off Game Stats'!AB9</f>
        <v>24</v>
      </c>
      <c r="K7">
        <f t="shared" si="3"/>
        <v>192</v>
      </c>
      <c r="L7" s="1">
        <f t="shared" si="4"/>
        <v>0.21428571428571427</v>
      </c>
      <c r="M7" s="1">
        <f t="shared" si="5"/>
        <v>4.666666666666667</v>
      </c>
      <c r="N7" t="str">
        <f t="shared" si="6"/>
        <v>BAD</v>
      </c>
      <c r="O7" t="str">
        <f t="shared" si="7"/>
        <v>PASS</v>
      </c>
      <c r="P7">
        <f>SUMIFS(QBRBWRTE!$M:$M,QBRBWRTE!$C:$C,A7)</f>
        <v>12</v>
      </c>
      <c r="Q7">
        <f>SUMIFS(QBRBWRTE!$Z:$Z,QBRBWRTE!$C:$C,A7)</f>
        <v>18</v>
      </c>
      <c r="R7">
        <f t="shared" si="8"/>
        <v>30</v>
      </c>
      <c r="S7" s="8" t="s">
        <v>1444</v>
      </c>
      <c r="T7" s="9">
        <v>1</v>
      </c>
    </row>
    <row r="8" spans="1:20" hidden="1" x14ac:dyDescent="0.2">
      <c r="A8" t="str">
        <f>'Off Game Stats'!A11</f>
        <v>DEN</v>
      </c>
      <c r="B8">
        <f>'Off Game Stats'!B11-'Off Game Stats'!C11-'Off Game Stats'!D11</f>
        <v>529</v>
      </c>
      <c r="C8">
        <f>'Off Game Stats'!E11-'Off Game Stats'!F11-'Off Game Stats'!G11</f>
        <v>358</v>
      </c>
      <c r="D8">
        <f>'Off Game Stats'!H11-'Off Game Stats'!I11-'Off Game Stats'!J11</f>
        <v>30</v>
      </c>
      <c r="E8" s="3">
        <f t="shared" si="0"/>
        <v>0.59639233370913192</v>
      </c>
      <c r="F8" s="3">
        <f t="shared" si="1"/>
        <v>0.40360766629086808</v>
      </c>
      <c r="G8">
        <f t="shared" si="2"/>
        <v>917</v>
      </c>
      <c r="H8">
        <f>'Off Game Stats'!T11-'Off Game Stats'!U11-'Off Game Stats'!V11</f>
        <v>16</v>
      </c>
      <c r="I8">
        <f>'Off Game Stats'!N11-'Off Game Stats'!O11-'Off Game Stats'!P11</f>
        <v>10</v>
      </c>
      <c r="J8">
        <f>'Off Game Stats'!Z11-'Off Game Stats'!AA11-'Off Game Stats'!AB11</f>
        <v>26</v>
      </c>
      <c r="K8">
        <f t="shared" si="3"/>
        <v>234</v>
      </c>
      <c r="L8" s="1">
        <f t="shared" si="4"/>
        <v>0.25517993456924754</v>
      </c>
      <c r="M8" s="1">
        <f t="shared" si="5"/>
        <v>3.9188034188034191</v>
      </c>
      <c r="N8" t="str">
        <f t="shared" si="6"/>
        <v>BELOW AVERAGE</v>
      </c>
      <c r="O8" t="str">
        <f t="shared" si="7"/>
        <v>BALANCED</v>
      </c>
      <c r="P8">
        <f>SUMIFS(QBRBWRTE!$M:$M,QBRBWRTE!$C:$C,A8)</f>
        <v>23</v>
      </c>
      <c r="Q8">
        <f>SUMIFS(QBRBWRTE!$Z:$Z,QBRBWRTE!$C:$C,A8)</f>
        <v>8</v>
      </c>
      <c r="R8">
        <f t="shared" si="8"/>
        <v>31</v>
      </c>
    </row>
    <row r="9" spans="1:20" hidden="1" x14ac:dyDescent="0.2">
      <c r="A9" t="str">
        <f>'Off Game Stats'!A31</f>
        <v>TB</v>
      </c>
      <c r="B9">
        <f>'Off Game Stats'!B31-'Off Game Stats'!C31-'Off Game Stats'!D31</f>
        <v>466</v>
      </c>
      <c r="C9">
        <f>'Off Game Stats'!E31-'Off Game Stats'!F31-'Off Game Stats'!G31</f>
        <v>394</v>
      </c>
      <c r="D9">
        <f>'Off Game Stats'!H31-'Off Game Stats'!I31-'Off Game Stats'!J31</f>
        <v>35</v>
      </c>
      <c r="E9" s="3">
        <f t="shared" si="0"/>
        <v>0.54186046511627906</v>
      </c>
      <c r="F9" s="3">
        <f t="shared" si="1"/>
        <v>0.45813953488372094</v>
      </c>
      <c r="G9">
        <f t="shared" si="2"/>
        <v>895</v>
      </c>
      <c r="H9">
        <f>'Off Game Stats'!T31-'Off Game Stats'!U31-'Off Game Stats'!V31</f>
        <v>17</v>
      </c>
      <c r="I9">
        <f>'Off Game Stats'!N31-'Off Game Stats'!O31-'Off Game Stats'!P31</f>
        <v>10</v>
      </c>
      <c r="J9">
        <f>'Off Game Stats'!Z31-'Off Game Stats'!AA31-'Off Game Stats'!AB31</f>
        <v>25</v>
      </c>
      <c r="K9">
        <f t="shared" si="3"/>
        <v>237</v>
      </c>
      <c r="L9" s="1">
        <f t="shared" si="4"/>
        <v>0.26480446927374302</v>
      </c>
      <c r="M9" s="1">
        <f t="shared" si="5"/>
        <v>3.7763713080168775</v>
      </c>
      <c r="N9" t="str">
        <f t="shared" si="6"/>
        <v>BELOW AVERAGE</v>
      </c>
      <c r="O9" t="str">
        <f t="shared" si="7"/>
        <v>BALANCED</v>
      </c>
      <c r="P9">
        <f>SUMIFS(QBRBWRTE!$M:$M,QBRBWRTE!$C:$C,A9)</f>
        <v>15</v>
      </c>
      <c r="Q9">
        <f>SUMIFS(QBRBWRTE!$Z:$Z,QBRBWRTE!$C:$C,A9)</f>
        <v>13</v>
      </c>
      <c r="R9">
        <f t="shared" si="8"/>
        <v>28</v>
      </c>
    </row>
    <row r="10" spans="1:20" hidden="1" x14ac:dyDescent="0.2">
      <c r="A10" t="str">
        <f>'Off Game Stats'!A4</f>
        <v>BAL</v>
      </c>
      <c r="B10">
        <f>'Off Game Stats'!B4-'Off Game Stats'!C4-'Off Game Stats'!D4</f>
        <v>588</v>
      </c>
      <c r="C10">
        <f>'Off Game Stats'!E4-'Off Game Stats'!F4-'Off Game Stats'!G4</f>
        <v>330</v>
      </c>
      <c r="D10">
        <f>'Off Game Stats'!H4-'Off Game Stats'!I4-'Off Game Stats'!J4</f>
        <v>35</v>
      </c>
      <c r="E10" s="3">
        <f t="shared" si="0"/>
        <v>0.64052287581699341</v>
      </c>
      <c r="F10" s="3">
        <f t="shared" si="1"/>
        <v>0.35947712418300654</v>
      </c>
      <c r="G10">
        <f t="shared" si="2"/>
        <v>953</v>
      </c>
      <c r="H10">
        <f>'Off Game Stats'!T4-'Off Game Stats'!U4-'Off Game Stats'!V4</f>
        <v>18</v>
      </c>
      <c r="I10">
        <f>'Off Game Stats'!N4-'Off Game Stats'!O4-'Off Game Stats'!P4</f>
        <v>4</v>
      </c>
      <c r="J10">
        <f>'Off Game Stats'!Z4-'Off Game Stats'!AA4-'Off Game Stats'!AB4</f>
        <v>28</v>
      </c>
      <c r="K10">
        <f t="shared" si="3"/>
        <v>216</v>
      </c>
      <c r="L10" s="1">
        <f t="shared" si="4"/>
        <v>0.22665267576075551</v>
      </c>
      <c r="M10" s="1">
        <f t="shared" si="5"/>
        <v>4.4120370370370372</v>
      </c>
      <c r="N10" t="str">
        <f t="shared" si="6"/>
        <v>POOR</v>
      </c>
      <c r="O10" t="str">
        <f t="shared" si="7"/>
        <v>PASS</v>
      </c>
      <c r="P10">
        <f>SUMIFS(QBRBWRTE!$M:$M,QBRBWRTE!$C:$C,A10)</f>
        <v>21</v>
      </c>
      <c r="Q10">
        <f>SUMIFS(QBRBWRTE!$Z:$Z,QBRBWRTE!$C:$C,A10)</f>
        <v>6</v>
      </c>
      <c r="R10">
        <f t="shared" si="8"/>
        <v>27</v>
      </c>
    </row>
    <row r="11" spans="1:20" hidden="1" x14ac:dyDescent="0.2">
      <c r="A11" t="str">
        <f>'Off Game Stats'!A16</f>
        <v>JAC</v>
      </c>
      <c r="B11">
        <f>'Off Game Stats'!B16-'Off Game Stats'!C16-'Off Game Stats'!D16</f>
        <v>525</v>
      </c>
      <c r="C11">
        <f>'Off Game Stats'!E16-'Off Game Stats'!F16-'Off Game Stats'!G16</f>
        <v>307</v>
      </c>
      <c r="D11">
        <f>'Off Game Stats'!H16-'Off Game Stats'!I16-'Off Game Stats'!J16</f>
        <v>26</v>
      </c>
      <c r="E11" s="3">
        <f t="shared" si="0"/>
        <v>0.63100961538461542</v>
      </c>
      <c r="F11" s="3">
        <f t="shared" si="1"/>
        <v>0.36899038461538464</v>
      </c>
      <c r="G11">
        <f t="shared" si="2"/>
        <v>858</v>
      </c>
      <c r="H11">
        <f>'Off Game Stats'!T16-'Off Game Stats'!U16-'Off Game Stats'!V16</f>
        <v>30</v>
      </c>
      <c r="I11">
        <f>'Off Game Stats'!N16-'Off Game Stats'!O16-'Off Game Stats'!P16</f>
        <v>3</v>
      </c>
      <c r="J11">
        <f>'Off Game Stats'!Z16-'Off Game Stats'!AA16-'Off Game Stats'!AB16</f>
        <v>22</v>
      </c>
      <c r="K11">
        <f t="shared" si="3"/>
        <v>264</v>
      </c>
      <c r="L11" s="1">
        <f t="shared" si="4"/>
        <v>0.30769230769230771</v>
      </c>
      <c r="M11" s="1">
        <f t="shared" si="5"/>
        <v>3.25</v>
      </c>
      <c r="N11" t="str">
        <f t="shared" si="6"/>
        <v>ABOVE AVERAGE</v>
      </c>
      <c r="O11" t="str">
        <f t="shared" si="7"/>
        <v>PASS</v>
      </c>
      <c r="P11">
        <f>SUMIFS(QBRBWRTE!$M:$M,QBRBWRTE!$C:$C,A11)</f>
        <v>18</v>
      </c>
      <c r="Q11">
        <f>SUMIFS(QBRBWRTE!$Z:$Z,QBRBWRTE!$C:$C,A11)</f>
        <v>10</v>
      </c>
      <c r="R11">
        <f t="shared" si="8"/>
        <v>28</v>
      </c>
    </row>
    <row r="12" spans="1:20" x14ac:dyDescent="0.2">
      <c r="A12" t="str">
        <f>'Off Game Stats'!A26</f>
        <v>PIT</v>
      </c>
      <c r="B12">
        <f>'Off Game Stats'!B26-'Off Game Stats'!C26-'Off Game Stats'!D26</f>
        <v>511</v>
      </c>
      <c r="C12">
        <f>'Off Game Stats'!E26-'Off Game Stats'!F26-'Off Game Stats'!G26</f>
        <v>341</v>
      </c>
      <c r="D12">
        <f>'Off Game Stats'!H26-'Off Game Stats'!I26-'Off Game Stats'!J26</f>
        <v>38</v>
      </c>
      <c r="E12" s="3">
        <f>B12/(B12+C12)</f>
        <v>0.59976525821596249</v>
      </c>
      <c r="F12" s="3">
        <f>C12/(B12+C12)</f>
        <v>0.40023474178403756</v>
      </c>
      <c r="G12">
        <f>SUM(B12:D12)</f>
        <v>890</v>
      </c>
      <c r="H12">
        <f>'Off Game Stats'!T26-'Off Game Stats'!U26-'Off Game Stats'!V26</f>
        <v>22</v>
      </c>
      <c r="I12">
        <f>'Off Game Stats'!N26-'Off Game Stats'!O26-'Off Game Stats'!P26</f>
        <v>13</v>
      </c>
      <c r="J12">
        <f>'Off Game Stats'!Z26-'Off Game Stats'!AA26-'Off Game Stats'!AB26</f>
        <v>31</v>
      </c>
      <c r="K12">
        <f>((H12+I12)*6)+(J12*3)</f>
        <v>303</v>
      </c>
      <c r="L12" s="1">
        <f>K12/G12</f>
        <v>0.34044943820224721</v>
      </c>
      <c r="M12" s="1">
        <f>1/L12</f>
        <v>2.9372937293729371</v>
      </c>
      <c r="N12" t="str">
        <f>IF(M12&gt;=($M$35+(2*$M$36)),"BAD",IF(M12&gt;=($M$35+$M$36),"POOR",IF(M12&gt;$M$35, "BELOW AVERAGE",IF(M12=$M$35,"AVERAGE",IF(M12&lt;($M$35-(2*$M$36)),"GREAT",IF(M12&lt;($M$35-$M$36),"GOOD","ABOVE AVERAGE"))))))</f>
        <v>GOOD</v>
      </c>
      <c r="O12" t="str">
        <f>IF(E12&gt;=($E$35+(2*$E$36)),"HEAVY PASS",IF(E12&gt;=($E$35+$E$36),"PASS",IF(F12&gt;=($F$35+(2*$F$36)),"HEAVY RUN",IF(F12&gt;=($F$35+$F$36),"RUN","BALANCED"))))</f>
        <v>BALANCED</v>
      </c>
      <c r="P12">
        <f>SUMIFS(QBRBWRTE!$M:$M,QBRBWRTE!$C:$C,A12)</f>
        <v>21</v>
      </c>
      <c r="Q12">
        <f>SUMIFS(QBRBWRTE!$Z:$Z,QBRBWRTE!$C:$C,A12)</f>
        <v>6</v>
      </c>
      <c r="R12">
        <f>SUM(P12:Q12)</f>
        <v>27</v>
      </c>
    </row>
    <row r="13" spans="1:20" hidden="1" x14ac:dyDescent="0.2">
      <c r="A13" t="str">
        <f>'Off Game Stats'!A12</f>
        <v>DET</v>
      </c>
      <c r="B13">
        <f>'Off Game Stats'!B12-'Off Game Stats'!C12-'Off Game Stats'!D12</f>
        <v>537</v>
      </c>
      <c r="C13">
        <f>'Off Game Stats'!E12-'Off Game Stats'!F12-'Off Game Stats'!G12</f>
        <v>308</v>
      </c>
      <c r="D13">
        <f>'Off Game Stats'!H12-'Off Game Stats'!I12-'Off Game Stats'!J12</f>
        <v>20</v>
      </c>
      <c r="E13" s="3">
        <f>B13/(B13+C13)</f>
        <v>0.6355029585798817</v>
      </c>
      <c r="F13" s="3">
        <f>C13/(B13+C13)</f>
        <v>0.36449704142011835</v>
      </c>
      <c r="G13">
        <f>SUM(B13:D13)</f>
        <v>865</v>
      </c>
      <c r="H13">
        <f>'Off Game Stats'!T12-'Off Game Stats'!U12-'Off Game Stats'!V12</f>
        <v>28</v>
      </c>
      <c r="I13">
        <f>'Off Game Stats'!N12-'Off Game Stats'!O12-'Off Game Stats'!P12</f>
        <v>5</v>
      </c>
      <c r="J13">
        <f>'Off Game Stats'!Z12-'Off Game Stats'!AA12-'Off Game Stats'!AB12</f>
        <v>18</v>
      </c>
      <c r="K13">
        <f>((H13+I13)*6)+(J13*3)</f>
        <v>252</v>
      </c>
      <c r="L13" s="1">
        <f>K13/G13</f>
        <v>0.29132947976878615</v>
      </c>
      <c r="M13" s="1">
        <f>1/L13</f>
        <v>3.4325396825396823</v>
      </c>
      <c r="N13" t="str">
        <f>IF(M13&gt;=($M$35+(2*$M$36)),"BAD",IF(M13&gt;=($M$35+$M$36),"POOR",IF(M13&gt;$M$35, "BELOW AVERAGE",IF(M13=$M$35,"AVERAGE",IF(M13&lt;($M$35-(2*$M$36)),"GREAT",IF(M13&lt;($M$35-$M$36),"GOOD","ABOVE AVERAGE"))))))</f>
        <v>ABOVE AVERAGE</v>
      </c>
      <c r="O13" t="str">
        <f>IF(E13&gt;=($E$35+(2*$E$36)),"HEAVY PASS",IF(E13&gt;=($E$35+$E$36),"PASS",IF(F13&gt;=($F$35+(2*$F$36)),"HEAVY RUN",IF(F13&gt;=($F$35+$F$36),"RUN","BALANCED"))))</f>
        <v>PASS</v>
      </c>
      <c r="P13">
        <f>SUMIFS(QBRBWRTE!$M:$M,QBRBWRTE!$C:$C,A13)</f>
        <v>14</v>
      </c>
      <c r="Q13">
        <f>SUMIFS(QBRBWRTE!$Z:$Z,QBRBWRTE!$C:$C,A13)</f>
        <v>9</v>
      </c>
      <c r="R13">
        <f>SUM(P13:Q13)</f>
        <v>23</v>
      </c>
    </row>
    <row r="14" spans="1:20" hidden="1" x14ac:dyDescent="0.2">
      <c r="A14" t="str">
        <f>'Off Game Stats'!A27</f>
        <v>SD</v>
      </c>
      <c r="B14">
        <f>'Off Game Stats'!B27-'Off Game Stats'!C27-'Off Game Stats'!D27</f>
        <v>576</v>
      </c>
      <c r="C14">
        <f>'Off Game Stats'!E27-'Off Game Stats'!F27-'Off Game Stats'!G27</f>
        <v>338</v>
      </c>
      <c r="D14">
        <f>'Off Game Stats'!H27-'Off Game Stats'!I27-'Off Game Stats'!J27</f>
        <v>29</v>
      </c>
      <c r="E14" s="3">
        <f>B14/(B14+C14)</f>
        <v>0.63019693654266962</v>
      </c>
      <c r="F14" s="3">
        <f>C14/(B14+C14)</f>
        <v>0.36980306345733044</v>
      </c>
      <c r="G14">
        <f>SUM(B14:D14)</f>
        <v>943</v>
      </c>
      <c r="H14">
        <f>'Off Game Stats'!T27-'Off Game Stats'!U27-'Off Game Stats'!V27</f>
        <v>26</v>
      </c>
      <c r="I14">
        <f>'Off Game Stats'!N27-'Off Game Stats'!O27-'Off Game Stats'!P27</f>
        <v>2</v>
      </c>
      <c r="J14">
        <f>'Off Game Stats'!Z27-'Off Game Stats'!AA27-'Off Game Stats'!AB27</f>
        <v>23</v>
      </c>
      <c r="K14">
        <f>((H14+I14)*6)+(J14*3)</f>
        <v>237</v>
      </c>
      <c r="L14" s="1">
        <f>K14/G14</f>
        <v>0.25132555673382823</v>
      </c>
      <c r="M14" s="1">
        <f>1/L14</f>
        <v>3.9789029535864975</v>
      </c>
      <c r="N14" t="str">
        <f>IF(M14&gt;=($M$35+(2*$M$36)),"BAD",IF(M14&gt;=($M$35+$M$36),"POOR",IF(M14&gt;$M$35, "BELOW AVERAGE",IF(M14=$M$35,"AVERAGE",IF(M14&lt;($M$35-(2*$M$36)),"GREAT",IF(M14&lt;($M$35-$M$36),"GOOD","ABOVE AVERAGE"))))))</f>
        <v>BELOW AVERAGE</v>
      </c>
      <c r="O14" t="str">
        <f>IF(E14&gt;=($E$35+(2*$E$36)),"HEAVY PASS",IF(E14&gt;=($E$35+$E$36),"PASS",IF(F14&gt;=($F$35+(2*$F$36)),"HEAVY RUN",IF(F14&gt;=($F$35+$F$36),"RUN","BALANCED"))))</f>
        <v>PASS</v>
      </c>
      <c r="P14">
        <f>SUMIFS(QBRBWRTE!$M:$M,QBRBWRTE!$C:$C,A14)</f>
        <v>13</v>
      </c>
      <c r="Q14">
        <f>SUMIFS(QBRBWRTE!$Z:$Z,QBRBWRTE!$C:$C,A14)</f>
        <v>11</v>
      </c>
      <c r="R14">
        <f>SUM(P14:Q14)</f>
        <v>24</v>
      </c>
    </row>
    <row r="15" spans="1:20" x14ac:dyDescent="0.2">
      <c r="A15" t="str">
        <f>'Off Game Stats'!A33</f>
        <v>WAS</v>
      </c>
      <c r="B15">
        <f>'Off Game Stats'!B33-'Off Game Stats'!C33-'Off Game Stats'!D33</f>
        <v>482</v>
      </c>
      <c r="C15">
        <f>'Off Game Stats'!E33-'Off Game Stats'!F33-'Off Game Stats'!G33</f>
        <v>380</v>
      </c>
      <c r="D15">
        <f>'Off Game Stats'!H33-'Off Game Stats'!I33-'Off Game Stats'!J33</f>
        <v>26</v>
      </c>
      <c r="E15" s="3">
        <f>B15/(B15+C15)</f>
        <v>0.55916473317865434</v>
      </c>
      <c r="F15" s="3">
        <f>C15/(B15+C15)</f>
        <v>0.44083526682134572</v>
      </c>
      <c r="G15">
        <f>SUM(B15:D15)</f>
        <v>888</v>
      </c>
      <c r="H15">
        <f>'Off Game Stats'!T33-'Off Game Stats'!U33-'Off Game Stats'!V33</f>
        <v>25</v>
      </c>
      <c r="I15">
        <f>'Off Game Stats'!N33-'Off Game Stats'!O33-'Off Game Stats'!P33</f>
        <v>7</v>
      </c>
      <c r="J15">
        <f>'Off Game Stats'!Z33-'Off Game Stats'!AA33-'Off Game Stats'!AB33</f>
        <v>22</v>
      </c>
      <c r="K15">
        <f>((H15+I15)*6)+(J15*3)</f>
        <v>258</v>
      </c>
      <c r="L15" s="1">
        <f>K15/G15</f>
        <v>0.29054054054054052</v>
      </c>
      <c r="M15" s="1">
        <f>1/L15</f>
        <v>3.4418604651162794</v>
      </c>
      <c r="N15" t="str">
        <f>IF(M15&gt;=($M$35+(2*$M$36)),"BAD",IF(M15&gt;=($M$35+$M$36),"POOR",IF(M15&gt;$M$35, "BELOW AVERAGE",IF(M15=$M$35,"AVERAGE",IF(M15&lt;($M$35-(2*$M$36)),"GREAT",IF(M15&lt;($M$35-$M$36),"GOOD","ABOVE AVERAGE"))))))</f>
        <v>ABOVE AVERAGE</v>
      </c>
      <c r="O15" t="str">
        <f>IF(E15&gt;=($E$35+(2*$E$36)),"HEAVY PASS",IF(E15&gt;=($E$35+$E$36),"PASS",IF(F15&gt;=($F$35+(2*$F$36)),"HEAVY RUN",IF(F15&gt;=($F$35+$F$36),"RUN","BALANCED"))))</f>
        <v>BALANCED</v>
      </c>
      <c r="P15">
        <f>SUMIFS(QBRBWRTE!$M:$M,QBRBWRTE!$C:$C,A15)</f>
        <v>11</v>
      </c>
      <c r="Q15">
        <f>SUMIFS(QBRBWRTE!$Z:$Z,QBRBWRTE!$C:$C,A15)</f>
        <v>11</v>
      </c>
      <c r="R15">
        <f>SUM(P15:Q15)</f>
        <v>22</v>
      </c>
    </row>
    <row r="16" spans="1:20" hidden="1" x14ac:dyDescent="0.2">
      <c r="A16" t="str">
        <f>'Off Game Stats'!A24</f>
        <v>OAK</v>
      </c>
      <c r="B16">
        <f>'Off Game Stats'!B24-'Off Game Stats'!C24-'Off Game Stats'!D24</f>
        <v>533</v>
      </c>
      <c r="C16">
        <f>'Off Game Stats'!E24-'Off Game Stats'!F24-'Off Game Stats'!G24</f>
        <v>324</v>
      </c>
      <c r="D16">
        <f>'Off Game Stats'!H24-'Off Game Stats'!I24-'Off Game Stats'!J24</f>
        <v>23</v>
      </c>
      <c r="E16" s="3">
        <f>B16/(B16+C16)</f>
        <v>0.62193698949824971</v>
      </c>
      <c r="F16" s="3">
        <f>C16/(B16+C16)</f>
        <v>0.37806301050175029</v>
      </c>
      <c r="G16">
        <f>SUM(B16:D16)</f>
        <v>880</v>
      </c>
      <c r="H16">
        <f>'Off Game Stats'!T24-'Off Game Stats'!U24-'Off Game Stats'!V24</f>
        <v>30</v>
      </c>
      <c r="I16">
        <f>'Off Game Stats'!N24-'Off Game Stats'!O24-'Off Game Stats'!P24</f>
        <v>6</v>
      </c>
      <c r="J16">
        <f>'Off Game Stats'!Z24-'Off Game Stats'!AA24-'Off Game Stats'!AB24</f>
        <v>18</v>
      </c>
      <c r="K16">
        <f>((H16+I16)*6)+(J16*3)</f>
        <v>270</v>
      </c>
      <c r="L16" s="1">
        <f>K16/G16</f>
        <v>0.30681818181818182</v>
      </c>
      <c r="M16" s="1">
        <f>1/L16</f>
        <v>3.2592592592592591</v>
      </c>
      <c r="N16" t="str">
        <f>IF(M16&gt;=($M$35+(2*$M$36)),"BAD",IF(M16&gt;=($M$35+$M$36),"POOR",IF(M16&gt;$M$35, "BELOW AVERAGE",IF(M16=$M$35,"AVERAGE",IF(M16&lt;($M$35-(2*$M$36)),"GREAT",IF(M16&lt;($M$35-$M$36),"GOOD","ABOVE AVERAGE"))))))</f>
        <v>ABOVE AVERAGE</v>
      </c>
      <c r="O16" t="str">
        <f>IF(E16&gt;=($E$35+(2*$E$36)),"HEAVY PASS",IF(E16&gt;=($E$35+$E$36),"PASS",IF(F16&gt;=($F$35+(2*$F$36)),"HEAVY RUN",IF(F16&gt;=($F$35+$F$36),"RUN","BALANCED"))))</f>
        <v>BALANCED</v>
      </c>
      <c r="P16">
        <f>SUMIFS(QBRBWRTE!$M:$M,QBRBWRTE!$C:$C,A16)</f>
        <v>14</v>
      </c>
      <c r="Q16">
        <f>SUMIFS(QBRBWRTE!$Z:$Z,QBRBWRTE!$C:$C,A16)</f>
        <v>9</v>
      </c>
      <c r="R16">
        <f>SUM(P16:Q16)</f>
        <v>23</v>
      </c>
    </row>
    <row r="17" spans="1:18" hidden="1" x14ac:dyDescent="0.2">
      <c r="A17" t="str">
        <f>'Off Game Stats'!A30</f>
        <v>STL</v>
      </c>
      <c r="B17">
        <f>'Off Game Stats'!B30-'Off Game Stats'!C30-'Off Game Stats'!D30</f>
        <v>403</v>
      </c>
      <c r="C17">
        <f>'Off Game Stats'!E30-'Off Game Stats'!F30-'Off Game Stats'!G30</f>
        <v>370</v>
      </c>
      <c r="D17">
        <f>'Off Game Stats'!H30-'Off Game Stats'!I30-'Off Game Stats'!J30</f>
        <v>26</v>
      </c>
      <c r="E17" s="3">
        <f>B17/(B17+C17)</f>
        <v>0.5213454075032341</v>
      </c>
      <c r="F17" s="3">
        <f>C17/(B17+C17)</f>
        <v>0.47865459249676584</v>
      </c>
      <c r="G17">
        <f>SUM(B17:D17)</f>
        <v>799</v>
      </c>
      <c r="H17">
        <f>'Off Game Stats'!T30-'Off Game Stats'!U30-'Off Game Stats'!V30</f>
        <v>8</v>
      </c>
      <c r="I17">
        <f>'Off Game Stats'!N30-'Off Game Stats'!O30-'Off Game Stats'!P30</f>
        <v>14</v>
      </c>
      <c r="J17">
        <f>'Off Game Stats'!Z30-'Off Game Stats'!AA30-'Off Game Stats'!AB30</f>
        <v>17</v>
      </c>
      <c r="K17">
        <f>((H17+I17)*6)+(J17*3)</f>
        <v>183</v>
      </c>
      <c r="L17" s="1">
        <f>K17/G17</f>
        <v>0.22903629536921152</v>
      </c>
      <c r="M17" s="1">
        <f>1/L17</f>
        <v>4.3661202185792352</v>
      </c>
      <c r="N17" t="str">
        <f>IF(M17&gt;=($M$35+(2*$M$36)),"BAD",IF(M17&gt;=($M$35+$M$36),"POOR",IF(M17&gt;$M$35, "BELOW AVERAGE",IF(M17=$M$35,"AVERAGE",IF(M17&lt;($M$35-(2*$M$36)),"GREAT",IF(M17&lt;($M$35-$M$36),"GOOD","ABOVE AVERAGE"))))))</f>
        <v>POOR</v>
      </c>
      <c r="O17" t="str">
        <f>IF(E17&gt;=($E$35+(2*$E$36)),"HEAVY PASS",IF(E17&gt;=($E$35+$E$36),"PASS",IF(F17&gt;=($F$35+(2*$F$36)),"HEAVY RUN",IF(F17&gt;=($F$35+$F$36),"RUN","BALANCED"))))</f>
        <v>RUN</v>
      </c>
      <c r="P17">
        <f>SUMIFS(QBRBWRTE!$M:$M,QBRBWRTE!$C:$C,A17)</f>
        <v>11</v>
      </c>
      <c r="Q17">
        <f>SUMIFS(QBRBWRTE!$Z:$Z,QBRBWRTE!$C:$C,A17)</f>
        <v>10</v>
      </c>
      <c r="R17">
        <f>SUM(P17:Q17)</f>
        <v>21</v>
      </c>
    </row>
    <row r="18" spans="1:18" hidden="1" x14ac:dyDescent="0.2">
      <c r="A18" t="str">
        <f>'Off Game Stats'!A23</f>
        <v>NYJ</v>
      </c>
      <c r="B18">
        <f>'Off Game Stats'!B23-'Off Game Stats'!C23-'Off Game Stats'!D23</f>
        <v>522</v>
      </c>
      <c r="C18">
        <f>'Off Game Stats'!E23-'Off Game Stats'!F23-'Off Game Stats'!G23</f>
        <v>389</v>
      </c>
      <c r="D18">
        <f>'Off Game Stats'!H23-'Off Game Stats'!I23-'Off Game Stats'!J23</f>
        <v>28</v>
      </c>
      <c r="E18" s="3">
        <f>B18/(B18+C18)</f>
        <v>0.57299670691547755</v>
      </c>
      <c r="F18" s="3">
        <f>C18/(B18+C18)</f>
        <v>0.42700329308452251</v>
      </c>
      <c r="G18">
        <f>SUM(B18:D18)</f>
        <v>939</v>
      </c>
      <c r="H18">
        <f>'Off Game Stats'!T23-'Off Game Stats'!U23-'Off Game Stats'!V23</f>
        <v>28</v>
      </c>
      <c r="I18">
        <f>'Off Game Stats'!N23-'Off Game Stats'!O23-'Off Game Stats'!P23</f>
        <v>9</v>
      </c>
      <c r="J18">
        <f>'Off Game Stats'!Z23-'Off Game Stats'!AA23-'Off Game Stats'!AB23</f>
        <v>23</v>
      </c>
      <c r="K18">
        <f>((H18+I18)*6)+(J18*3)</f>
        <v>291</v>
      </c>
      <c r="L18" s="1">
        <f>K18/G18</f>
        <v>0.30990415335463256</v>
      </c>
      <c r="M18" s="1">
        <f>1/L18</f>
        <v>3.2268041237113403</v>
      </c>
      <c r="N18" t="str">
        <f>IF(M18&gt;=($M$35+(2*$M$36)),"BAD",IF(M18&gt;=($M$35+$M$36),"POOR",IF(M18&gt;$M$35, "BELOW AVERAGE",IF(M18=$M$35,"AVERAGE",IF(M18&lt;($M$35-(2*$M$36)),"GREAT",IF(M18&lt;($M$35-$M$36),"GOOD","ABOVE AVERAGE"))))))</f>
        <v>ABOVE AVERAGE</v>
      </c>
      <c r="O18" t="str">
        <f>IF(E18&gt;=($E$35+(2*$E$36)),"HEAVY PASS",IF(E18&gt;=($E$35+$E$36),"PASS",IF(F18&gt;=($F$35+(2*$F$36)),"HEAVY RUN",IF(F18&gt;=($F$35+$F$36),"RUN","BALANCED"))))</f>
        <v>BALANCED</v>
      </c>
      <c r="P18">
        <f>SUMIFS(QBRBWRTE!$M:$M,QBRBWRTE!$C:$C,A18)</f>
        <v>16</v>
      </c>
      <c r="Q18">
        <f>SUMIFS(QBRBWRTE!$Z:$Z,QBRBWRTE!$C:$C,A18)</f>
        <v>8</v>
      </c>
      <c r="R18">
        <f>SUM(P18:Q18)</f>
        <v>24</v>
      </c>
    </row>
    <row r="19" spans="1:18" hidden="1" x14ac:dyDescent="0.2">
      <c r="A19" t="str">
        <f>'Off Game Stats'!A2</f>
        <v>ARI</v>
      </c>
      <c r="B19">
        <f>'Off Game Stats'!B2-'Off Game Stats'!C2-'Off Game Stats'!D2</f>
        <v>497</v>
      </c>
      <c r="C19">
        <f>'Off Game Stats'!E2-'Off Game Stats'!F2-'Off Game Stats'!G2</f>
        <v>400</v>
      </c>
      <c r="D19">
        <f>'Off Game Stats'!H2-'Off Game Stats'!I2-'Off Game Stats'!J2</f>
        <v>26</v>
      </c>
      <c r="E19" s="3">
        <f>B19/(B19+C19)</f>
        <v>0.55406911928651059</v>
      </c>
      <c r="F19" s="3">
        <f>C19/(B19+C19)</f>
        <v>0.44593088071348941</v>
      </c>
      <c r="G19">
        <f>SUM(B19:D19)</f>
        <v>923</v>
      </c>
      <c r="H19">
        <f>'Off Game Stats'!T2-'Off Game Stats'!U2-'Off Game Stats'!V2</f>
        <v>31</v>
      </c>
      <c r="I19">
        <f>'Off Game Stats'!N2-'Off Game Stats'!O2-'Off Game Stats'!P2</f>
        <v>13</v>
      </c>
      <c r="J19">
        <f>'Off Game Stats'!Z2-'Off Game Stats'!AA2-'Off Game Stats'!AB2</f>
        <v>23</v>
      </c>
      <c r="K19">
        <f>((H19+I19)*6)+(J19*3)</f>
        <v>333</v>
      </c>
      <c r="L19" s="1">
        <f>K19/G19</f>
        <v>0.36078006500541709</v>
      </c>
      <c r="M19" s="1">
        <f>1/L19</f>
        <v>2.771771771771772</v>
      </c>
      <c r="N19" t="str">
        <f>IF(M19&gt;=($M$35+(2*$M$36)),"BAD",IF(M19&gt;=($M$35+$M$36),"POOR",IF(M19&gt;$M$35, "BELOW AVERAGE",IF(M19=$M$35,"AVERAGE",IF(M19&lt;($M$35-(2*$M$36)),"GREAT",IF(M19&lt;($M$35-$M$36),"GOOD","ABOVE AVERAGE"))))))</f>
        <v>GOOD</v>
      </c>
      <c r="O19" t="str">
        <f>IF(E19&gt;=($E$35+(2*$E$36)),"HEAVY PASS",IF(E19&gt;=($E$35+$E$36),"PASS",IF(F19&gt;=($F$35+(2*$F$36)),"HEAVY RUN",IF(F19&gt;=($F$35+$F$36),"RUN","BALANCED"))))</f>
        <v>BALANCED</v>
      </c>
      <c r="P19">
        <f>SUMIFS(QBRBWRTE!$M:$M,QBRBWRTE!$C:$C,A19)</f>
        <v>13</v>
      </c>
      <c r="Q19">
        <f>SUMIFS(QBRBWRTE!$Z:$Z,QBRBWRTE!$C:$C,A19)</f>
        <v>11</v>
      </c>
      <c r="R19">
        <f>SUM(P19:Q19)</f>
        <v>24</v>
      </c>
    </row>
    <row r="20" spans="1:18" hidden="1" x14ac:dyDescent="0.2">
      <c r="A20" t="str">
        <f>'Off Game Stats'!A22</f>
        <v>NYG</v>
      </c>
      <c r="B20">
        <f>'Off Game Stats'!B22-'Off Game Stats'!C22-'Off Game Stats'!D22</f>
        <v>545</v>
      </c>
      <c r="C20">
        <f>'Off Game Stats'!E22-'Off Game Stats'!F22-'Off Game Stats'!G22</f>
        <v>355</v>
      </c>
      <c r="D20">
        <f>'Off Game Stats'!H22-'Off Game Stats'!I22-'Off Game Stats'!J22</f>
        <v>28</v>
      </c>
      <c r="E20" s="3">
        <f>B20/(B20+C20)</f>
        <v>0.60555555555555551</v>
      </c>
      <c r="F20" s="3">
        <f>C20/(B20+C20)</f>
        <v>0.39444444444444443</v>
      </c>
      <c r="G20">
        <f>SUM(B20:D20)</f>
        <v>928</v>
      </c>
      <c r="H20">
        <f>'Off Game Stats'!T22-'Off Game Stats'!U22-'Off Game Stats'!V22</f>
        <v>30</v>
      </c>
      <c r="I20">
        <f>'Off Game Stats'!N22-'Off Game Stats'!O22-'Off Game Stats'!P22</f>
        <v>4</v>
      </c>
      <c r="J20">
        <f>'Off Game Stats'!Z22-'Off Game Stats'!AA22-'Off Game Stats'!AB22</f>
        <v>26</v>
      </c>
      <c r="K20">
        <f>((H20+I20)*6)+(J20*3)</f>
        <v>282</v>
      </c>
      <c r="L20" s="1">
        <f>K20/G20</f>
        <v>0.30387931034482757</v>
      </c>
      <c r="M20" s="1">
        <f>1/L20</f>
        <v>3.2907801418439719</v>
      </c>
      <c r="N20" t="str">
        <f>IF(M20&gt;=($M$35+(2*$M$36)),"BAD",IF(M20&gt;=($M$35+$M$36),"POOR",IF(M20&gt;$M$35, "BELOW AVERAGE",IF(M20=$M$35,"AVERAGE",IF(M20&lt;($M$35-(2*$M$36)),"GREAT",IF(M20&lt;($M$35-$M$36),"GOOD","ABOVE AVERAGE"))))))</f>
        <v>ABOVE AVERAGE</v>
      </c>
      <c r="O20" t="str">
        <f>IF(E20&gt;=($E$35+(2*$E$36)),"HEAVY PASS",IF(E20&gt;=($E$35+$E$36),"PASS",IF(F20&gt;=($F$35+(2*$F$36)),"HEAVY RUN",IF(F20&gt;=($F$35+$F$36),"RUN","BALANCED"))))</f>
        <v>BALANCED</v>
      </c>
      <c r="P20">
        <f>SUMIFS(QBRBWRTE!$M:$M,QBRBWRTE!$C:$C,A20)</f>
        <v>14</v>
      </c>
      <c r="Q20">
        <f>SUMIFS(QBRBWRTE!$Z:$Z,QBRBWRTE!$C:$C,A20)</f>
        <v>7</v>
      </c>
      <c r="R20">
        <f>SUM(P20:Q20)</f>
        <v>21</v>
      </c>
    </row>
    <row r="21" spans="1:18" hidden="1" x14ac:dyDescent="0.2">
      <c r="A21" t="str">
        <f>'Off Game Stats'!A21</f>
        <v>NO</v>
      </c>
      <c r="B21">
        <f>'Off Game Stats'!B21-'Off Game Stats'!C21-'Off Game Stats'!D21</f>
        <v>587</v>
      </c>
      <c r="C21">
        <f>'Off Game Stats'!E21-'Off Game Stats'!F21-'Off Game Stats'!G21</f>
        <v>351</v>
      </c>
      <c r="D21">
        <f>'Off Game Stats'!H21-'Off Game Stats'!I21-'Off Game Stats'!J21</f>
        <v>22</v>
      </c>
      <c r="E21" s="3">
        <f>B21/(B21+C21)</f>
        <v>0.62579957356076754</v>
      </c>
      <c r="F21" s="3">
        <f>C21/(B21+C21)</f>
        <v>0.3742004264392324</v>
      </c>
      <c r="G21">
        <f>SUM(B21:D21)</f>
        <v>960</v>
      </c>
      <c r="H21">
        <f>'Off Game Stats'!T21-'Off Game Stats'!U21-'Off Game Stats'!V21</f>
        <v>25</v>
      </c>
      <c r="I21">
        <f>'Off Game Stats'!N21-'Off Game Stats'!O21-'Off Game Stats'!P21</f>
        <v>13</v>
      </c>
      <c r="J21">
        <f>'Off Game Stats'!Z21-'Off Game Stats'!AA21-'Off Game Stats'!AB21</f>
        <v>14</v>
      </c>
      <c r="K21">
        <f>((H21+I21)*6)+(J21*3)</f>
        <v>270</v>
      </c>
      <c r="L21" s="1">
        <f>K21/G21</f>
        <v>0.28125</v>
      </c>
      <c r="M21" s="1">
        <f>1/L21</f>
        <v>3.5555555555555554</v>
      </c>
      <c r="N21" t="str">
        <f>IF(M21&gt;=($M$35+(2*$M$36)),"BAD",IF(M21&gt;=($M$35+$M$36),"POOR",IF(M21&gt;$M$35, "BELOW AVERAGE",IF(M21=$M$35,"AVERAGE",IF(M21&lt;($M$35-(2*$M$36)),"GREAT",IF(M21&lt;($M$35-$M$36),"GOOD","ABOVE AVERAGE"))))))</f>
        <v>BELOW AVERAGE</v>
      </c>
      <c r="O21" t="str">
        <f>IF(E21&gt;=($E$35+(2*$E$36)),"HEAVY PASS",IF(E21&gt;=($E$35+$E$36),"PASS",IF(F21&gt;=($F$35+(2*$F$36)),"HEAVY RUN",IF(F21&gt;=($F$35+$F$36),"RUN","BALANCED"))))</f>
        <v>PASS</v>
      </c>
      <c r="P21">
        <f>SUMIFS(QBRBWRTE!$M:$M,QBRBWRTE!$C:$C,A21)</f>
        <v>12</v>
      </c>
      <c r="Q21">
        <f>SUMIFS(QBRBWRTE!$Z:$Z,QBRBWRTE!$C:$C,A21)</f>
        <v>8</v>
      </c>
      <c r="R21">
        <f>SUM(P21:Q21)</f>
        <v>20</v>
      </c>
    </row>
    <row r="22" spans="1:18" hidden="1" x14ac:dyDescent="0.2">
      <c r="A22" t="str">
        <f>'Off Game Stats'!A18</f>
        <v>MIA</v>
      </c>
      <c r="B22">
        <f>'Off Game Stats'!B18-'Off Game Stats'!C18-'Off Game Stats'!D18</f>
        <v>512</v>
      </c>
      <c r="C22">
        <f>'Off Game Stats'!E18-'Off Game Stats'!F18-'Off Game Stats'!G18</f>
        <v>294</v>
      </c>
      <c r="D22">
        <f>'Off Game Stats'!H18-'Off Game Stats'!I18-'Off Game Stats'!J18</f>
        <v>13</v>
      </c>
      <c r="E22" s="3">
        <f>B22/(B22+C22)</f>
        <v>0.63523573200992556</v>
      </c>
      <c r="F22" s="3">
        <f>C22/(B22+C22)</f>
        <v>0.36476426799007444</v>
      </c>
      <c r="G22">
        <f>SUM(B22:D22)</f>
        <v>819</v>
      </c>
      <c r="H22">
        <f>'Off Game Stats'!T18-'Off Game Stats'!U18-'Off Game Stats'!V18</f>
        <v>20</v>
      </c>
      <c r="I22">
        <f>'Off Game Stats'!N18-'Off Game Stats'!O18-'Off Game Stats'!P18</f>
        <v>9</v>
      </c>
      <c r="J22">
        <f>'Off Game Stats'!Z18-'Off Game Stats'!AA18-'Off Game Stats'!AB18</f>
        <v>11</v>
      </c>
      <c r="K22">
        <f>((H22+I22)*6)+(J22*3)</f>
        <v>207</v>
      </c>
      <c r="L22" s="1">
        <f>K22/G22</f>
        <v>0.25274725274725274</v>
      </c>
      <c r="M22" s="1">
        <f>1/L22</f>
        <v>3.956521739130435</v>
      </c>
      <c r="N22" t="str">
        <f>IF(M22&gt;=($M$35+(2*$M$36)),"BAD",IF(M22&gt;=($M$35+$M$36),"POOR",IF(M22&gt;$M$35, "BELOW AVERAGE",IF(M22=$M$35,"AVERAGE",IF(M22&lt;($M$35-(2*$M$36)),"GREAT",IF(M22&lt;($M$35-$M$36),"GOOD","ABOVE AVERAGE"))))))</f>
        <v>BELOW AVERAGE</v>
      </c>
      <c r="O22" t="str">
        <f>IF(E22&gt;=($E$35+(2*$E$36)),"HEAVY PASS",IF(E22&gt;=($E$35+$E$36),"PASS",IF(F22&gt;=($F$35+(2*$F$36)),"HEAVY RUN",IF(F22&gt;=($F$35+$F$36),"RUN","BALANCED"))))</f>
        <v>PASS</v>
      </c>
      <c r="P22">
        <f>SUMIFS(QBRBWRTE!$M:$M,QBRBWRTE!$C:$C,A22)</f>
        <v>12</v>
      </c>
      <c r="Q22">
        <f>SUMIFS(QBRBWRTE!$Z:$Z,QBRBWRTE!$C:$C,A22)</f>
        <v>7</v>
      </c>
      <c r="R22">
        <f>SUM(P22:Q22)</f>
        <v>19</v>
      </c>
    </row>
    <row r="23" spans="1:18" x14ac:dyDescent="0.2">
      <c r="A23" t="str">
        <f>'Off Game Stats'!A14</f>
        <v>HOU</v>
      </c>
      <c r="B23">
        <f>'Off Game Stats'!B14-'Off Game Stats'!C14-'Off Game Stats'!D14</f>
        <v>537</v>
      </c>
      <c r="C23">
        <f>'Off Game Stats'!E14-'Off Game Stats'!F14-'Off Game Stats'!G14</f>
        <v>409</v>
      </c>
      <c r="D23">
        <f>'Off Game Stats'!H14-'Off Game Stats'!I14-'Off Game Stats'!J14</f>
        <v>24</v>
      </c>
      <c r="E23" s="3">
        <f>B23/(B23+C23)</f>
        <v>0.56765327695560253</v>
      </c>
      <c r="F23" s="3">
        <f>C23/(B23+C23)</f>
        <v>0.43234672304439747</v>
      </c>
      <c r="G23">
        <f>SUM(B23:D23)</f>
        <v>970</v>
      </c>
      <c r="H23">
        <f>'Off Game Stats'!T14-'Off Game Stats'!U14-'Off Game Stats'!V14</f>
        <v>26</v>
      </c>
      <c r="I23">
        <f>'Off Game Stats'!N14-'Off Game Stats'!O14-'Off Game Stats'!P14</f>
        <v>6</v>
      </c>
      <c r="J23">
        <f>'Off Game Stats'!Z14-'Off Game Stats'!AA14-'Off Game Stats'!AB14</f>
        <v>21</v>
      </c>
      <c r="K23">
        <f>((H23+I23)*6)+(J23*3)</f>
        <v>255</v>
      </c>
      <c r="L23" s="1">
        <f>K23/G23</f>
        <v>0.26288659793814434</v>
      </c>
      <c r="M23" s="1">
        <f>1/L23</f>
        <v>3.8039215686274508</v>
      </c>
      <c r="N23" t="str">
        <f>IF(M23&gt;=($M$35+(2*$M$36)),"BAD",IF(M23&gt;=($M$35+$M$36),"POOR",IF(M23&gt;$M$35, "BELOW AVERAGE",IF(M23=$M$35,"AVERAGE",IF(M23&lt;($M$35-(2*$M$36)),"GREAT",IF(M23&lt;($M$35-$M$36),"GOOD","ABOVE AVERAGE"))))))</f>
        <v>BELOW AVERAGE</v>
      </c>
      <c r="O23" t="str">
        <f>IF(E23&gt;=($E$35+(2*$E$36)),"HEAVY PASS",IF(E23&gt;=($E$35+$E$36),"PASS",IF(F23&gt;=($F$35+(2*$F$36)),"HEAVY RUN",IF(F23&gt;=($F$35+$F$36),"RUN","BALANCED"))))</f>
        <v>BALANCED</v>
      </c>
      <c r="P23">
        <f>SUMIFS(QBRBWRTE!$M:$M,QBRBWRTE!$C:$C,A23)</f>
        <v>12</v>
      </c>
      <c r="Q23">
        <f>SUMIFS(QBRBWRTE!$Z:$Z,QBRBWRTE!$C:$C,A23)</f>
        <v>8</v>
      </c>
      <c r="R23">
        <f>SUM(P23:Q23)</f>
        <v>20</v>
      </c>
    </row>
    <row r="24" spans="1:18" hidden="1" x14ac:dyDescent="0.2">
      <c r="A24" t="str">
        <f>'Off Game Stats'!A5</f>
        <v>BUF</v>
      </c>
      <c r="B24">
        <f>'Off Game Stats'!B5-'Off Game Stats'!C5-'Off Game Stats'!D5</f>
        <v>411</v>
      </c>
      <c r="C24">
        <f>'Off Game Stats'!E5-'Off Game Stats'!F5-'Off Game Stats'!G5</f>
        <v>441</v>
      </c>
      <c r="D24">
        <f>'Off Game Stats'!H5-'Off Game Stats'!I5-'Off Game Stats'!J5</f>
        <v>24</v>
      </c>
      <c r="E24" s="3">
        <f>B24/(B24+C24)</f>
        <v>0.48239436619718312</v>
      </c>
      <c r="F24" s="3">
        <f>C24/(B24+C24)</f>
        <v>0.51760563380281688</v>
      </c>
      <c r="G24">
        <f>SUM(B24:D24)</f>
        <v>876</v>
      </c>
      <c r="H24">
        <f>'Off Game Stats'!T5-'Off Game Stats'!U5-'Off Game Stats'!V5</f>
        <v>20</v>
      </c>
      <c r="I24">
        <f>'Off Game Stats'!N5-'Off Game Stats'!O5-'Off Game Stats'!P5</f>
        <v>16</v>
      </c>
      <c r="J24">
        <f>'Off Game Stats'!Z5-'Off Game Stats'!AA5-'Off Game Stats'!AB5</f>
        <v>20</v>
      </c>
      <c r="K24">
        <f>((H24+I24)*6)+(J24*3)</f>
        <v>276</v>
      </c>
      <c r="L24" s="1">
        <f>K24/G24</f>
        <v>0.31506849315068491</v>
      </c>
      <c r="M24" s="1">
        <f>1/L24</f>
        <v>3.1739130434782612</v>
      </c>
      <c r="N24" t="str">
        <f>IF(M24&gt;=($M$35+(2*$M$36)),"BAD",IF(M24&gt;=($M$35+$M$36),"POOR",IF(M24&gt;$M$35, "BELOW AVERAGE",IF(M24=$M$35,"AVERAGE",IF(M24&lt;($M$35-(2*$M$36)),"GREAT",IF(M24&lt;($M$35-$M$36),"GOOD","ABOVE AVERAGE"))))))</f>
        <v>ABOVE AVERAGE</v>
      </c>
      <c r="O24" t="str">
        <f>IF(E24&gt;=($E$35+(2*$E$36)),"HEAVY PASS",IF(E24&gt;=($E$35+$E$36),"PASS",IF(F24&gt;=($F$35+(2*$F$36)),"HEAVY RUN",IF(F24&gt;=($F$35+$F$36),"RUN","BALANCED"))))</f>
        <v>RUN</v>
      </c>
      <c r="P24">
        <f>SUMIFS(QBRBWRTE!$M:$M,QBRBWRTE!$C:$C,A24)</f>
        <v>9</v>
      </c>
      <c r="Q24">
        <f>SUMIFS(QBRBWRTE!$Z:$Z,QBRBWRTE!$C:$C,A24)</f>
        <v>10</v>
      </c>
      <c r="R24">
        <f>SUM(P24:Q24)</f>
        <v>19</v>
      </c>
    </row>
    <row r="25" spans="1:18" hidden="1" x14ac:dyDescent="0.2">
      <c r="A25" t="str">
        <f>'Off Game Stats'!A7</f>
        <v>CHI</v>
      </c>
      <c r="B25">
        <f>'Off Game Stats'!B7-'Off Game Stats'!C7-'Off Game Stats'!D7</f>
        <v>461</v>
      </c>
      <c r="C25">
        <f>'Off Game Stats'!E7-'Off Game Stats'!F7-'Off Game Stats'!G7</f>
        <v>405</v>
      </c>
      <c r="D25">
        <f>'Off Game Stats'!H7-'Off Game Stats'!I7-'Off Game Stats'!J7</f>
        <v>34</v>
      </c>
      <c r="E25" s="3">
        <f>B25/(B25+C25)</f>
        <v>0.5323325635103926</v>
      </c>
      <c r="F25" s="3">
        <f>C25/(B25+C25)</f>
        <v>0.4676674364896074</v>
      </c>
      <c r="G25">
        <f>SUM(B25:D25)</f>
        <v>900</v>
      </c>
      <c r="H25">
        <f>'Off Game Stats'!T7-'Off Game Stats'!U7-'Off Game Stats'!V7</f>
        <v>18</v>
      </c>
      <c r="I25">
        <f>'Off Game Stats'!N7-'Off Game Stats'!O7-'Off Game Stats'!P7</f>
        <v>11</v>
      </c>
      <c r="J25">
        <f>'Off Game Stats'!Z7-'Off Game Stats'!AA7-'Off Game Stats'!AB7</f>
        <v>29</v>
      </c>
      <c r="K25">
        <f>((H25+I25)*6)+(J25*3)</f>
        <v>261</v>
      </c>
      <c r="L25" s="1">
        <f>K25/G25</f>
        <v>0.28999999999999998</v>
      </c>
      <c r="M25" s="1">
        <f>1/L25</f>
        <v>3.4482758620689657</v>
      </c>
      <c r="N25" t="str">
        <f>IF(M25&gt;=($M$35+(2*$M$36)),"BAD",IF(M25&gt;=($M$35+$M$36),"POOR",IF(M25&gt;$M$35, "BELOW AVERAGE",IF(M25=$M$35,"AVERAGE",IF(M25&lt;($M$35-(2*$M$36)),"GREAT",IF(M25&lt;($M$35-$M$36),"GOOD","ABOVE AVERAGE"))))))</f>
        <v>ABOVE AVERAGE</v>
      </c>
      <c r="O25" t="str">
        <f>IF(E25&gt;=($E$35+(2*$E$36)),"HEAVY PASS",IF(E25&gt;=($E$35+$E$36),"PASS",IF(F25&gt;=($F$35+(2*$F$36)),"HEAVY RUN",IF(F25&gt;=($F$35+$F$36),"RUN","BALANCED"))))</f>
        <v>BALANCED</v>
      </c>
      <c r="P25">
        <f>SUMIFS(QBRBWRTE!$M:$M,QBRBWRTE!$C:$C,A25)</f>
        <v>12</v>
      </c>
      <c r="Q25">
        <f>SUMIFS(QBRBWRTE!$Z:$Z,QBRBWRTE!$C:$C,A25)</f>
        <v>8</v>
      </c>
      <c r="R25">
        <f>SUM(P25:Q25)</f>
        <v>20</v>
      </c>
    </row>
    <row r="26" spans="1:18" hidden="1" x14ac:dyDescent="0.2">
      <c r="A26" t="str">
        <f>'Off Game Stats'!A6</f>
        <v>CAR</v>
      </c>
      <c r="B26">
        <f>'Off Game Stats'!B6-'Off Game Stats'!C6-'Off Game Stats'!D6</f>
        <v>435</v>
      </c>
      <c r="C26">
        <f>'Off Game Stats'!E6-'Off Game Stats'!F6-'Off Game Stats'!G6</f>
        <v>467</v>
      </c>
      <c r="D26">
        <f>'Off Game Stats'!H6-'Off Game Stats'!I6-'Off Game Stats'!J6</f>
        <v>31</v>
      </c>
      <c r="E26" s="3">
        <f>B26/(B26+C26)</f>
        <v>0.48226164079822614</v>
      </c>
      <c r="F26" s="3">
        <f>C26/(B26+C26)</f>
        <v>0.5177383592017738</v>
      </c>
      <c r="G26">
        <f>SUM(B26:D26)</f>
        <v>933</v>
      </c>
      <c r="H26">
        <f>'Off Game Stats'!T6-'Off Game Stats'!U6-'Off Game Stats'!V6</f>
        <v>30</v>
      </c>
      <c r="I26">
        <f>'Off Game Stats'!N6-'Off Game Stats'!O6-'Off Game Stats'!P6</f>
        <v>16</v>
      </c>
      <c r="J26">
        <f>'Off Game Stats'!Z6-'Off Game Stats'!AA6-'Off Game Stats'!AB6</f>
        <v>26</v>
      </c>
      <c r="K26">
        <f>((H26+I26)*6)+(J26*3)</f>
        <v>354</v>
      </c>
      <c r="L26" s="1">
        <f>K26/G26</f>
        <v>0.37942122186495175</v>
      </c>
      <c r="M26" s="1">
        <f>1/L26</f>
        <v>2.6355932203389831</v>
      </c>
      <c r="N26" t="str">
        <f>IF(M26&gt;=($M$35+(2*$M$36)),"BAD",IF(M26&gt;=($M$35+$M$36),"POOR",IF(M26&gt;$M$35, "BELOW AVERAGE",IF(M26=$M$35,"AVERAGE",IF(M26&lt;($M$35-(2*$M$36)),"GREAT",IF(M26&lt;($M$35-$M$36),"GOOD","ABOVE AVERAGE"))))))</f>
        <v>GOOD</v>
      </c>
      <c r="O26" t="str">
        <f>IF(E26&gt;=($E$35+(2*$E$36)),"HEAVY PASS",IF(E26&gt;=($E$35+$E$36),"PASS",IF(F26&gt;=($F$35+(2*$F$36)),"HEAVY RUN",IF(F26&gt;=($F$35+$F$36),"RUN","BALANCED"))))</f>
        <v>RUN</v>
      </c>
      <c r="P26">
        <f>SUMIFS(QBRBWRTE!$M:$M,QBRBWRTE!$C:$C,A26)</f>
        <v>10</v>
      </c>
      <c r="Q26">
        <f>SUMIFS(QBRBWRTE!$Z:$Z,QBRBWRTE!$C:$C,A26)</f>
        <v>9</v>
      </c>
      <c r="R26">
        <f>SUM(P26:Q26)</f>
        <v>19</v>
      </c>
    </row>
    <row r="27" spans="1:18" x14ac:dyDescent="0.2">
      <c r="A27" t="str">
        <f>'Off Game Stats'!A8</f>
        <v>CIN</v>
      </c>
      <c r="B27">
        <f>'Off Game Stats'!B8-'Off Game Stats'!C8-'Off Game Stats'!D8</f>
        <v>441</v>
      </c>
      <c r="C27">
        <f>'Off Game Stats'!E8-'Off Game Stats'!F8-'Off Game Stats'!G8</f>
        <v>416</v>
      </c>
      <c r="D27">
        <f>'Off Game Stats'!H8-'Off Game Stats'!I8-'Off Game Stats'!J8</f>
        <v>24</v>
      </c>
      <c r="E27" s="3">
        <f>B27/(B27+C27)</f>
        <v>0.51458576429404901</v>
      </c>
      <c r="F27" s="3">
        <f>C27/(B27+C27)</f>
        <v>0.48541423570595099</v>
      </c>
      <c r="G27">
        <f>SUM(B27:D27)</f>
        <v>881</v>
      </c>
      <c r="H27">
        <f>'Off Game Stats'!T8-'Off Game Stats'!U8-'Off Game Stats'!V8</f>
        <v>28</v>
      </c>
      <c r="I27">
        <f>'Off Game Stats'!N8-'Off Game Stats'!O8-'Off Game Stats'!P8</f>
        <v>14</v>
      </c>
      <c r="J27">
        <f>'Off Game Stats'!Z8-'Off Game Stats'!AA8-'Off Game Stats'!AB8</f>
        <v>20</v>
      </c>
      <c r="K27">
        <f>((H27+I27)*6)+(J27*3)</f>
        <v>312</v>
      </c>
      <c r="L27" s="1">
        <f>K27/G27</f>
        <v>0.35414301929625425</v>
      </c>
      <c r="M27" s="1">
        <f>1/L27</f>
        <v>2.8237179487179489</v>
      </c>
      <c r="N27" t="str">
        <f>IF(M27&gt;=($M$35+(2*$M$36)),"BAD",IF(M27&gt;=($M$35+$M$36),"POOR",IF(M27&gt;$M$35, "BELOW AVERAGE",IF(M27=$M$35,"AVERAGE",IF(M27&lt;($M$35-(2*$M$36)),"GREAT",IF(M27&lt;($M$35-$M$36),"GOOD","ABOVE AVERAGE"))))))</f>
        <v>GOOD</v>
      </c>
      <c r="O27" t="str">
        <f>IF(E27&gt;=($E$35+(2*$E$36)),"HEAVY PASS",IF(E27&gt;=($E$35+$E$36),"PASS",IF(F27&gt;=($F$35+(2*$F$36)),"HEAVY RUN",IF(F27&gt;=($F$35+$F$36),"RUN","BALANCED"))))</f>
        <v>RUN</v>
      </c>
      <c r="P27">
        <f>SUMIFS(QBRBWRTE!$M:$M,QBRBWRTE!$C:$C,A27)</f>
        <v>9</v>
      </c>
      <c r="Q27">
        <f>SUMIFS(QBRBWRTE!$Z:$Z,QBRBWRTE!$C:$C,A27)</f>
        <v>8</v>
      </c>
      <c r="R27">
        <f>SUM(P27:Q27)</f>
        <v>17</v>
      </c>
    </row>
    <row r="28" spans="1:18" x14ac:dyDescent="0.2">
      <c r="A28" t="str">
        <f>'Off Game Stats'!A13</f>
        <v>GB</v>
      </c>
      <c r="B28">
        <f>'Off Game Stats'!B13-'Off Game Stats'!C13-'Off Game Stats'!D13</f>
        <v>490</v>
      </c>
      <c r="C28">
        <f>'Off Game Stats'!E13-'Off Game Stats'!F13-'Off Game Stats'!G13</f>
        <v>375</v>
      </c>
      <c r="D28">
        <f>'Off Game Stats'!H13-'Off Game Stats'!I13-'Off Game Stats'!J13</f>
        <v>23</v>
      </c>
      <c r="E28" s="3">
        <f>B28/(B28+C28)</f>
        <v>0.56647398843930641</v>
      </c>
      <c r="F28" s="3">
        <f>C28/(B28+C28)</f>
        <v>0.43352601156069365</v>
      </c>
      <c r="G28">
        <f>SUM(B28:D28)</f>
        <v>888</v>
      </c>
      <c r="H28">
        <f>'Off Game Stats'!T13-'Off Game Stats'!U13-'Off Game Stats'!V13</f>
        <v>26</v>
      </c>
      <c r="I28">
        <f>'Off Game Stats'!N13-'Off Game Stats'!O13-'Off Game Stats'!P13</f>
        <v>6</v>
      </c>
      <c r="J28">
        <f>'Off Game Stats'!Z13-'Off Game Stats'!AA13-'Off Game Stats'!AB13</f>
        <v>19</v>
      </c>
      <c r="K28">
        <f>((H28+I28)*6)+(J28*3)</f>
        <v>249</v>
      </c>
      <c r="L28" s="1">
        <f>K28/G28</f>
        <v>0.28040540540540543</v>
      </c>
      <c r="M28" s="1">
        <f>1/L28</f>
        <v>3.5662650602409638</v>
      </c>
      <c r="N28" t="str">
        <f>IF(M28&gt;=($M$35+(2*$M$36)),"BAD",IF(M28&gt;=($M$35+$M$36),"POOR",IF(M28&gt;$M$35, "BELOW AVERAGE",IF(M28=$M$35,"AVERAGE",IF(M28&lt;($M$35-(2*$M$36)),"GREAT",IF(M28&lt;($M$35-$M$36),"GOOD","ABOVE AVERAGE"))))))</f>
        <v>BELOW AVERAGE</v>
      </c>
      <c r="O28" t="str">
        <f>IF(E28&gt;=($E$35+(2*$E$36)),"HEAVY PASS",IF(E28&gt;=($E$35+$E$36),"PASS",IF(F28&gt;=($F$35+(2*$F$36)),"HEAVY RUN",IF(F28&gt;=($F$35+$F$36),"RUN","BALANCED"))))</f>
        <v>BALANCED</v>
      </c>
      <c r="P28">
        <f>SUMIFS(QBRBWRTE!$M:$M,QBRBWRTE!$C:$C,A28)</f>
        <v>8</v>
      </c>
      <c r="Q28">
        <f>SUMIFS(QBRBWRTE!$Z:$Z,QBRBWRTE!$C:$C,A28)</f>
        <v>9</v>
      </c>
      <c r="R28">
        <f>SUM(P28:Q28)</f>
        <v>17</v>
      </c>
    </row>
    <row r="29" spans="1:18" x14ac:dyDescent="0.2">
      <c r="A29" t="str">
        <f>'Off Game Stats'!A28</f>
        <v>SEA</v>
      </c>
      <c r="B29">
        <f>'Off Game Stats'!B28-'Off Game Stats'!C28-'Off Game Stats'!D28</f>
        <v>426</v>
      </c>
      <c r="C29">
        <f>'Off Game Stats'!E28-'Off Game Stats'!F28-'Off Game Stats'!G28</f>
        <v>439</v>
      </c>
      <c r="D29">
        <f>'Off Game Stats'!H28-'Off Game Stats'!I28-'Off Game Stats'!J28</f>
        <v>27</v>
      </c>
      <c r="E29" s="3">
        <f>B29/(B29+C29)</f>
        <v>0.49248554913294795</v>
      </c>
      <c r="F29" s="3">
        <f>C29/(B29+C29)</f>
        <v>0.50751445086705205</v>
      </c>
      <c r="G29">
        <f>SUM(B29:D29)</f>
        <v>892</v>
      </c>
      <c r="H29">
        <f>'Off Game Stats'!T28-'Off Game Stats'!U28-'Off Game Stats'!V28</f>
        <v>28</v>
      </c>
      <c r="I29">
        <f>'Off Game Stats'!N28-'Off Game Stats'!O28-'Off Game Stats'!P28</f>
        <v>8</v>
      </c>
      <c r="J29">
        <f>'Off Game Stats'!Z28-'Off Game Stats'!AA28-'Off Game Stats'!AB28</f>
        <v>25</v>
      </c>
      <c r="K29">
        <f>((H29+I29)*6)+(J29*3)</f>
        <v>291</v>
      </c>
      <c r="L29" s="1">
        <f>K29/G29</f>
        <v>0.32623318385650224</v>
      </c>
      <c r="M29" s="1">
        <f>1/L29</f>
        <v>3.0652920962199315</v>
      </c>
      <c r="N29" t="str">
        <f>IF(M29&gt;=($M$35+(2*$M$36)),"BAD",IF(M29&gt;=($M$35+$M$36),"POOR",IF(M29&gt;$M$35, "BELOW AVERAGE",IF(M29=$M$35,"AVERAGE",IF(M29&lt;($M$35-(2*$M$36)),"GREAT",IF(M29&lt;($M$35-$M$36),"GOOD","ABOVE AVERAGE"))))))</f>
        <v>ABOVE AVERAGE</v>
      </c>
      <c r="O29" t="str">
        <f>IF(E29&gt;=($E$35+(2*$E$36)),"HEAVY PASS",IF(E29&gt;=($E$35+$E$36),"PASS",IF(F29&gt;=($F$35+(2*$F$36)),"HEAVY RUN",IF(F29&gt;=($F$35+$F$36),"RUN","BALANCED"))))</f>
        <v>RUN</v>
      </c>
      <c r="P29">
        <f>SUMIFS(QBRBWRTE!$M:$M,QBRBWRTE!$C:$C,A29)</f>
        <v>8</v>
      </c>
      <c r="Q29">
        <f>SUMIFS(QBRBWRTE!$Z:$Z,QBRBWRTE!$C:$C,A29)</f>
        <v>8</v>
      </c>
      <c r="R29">
        <f>SUM(P29:Q29)</f>
        <v>16</v>
      </c>
    </row>
    <row r="30" spans="1:18" hidden="1" x14ac:dyDescent="0.2">
      <c r="A30" t="str">
        <f>'Off Game Stats'!A29</f>
        <v>SF</v>
      </c>
      <c r="B30">
        <f>'Off Game Stats'!B29-'Off Game Stats'!C29-'Off Game Stats'!D29</f>
        <v>457</v>
      </c>
      <c r="C30">
        <f>'Off Game Stats'!E29-'Off Game Stats'!F29-'Off Game Stats'!G29</f>
        <v>336</v>
      </c>
      <c r="D30">
        <f>'Off Game Stats'!H29-'Off Game Stats'!I29-'Off Game Stats'!J29</f>
        <v>23</v>
      </c>
      <c r="E30" s="3">
        <f>B30/(B30+C30)</f>
        <v>0.57629255989911732</v>
      </c>
      <c r="F30" s="3">
        <f>C30/(B30+C30)</f>
        <v>0.42370744010088274</v>
      </c>
      <c r="G30">
        <f>SUM(B30:D30)</f>
        <v>816</v>
      </c>
      <c r="H30">
        <f>'Off Game Stats'!T29-'Off Game Stats'!U29-'Off Game Stats'!V29</f>
        <v>14</v>
      </c>
      <c r="I30">
        <f>'Off Game Stats'!N29-'Off Game Stats'!O29-'Off Game Stats'!P29</f>
        <v>5</v>
      </c>
      <c r="J30">
        <f>'Off Game Stats'!Z29-'Off Game Stats'!AA29-'Off Game Stats'!AB29</f>
        <v>20</v>
      </c>
      <c r="K30">
        <f>((H30+I30)*6)+(J30*3)</f>
        <v>174</v>
      </c>
      <c r="L30" s="1">
        <f>K30/G30</f>
        <v>0.21323529411764705</v>
      </c>
      <c r="M30" s="1">
        <f>1/L30</f>
        <v>4.6896551724137936</v>
      </c>
      <c r="N30" t="str">
        <f>IF(M30&gt;=($M$35+(2*$M$36)),"BAD",IF(M30&gt;=($M$35+$M$36),"POOR",IF(M30&gt;$M$35, "BELOW AVERAGE",IF(M30=$M$35,"AVERAGE",IF(M30&lt;($M$35-(2*$M$36)),"GREAT",IF(M30&lt;($M$35-$M$36),"GOOD","ABOVE AVERAGE"))))))</f>
        <v>BAD</v>
      </c>
      <c r="O30" t="str">
        <f>IF(E30&gt;=($E$35+(2*$E$36)),"HEAVY PASS",IF(E30&gt;=($E$35+$E$36),"PASS",IF(F30&gt;=($F$35+(2*$F$36)),"HEAVY RUN",IF(F30&gt;=($F$35+$F$36),"RUN","BALANCED"))))</f>
        <v>BALANCED</v>
      </c>
      <c r="P30">
        <f>SUMIFS(QBRBWRTE!$M:$M,QBRBWRTE!$C:$C,A30)</f>
        <v>12</v>
      </c>
      <c r="Q30">
        <f>SUMIFS(QBRBWRTE!$Z:$Z,QBRBWRTE!$C:$C,A30)</f>
        <v>4</v>
      </c>
      <c r="R30">
        <f>SUM(P30:Q30)</f>
        <v>16</v>
      </c>
    </row>
    <row r="31" spans="1:18" x14ac:dyDescent="0.2">
      <c r="A31" t="str">
        <f>'Off Game Stats'!A19</f>
        <v>MIN</v>
      </c>
      <c r="B31">
        <f>'Off Game Stats'!B19-'Off Game Stats'!C19-'Off Game Stats'!D19</f>
        <v>395</v>
      </c>
      <c r="C31">
        <f>'Off Game Stats'!E19-'Off Game Stats'!F19-'Off Game Stats'!G19</f>
        <v>416</v>
      </c>
      <c r="D31">
        <f>'Off Game Stats'!H19-'Off Game Stats'!I19-'Off Game Stats'!J19</f>
        <v>34</v>
      </c>
      <c r="E31" s="3">
        <f>B31/(B31+C31)</f>
        <v>0.48705302096177561</v>
      </c>
      <c r="F31" s="3">
        <f>C31/(B31+C31)</f>
        <v>0.51294697903822439</v>
      </c>
      <c r="G31">
        <f>SUM(B31:D31)</f>
        <v>845</v>
      </c>
      <c r="H31">
        <f>'Off Game Stats'!T19-'Off Game Stats'!U19-'Off Game Stats'!V19</f>
        <v>10</v>
      </c>
      <c r="I31">
        <f>'Off Game Stats'!N19-'Off Game Stats'!O19-'Off Game Stats'!P19</f>
        <v>15</v>
      </c>
      <c r="J31">
        <f>'Off Game Stats'!Z19-'Off Game Stats'!AA19-'Off Game Stats'!AB19</f>
        <v>29</v>
      </c>
      <c r="K31">
        <f>((H31+I31)*6)+(J31*3)</f>
        <v>237</v>
      </c>
      <c r="L31" s="1">
        <f>K31/G31</f>
        <v>0.2804733727810651</v>
      </c>
      <c r="M31" s="1">
        <f>1/L31</f>
        <v>3.5654008438818563</v>
      </c>
      <c r="N31" t="str">
        <f>IF(M31&gt;=($M$35+(2*$M$36)),"BAD",IF(M31&gt;=($M$35+$M$36),"POOR",IF(M31&gt;$M$35, "BELOW AVERAGE",IF(M31=$M$35,"AVERAGE",IF(M31&lt;($M$35-(2*$M$36)),"GREAT",IF(M31&lt;($M$35-$M$36),"GOOD","ABOVE AVERAGE"))))))</f>
        <v>BELOW AVERAGE</v>
      </c>
      <c r="O31" t="str">
        <f>IF(E31&gt;=($E$35+(2*$E$36)),"HEAVY PASS",IF(E31&gt;=($E$35+$E$36),"PASS",IF(F31&gt;=($F$35+(2*$F$36)),"HEAVY RUN",IF(F31&gt;=($F$35+$F$36),"RUN","BALANCED"))))</f>
        <v>RUN</v>
      </c>
      <c r="P31">
        <f>SUMIFS(QBRBWRTE!$M:$M,QBRBWRTE!$C:$C,A31)</f>
        <v>9</v>
      </c>
      <c r="Q31">
        <f>SUMIFS(QBRBWRTE!$Z:$Z,QBRBWRTE!$C:$C,A31)</f>
        <v>7</v>
      </c>
      <c r="R31">
        <f>SUM(P31:Q31)</f>
        <v>16</v>
      </c>
    </row>
    <row r="32" spans="1:18" x14ac:dyDescent="0.2">
      <c r="A32" t="str">
        <f>'Off Game Stats'!A17</f>
        <v>KC</v>
      </c>
      <c r="B32">
        <f>'Off Game Stats'!B17-'Off Game Stats'!C17-'Off Game Stats'!D17</f>
        <v>406</v>
      </c>
      <c r="C32">
        <f>'Off Game Stats'!E17-'Off Game Stats'!F17-'Off Game Stats'!G17</f>
        <v>380</v>
      </c>
      <c r="D32">
        <f>'Off Game Stats'!H17-'Off Game Stats'!I17-'Off Game Stats'!J17</f>
        <v>30</v>
      </c>
      <c r="E32" s="3">
        <f>B32/(B32+C32)</f>
        <v>0.51653944020356235</v>
      </c>
      <c r="F32" s="3">
        <f>C32/(B32+C32)</f>
        <v>0.48346055979643765</v>
      </c>
      <c r="G32">
        <f>SUM(B32:D32)</f>
        <v>816</v>
      </c>
      <c r="H32">
        <f>'Off Game Stats'!T17-'Off Game Stats'!U17-'Off Game Stats'!V17</f>
        <v>17</v>
      </c>
      <c r="I32">
        <f>'Off Game Stats'!N17-'Off Game Stats'!O17-'Off Game Stats'!P17</f>
        <v>15</v>
      </c>
      <c r="J32">
        <f>'Off Game Stats'!Z17-'Off Game Stats'!AA17-'Off Game Stats'!AB17</f>
        <v>23</v>
      </c>
      <c r="K32">
        <f>((H32+I32)*6)+(J32*3)</f>
        <v>261</v>
      </c>
      <c r="L32" s="1">
        <f>K32/G32</f>
        <v>0.31985294117647056</v>
      </c>
      <c r="M32" s="1">
        <f>1/L32</f>
        <v>3.1264367816091956</v>
      </c>
      <c r="N32" t="str">
        <f>IF(M32&gt;=($M$35+(2*$M$36)),"BAD",IF(M32&gt;=($M$35+$M$36),"POOR",IF(M32&gt;$M$35, "BELOW AVERAGE",IF(M32=$M$35,"AVERAGE",IF(M32&lt;($M$35-(2*$M$36)),"GREAT",IF(M32&lt;($M$35-$M$36),"GOOD","ABOVE AVERAGE"))))))</f>
        <v>ABOVE AVERAGE</v>
      </c>
      <c r="O32" t="str">
        <f>IF(E32&gt;=($E$35+(2*$E$36)),"HEAVY PASS",IF(E32&gt;=($E$35+$E$36),"PASS",IF(F32&gt;=($F$35+(2*$F$36)),"HEAVY RUN",IF(F32&gt;=($F$35+$F$36),"RUN","BALANCED"))))</f>
        <v>RUN</v>
      </c>
      <c r="P32">
        <f>SUMIFS(QBRBWRTE!$M:$M,QBRBWRTE!$C:$C,A32)</f>
        <v>7</v>
      </c>
      <c r="Q32">
        <f>SUMIFS(QBRBWRTE!$Z:$Z,QBRBWRTE!$C:$C,A32)</f>
        <v>9</v>
      </c>
      <c r="R32">
        <f>SUM(P32:Q32)</f>
        <v>16</v>
      </c>
    </row>
    <row r="33" spans="1:18" hidden="1" x14ac:dyDescent="0.2">
      <c r="A33" t="str">
        <f>'Off Game Stats'!A20</f>
        <v>NE</v>
      </c>
      <c r="B33">
        <f>'Off Game Stats'!B20-'Off Game Stats'!C20-'Off Game Stats'!D20</f>
        <v>545</v>
      </c>
      <c r="C33">
        <f>'Off Game Stats'!E20-'Off Game Stats'!F20-'Off Game Stats'!G20</f>
        <v>337</v>
      </c>
      <c r="D33">
        <f>'Off Game Stats'!H20-'Off Game Stats'!I20-'Off Game Stats'!J20</f>
        <v>31</v>
      </c>
      <c r="E33" s="3">
        <f t="shared" si="0"/>
        <v>0.61791383219954643</v>
      </c>
      <c r="F33" s="3">
        <f t="shared" si="1"/>
        <v>0.38208616780045351</v>
      </c>
      <c r="G33">
        <f t="shared" si="2"/>
        <v>913</v>
      </c>
      <c r="H33">
        <f>'Off Game Stats'!T20-'Off Game Stats'!U20-'Off Game Stats'!V20</f>
        <v>32</v>
      </c>
      <c r="I33">
        <f>'Off Game Stats'!N20-'Off Game Stats'!O20-'Off Game Stats'!P20</f>
        <v>10</v>
      </c>
      <c r="J33">
        <f>'Off Game Stats'!Z20-'Off Game Stats'!AA20-'Off Game Stats'!AB20</f>
        <v>29</v>
      </c>
      <c r="K33">
        <f t="shared" si="3"/>
        <v>339</v>
      </c>
      <c r="L33" s="1">
        <f t="shared" si="4"/>
        <v>0.37130339539978097</v>
      </c>
      <c r="M33" s="1">
        <f t="shared" si="5"/>
        <v>2.693215339233038</v>
      </c>
      <c r="N33" t="str">
        <f t="shared" si="6"/>
        <v>GOOD</v>
      </c>
      <c r="O33" t="str">
        <f t="shared" si="7"/>
        <v>BALANCED</v>
      </c>
      <c r="P33">
        <f>SUMIFS(QBRBWRTE!$M:$M,QBRBWRTE!$C:$C,A33)</f>
        <v>7</v>
      </c>
      <c r="Q33">
        <f>SUMIFS(QBRBWRTE!$Z:$Z,QBRBWRTE!$C:$C,A33)</f>
        <v>7</v>
      </c>
      <c r="R33">
        <f t="shared" si="8"/>
        <v>14</v>
      </c>
    </row>
    <row r="35" spans="1:18" x14ac:dyDescent="0.2">
      <c r="A35" t="s">
        <v>76</v>
      </c>
      <c r="B35" s="2">
        <f>AVERAGE(B2:B33)</f>
        <v>497.53125</v>
      </c>
      <c r="C35" s="2">
        <f t="shared" ref="C35:K35" si="9">AVERAGE(C2:C33)</f>
        <v>367.6875</v>
      </c>
      <c r="D35" s="2">
        <f t="shared" si="9"/>
        <v>26.59375</v>
      </c>
      <c r="E35" s="3">
        <f t="shared" si="9"/>
        <v>0.574397781855425</v>
      </c>
      <c r="F35" s="3">
        <f t="shared" si="9"/>
        <v>0.425602218144575</v>
      </c>
      <c r="G35" s="2">
        <f t="shared" si="9"/>
        <v>891.8125</v>
      </c>
      <c r="H35" s="2">
        <f t="shared" si="9"/>
        <v>22.3125</v>
      </c>
      <c r="I35" s="2">
        <f t="shared" si="9"/>
        <v>8.90625</v>
      </c>
      <c r="J35" s="2">
        <f t="shared" si="9"/>
        <v>22.15625</v>
      </c>
      <c r="K35" s="2">
        <f t="shared" si="9"/>
        <v>253.78125</v>
      </c>
      <c r="L35" s="1">
        <f>K35/G35</f>
        <v>0.28456794449505923</v>
      </c>
      <c r="M35" s="1">
        <f>1/L35</f>
        <v>3.5140992488609775</v>
      </c>
    </row>
    <row r="36" spans="1:18" x14ac:dyDescent="0.2">
      <c r="A36" t="s">
        <v>77</v>
      </c>
      <c r="B36" s="2">
        <f>_xlfn.STDEV.P(B2:B33)</f>
        <v>54.664307582164618</v>
      </c>
      <c r="C36" s="2">
        <f t="shared" ref="C36:M36" si="10">_xlfn.STDEV.P(C2:C33)</f>
        <v>41.703894827102182</v>
      </c>
      <c r="D36" s="2">
        <f t="shared" si="10"/>
        <v>5.5501090923962924</v>
      </c>
      <c r="E36" s="3">
        <f t="shared" si="10"/>
        <v>4.8938232578945313E-2</v>
      </c>
      <c r="F36" s="3">
        <f>_xlfn.STDEV.P(F2:F33)</f>
        <v>4.8938232578945619E-2</v>
      </c>
      <c r="G36" s="2">
        <f t="shared" si="10"/>
        <v>46.538584462250249</v>
      </c>
      <c r="H36" s="2">
        <f t="shared" si="10"/>
        <v>6.3759190513995705</v>
      </c>
      <c r="I36" s="2">
        <f t="shared" si="10"/>
        <v>4.2452869087377358</v>
      </c>
      <c r="J36" s="2">
        <f t="shared" si="10"/>
        <v>4.8225341820976242</v>
      </c>
      <c r="K36" s="2">
        <f t="shared" si="10"/>
        <v>44.616234695876116</v>
      </c>
      <c r="L36" s="1">
        <f>_xlfn.STDEV.P(L2:L33)</f>
        <v>4.5656407299899247E-2</v>
      </c>
      <c r="M36" s="1">
        <f t="shared" si="10"/>
        <v>0.57512963040630782</v>
      </c>
    </row>
    <row r="41" spans="1:18" x14ac:dyDescent="0.2">
      <c r="B41">
        <v>1</v>
      </c>
    </row>
  </sheetData>
  <autoFilter ref="A1:R33">
    <filterColumn colId="0">
      <filters>
        <filter val="CIN"/>
        <filter val="GB"/>
        <filter val="HOU"/>
        <filter val="KC"/>
        <filter val="MIN"/>
        <filter val="PIT"/>
        <filter val="SEA"/>
        <filter val="WAS"/>
      </filters>
    </filterColumn>
    <sortState ref="A12:R32">
      <sortCondition descending="1" ref="R1:R33"/>
    </sortState>
  </autoFilter>
  <conditionalFormatting sqref="N2:N33">
    <cfRule type="cellIs" dxfId="137" priority="16" operator="equal">
      <formula>"POOR"</formula>
    </cfRule>
    <cfRule type="cellIs" dxfId="136" priority="17" operator="equal">
      <formula>"BELOW AVERAGE"</formula>
    </cfRule>
    <cfRule type="cellIs" dxfId="135" priority="18" operator="equal">
      <formula>"GOOD"</formula>
    </cfRule>
    <cfRule type="cellIs" dxfId="134" priority="19" operator="equal">
      <formula>"GREAT"</formula>
    </cfRule>
  </conditionalFormatting>
  <conditionalFormatting sqref="O1:O1048576 P1:R1">
    <cfRule type="cellIs" dxfId="133" priority="9" operator="equal">
      <formula>"BALANCED"</formula>
    </cfRule>
    <cfRule type="cellIs" dxfId="132" priority="10" operator="equal">
      <formula>"RUN"</formula>
    </cfRule>
    <cfRule type="cellIs" dxfId="131" priority="11" operator="equal">
      <formula>"PASS"</formula>
    </cfRule>
  </conditionalFormatting>
  <conditionalFormatting sqref="N2:N33">
    <cfRule type="cellIs" dxfId="130" priority="8" operator="equal">
      <formula>"ABOVE AVERAGE"</formula>
    </cfRule>
  </conditionalFormatting>
  <conditionalFormatting sqref="N1:N1048576">
    <cfRule type="cellIs" dxfId="129" priority="7" operator="equal">
      <formula>"BAD"</formula>
    </cfRule>
  </conditionalFormatting>
  <conditionalFormatting sqref="S2:S7">
    <cfRule type="cellIs" dxfId="128" priority="3" operator="equal">
      <formula>"POOR"</formula>
    </cfRule>
    <cfRule type="cellIs" dxfId="127" priority="4" operator="equal">
      <formula>"BELOW AVERAGE"</formula>
    </cfRule>
    <cfRule type="cellIs" dxfId="126" priority="5" operator="equal">
      <formula>"GOOD"</formula>
    </cfRule>
    <cfRule type="cellIs" dxfId="125" priority="6" operator="equal">
      <formula>"GREAT"</formula>
    </cfRule>
  </conditionalFormatting>
  <conditionalFormatting sqref="S2:S7">
    <cfRule type="cellIs" dxfId="124" priority="2" operator="equal">
      <formula>"ABOVE AVERAGE"</formula>
    </cfRule>
  </conditionalFormatting>
  <conditionalFormatting sqref="S2:S7">
    <cfRule type="cellIs" dxfId="123" priority="1" operator="equal">
      <formula>"BAD"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workbookViewId="0">
      <selection activeCell="V39" sqref="V39"/>
    </sheetView>
  </sheetViews>
  <sheetFormatPr baseColWidth="10" defaultRowHeight="16" x14ac:dyDescent="0.2"/>
  <cols>
    <col min="2" max="2" width="5.1640625" customWidth="1"/>
    <col min="3" max="3" width="4.1640625" customWidth="1"/>
    <col min="4" max="4" width="3.1640625" customWidth="1"/>
    <col min="5" max="5" width="5.83203125" customWidth="1"/>
    <col min="6" max="6" width="6.5" customWidth="1"/>
    <col min="7" max="7" width="4.5" customWidth="1"/>
    <col min="8" max="9" width="3" customWidth="1"/>
    <col min="10" max="10" width="3.1640625" customWidth="1"/>
    <col min="11" max="11" width="4.6640625" customWidth="1"/>
    <col min="12" max="13" width="4.83203125" customWidth="1"/>
    <col min="14" max="14" width="3" customWidth="1"/>
    <col min="15" max="15" width="11.5" hidden="1" customWidth="1"/>
    <col min="16" max="16" width="11.6640625" hidden="1" customWidth="1"/>
    <col min="17" max="18" width="6.83203125" customWidth="1"/>
    <col min="19" max="20" width="11.6640625" hidden="1" customWidth="1"/>
    <col min="21" max="21" width="7.1640625" customWidth="1"/>
    <col min="22" max="22" width="7" customWidth="1"/>
    <col min="23" max="24" width="11.33203125" hidden="1" customWidth="1"/>
    <col min="25" max="25" width="7.33203125" customWidth="1"/>
    <col min="26" max="26" width="6.6640625" customWidth="1"/>
    <col min="27" max="28" width="10.1640625" hidden="1" customWidth="1"/>
    <col min="29" max="30" width="6.33203125" customWidth="1"/>
    <col min="31" max="31" width="15.33203125" bestFit="1" customWidth="1"/>
    <col min="34" max="34" width="15.33203125" bestFit="1" customWidth="1"/>
  </cols>
  <sheetData>
    <row r="1" spans="1:32" x14ac:dyDescent="0.2">
      <c r="A1" t="s">
        <v>63</v>
      </c>
      <c r="B1" t="s">
        <v>64</v>
      </c>
      <c r="C1" t="s">
        <v>65</v>
      </c>
      <c r="D1" t="s">
        <v>66</v>
      </c>
      <c r="E1" t="s">
        <v>82</v>
      </c>
      <c r="F1" t="s">
        <v>83</v>
      </c>
      <c r="G1" t="s">
        <v>73</v>
      </c>
      <c r="H1" t="s">
        <v>68</v>
      </c>
      <c r="I1" t="s">
        <v>69</v>
      </c>
      <c r="J1" t="s">
        <v>70</v>
      </c>
      <c r="K1" t="s">
        <v>72</v>
      </c>
      <c r="L1" t="s">
        <v>74</v>
      </c>
      <c r="M1" t="s">
        <v>75</v>
      </c>
      <c r="N1" t="s">
        <v>1644</v>
      </c>
      <c r="O1" t="s">
        <v>1643</v>
      </c>
      <c r="P1" t="s">
        <v>1645</v>
      </c>
      <c r="Q1" t="s">
        <v>1660</v>
      </c>
      <c r="R1" t="s">
        <v>1661</v>
      </c>
      <c r="S1" t="s">
        <v>1646</v>
      </c>
      <c r="T1" t="s">
        <v>1647</v>
      </c>
      <c r="U1" t="s">
        <v>1662</v>
      </c>
      <c r="V1" t="s">
        <v>1663</v>
      </c>
      <c r="W1" t="s">
        <v>1648</v>
      </c>
      <c r="X1" t="s">
        <v>1649</v>
      </c>
      <c r="Y1" t="s">
        <v>1666</v>
      </c>
      <c r="Z1" t="s">
        <v>1664</v>
      </c>
      <c r="AA1" t="s">
        <v>1665</v>
      </c>
      <c r="AB1" t="s">
        <v>1650</v>
      </c>
      <c r="AC1" t="s">
        <v>1668</v>
      </c>
      <c r="AD1" t="s">
        <v>1667</v>
      </c>
      <c r="AE1" t="s">
        <v>78</v>
      </c>
      <c r="AF1" t="s">
        <v>79</v>
      </c>
    </row>
    <row r="2" spans="1:32" x14ac:dyDescent="0.2">
      <c r="A2" t="str">
        <f>'Def Game Stats'!A8</f>
        <v>CIN</v>
      </c>
      <c r="B2">
        <f>'Def Game Stats'!B8-'Def Game Stats'!C8-'Def Game Stats'!D8</f>
        <v>567</v>
      </c>
      <c r="C2">
        <f>'Def Game Stats'!E8-'Def Game Stats'!F8-'Def Game Stats'!G8</f>
        <v>298</v>
      </c>
      <c r="D2">
        <f>'Def Game Stats'!H8-'Def Game Stats'!I8-'Def Game Stats'!J8</f>
        <v>24</v>
      </c>
      <c r="E2" s="3">
        <f t="shared" ref="E2:E33" si="0">B2/(B2+C2)</f>
        <v>0.65549132947976874</v>
      </c>
      <c r="F2" s="3">
        <f t="shared" ref="F2:F33" si="1">C2/(B2+C2)</f>
        <v>0.34450867052023121</v>
      </c>
      <c r="G2">
        <f t="shared" ref="G2:G33" si="2">SUM(B2:D2)</f>
        <v>889</v>
      </c>
      <c r="H2">
        <f>'Def Game Stats'!T8-'Def Game Stats'!U8-'Def Game Stats'!V8</f>
        <v>14</v>
      </c>
      <c r="I2">
        <f>'Def Game Stats'!N8-'Def Game Stats'!O8-'Def Game Stats'!P8</f>
        <v>6</v>
      </c>
      <c r="J2">
        <f>'Def Game Stats'!Z8-'Def Game Stats'!AA8-'Def Game Stats'!AB8</f>
        <v>19</v>
      </c>
      <c r="K2">
        <f t="shared" ref="K2:K33" si="3">((H2+I2)*6)+(J2*3)</f>
        <v>177</v>
      </c>
      <c r="L2" s="1">
        <f t="shared" ref="L2:L33" si="4">K2/G2</f>
        <v>0.19910011248593926</v>
      </c>
      <c r="M2" s="1">
        <f t="shared" ref="M2:M33" si="5">1/L2</f>
        <v>5.0225988700564974</v>
      </c>
      <c r="N2" s="2">
        <f>COUNTIFS(GameData!$B:$B,A2,GameData!$E:$E,"&gt;0",GameData!$D:$D,"&gt;8")</f>
        <v>9</v>
      </c>
      <c r="O2" s="10">
        <f>SUMIFS(QBRBWRTE!$AF:$AF,QBRBWRTE!$B:$B,"QB",QBRBWRTE!$D:$D,A2,QBRBWRTE!$AB:$AB,"&gt;0")</f>
        <v>120.20000000000002</v>
      </c>
      <c r="P2" s="10">
        <f t="shared" ref="P2:P33" si="6">O2/N2</f>
        <v>13.355555555555558</v>
      </c>
      <c r="Q2" s="2">
        <f>33-VLOOKUP(A2,OnlineRankings!$A$2:I33,2,FALSE)</f>
        <v>2</v>
      </c>
      <c r="R2" s="2">
        <f t="shared" ref="R2:R33" si="7">RANK(P2,$P$2:$P$33,1)</f>
        <v>2</v>
      </c>
      <c r="S2" s="10">
        <f>SUMIFS(QBRBWRTE!$AF:$AF,QBRBWRTE!$B:$B,"RB",QBRBWRTE!$D:$D,A2,QBRBWRTE!$AB:$AB,"&gt;0")</f>
        <v>173.4</v>
      </c>
      <c r="T2" s="10">
        <f t="shared" ref="T2:T33" si="8">S2/N2</f>
        <v>19.266666666666666</v>
      </c>
      <c r="U2" s="2">
        <f>33-VLOOKUP(A2,OnlineRankings!$A$2:I33,4,FALSE)</f>
        <v>11</v>
      </c>
      <c r="V2" s="2">
        <f t="shared" ref="V2:V33" si="9">RANK(T2,$T$2:$T$33,1)</f>
        <v>14</v>
      </c>
      <c r="W2" s="10">
        <f>SUMIFS(QBRBWRTE!$AF:$AF,QBRBWRTE!$B:$B,"WR",QBRBWRTE!$D:$D,A2,QBRBWRTE!$AB:$AB,"&gt;0")</f>
        <v>293.3</v>
      </c>
      <c r="X2" s="10">
        <f t="shared" ref="X2:X33" si="10">W2/N2</f>
        <v>32.588888888888889</v>
      </c>
      <c r="Y2" s="2">
        <f>33-VLOOKUP(A2,OnlineRankings!$A$2:I33,8,FALSE)</f>
        <v>6</v>
      </c>
      <c r="Z2" s="2">
        <f t="shared" ref="Z2:Z33" si="11">RANK(X2,$X$2:$X$33,1)</f>
        <v>11</v>
      </c>
      <c r="AA2" s="10">
        <f>SUMIFS(QBRBWRTE!$AF:$AF,QBRBWRTE!$B:$B,"TE",QBRBWRTE!$D:$D,A2,QBRBWRTE!$AB:$AB,"&gt;0")</f>
        <v>107</v>
      </c>
      <c r="AB2" s="10">
        <f t="shared" ref="AB2:AB33" si="12">AA2/N2</f>
        <v>11.888888888888889</v>
      </c>
      <c r="AC2" s="2">
        <f>33-VLOOKUP(A2,OnlineRankings!$A$2:I33,6,FALSE)</f>
        <v>2</v>
      </c>
      <c r="AD2" s="2">
        <f t="shared" ref="AD2:AD33" si="13">RANK(AB2,$AB$2:$AB$33,1)</f>
        <v>16</v>
      </c>
      <c r="AE2" t="str">
        <f t="shared" ref="AE2:AE33" si="14">IF(M2&gt;=($M$35+($M$36*2)),"GREAT",IF(M2&gt;=($M$35+$M$36),"GOOD",IF(M2&gt;$M$35,"ABOVE AVERAGE",IF(M2=$M$35,"AVERAGE",IF(M2&lt;($M$35-(2*$M$36)),"BAD",IF(M2&lt;$M$35-$M$36,"POOR","BELOW AVERAGE"))))))</f>
        <v>GREAT</v>
      </c>
      <c r="AF2" t="str">
        <f t="shared" ref="AF2:AF33" si="15">IF(E2&gt;=($E$35+(2*$E$36)),"HEAVY PASS",IF(E2&gt;=($E$35+$E$36),"PASS",IF(F2&gt;=($F$35+(2*$F$36)),"HEAVY RUN",IF(F2&gt;=($F$35+$F$36),"RUN","BALANCED"))))</f>
        <v>HEAVY PASS</v>
      </c>
    </row>
    <row r="3" spans="1:32" x14ac:dyDescent="0.2">
      <c r="A3" t="str">
        <f>'Def Game Stats'!A6</f>
        <v>CAR</v>
      </c>
      <c r="B3">
        <f>'Def Game Stats'!B6-'Def Game Stats'!C6-'Def Game Stats'!D6</f>
        <v>569</v>
      </c>
      <c r="C3">
        <f>'Def Game Stats'!E6-'Def Game Stats'!F6-'Def Game Stats'!G6</f>
        <v>317</v>
      </c>
      <c r="D3">
        <f>'Def Game Stats'!H6-'Def Game Stats'!I6-'Def Game Stats'!J6</f>
        <v>22</v>
      </c>
      <c r="E3" s="3">
        <f t="shared" si="0"/>
        <v>0.64221218961625282</v>
      </c>
      <c r="F3" s="3">
        <f t="shared" si="1"/>
        <v>0.35778781038374718</v>
      </c>
      <c r="G3">
        <f t="shared" si="2"/>
        <v>908</v>
      </c>
      <c r="H3">
        <f>'Def Game Stats'!T6-'Def Game Stats'!U6-'Def Game Stats'!V6</f>
        <v>17</v>
      </c>
      <c r="I3">
        <f>'Def Game Stats'!N6-'Def Game Stats'!O6-'Def Game Stats'!P6</f>
        <v>9</v>
      </c>
      <c r="J3">
        <f>'Def Game Stats'!Z6-'Def Game Stats'!AA6-'Def Game Stats'!AB6</f>
        <v>16</v>
      </c>
      <c r="K3">
        <f t="shared" si="3"/>
        <v>204</v>
      </c>
      <c r="L3" s="1">
        <f t="shared" si="4"/>
        <v>0.22466960352422907</v>
      </c>
      <c r="M3" s="1">
        <f t="shared" si="5"/>
        <v>4.4509803921568629</v>
      </c>
      <c r="N3" s="2">
        <f>COUNTIFS(GameData!$B:$B,A3,GameData!$E:$E,"&gt;0",GameData!$D:$D,"&gt;8")</f>
        <v>9</v>
      </c>
      <c r="O3" s="10">
        <f>SUMIFS(QBRBWRTE!$AF:$AF,QBRBWRTE!$B:$B,"QB",QBRBWRTE!$D:$D,A3,QBRBWRTE!$AB:$AB,"&gt;0")</f>
        <v>166.02</v>
      </c>
      <c r="P3" s="10">
        <f t="shared" si="6"/>
        <v>18.446666666666669</v>
      </c>
      <c r="Q3" s="2">
        <f>33-VLOOKUP(A3,OnlineRankings!$A$2:I34,2,FALSE)</f>
        <v>7</v>
      </c>
      <c r="R3" s="2">
        <f t="shared" si="7"/>
        <v>17</v>
      </c>
      <c r="S3" s="10">
        <f>SUMIFS(QBRBWRTE!$AF:$AF,QBRBWRTE!$B:$B,"RB",QBRBWRTE!$D:$D,A3,QBRBWRTE!$AB:$AB,"&gt;0")</f>
        <v>174.99999999999994</v>
      </c>
      <c r="T3" s="10">
        <f t="shared" si="8"/>
        <v>19.444444444444439</v>
      </c>
      <c r="U3" s="2">
        <f>33-VLOOKUP(A3,OnlineRankings!$A$2:I34,4,FALSE)</f>
        <v>26</v>
      </c>
      <c r="V3" s="2">
        <f t="shared" si="9"/>
        <v>15</v>
      </c>
      <c r="W3" s="10">
        <f>SUMIFS(QBRBWRTE!$AF:$AF,QBRBWRTE!$B:$B,"WR",QBRBWRTE!$D:$D,A3,QBRBWRTE!$AB:$AB,"&gt;0")</f>
        <v>323.70000000000005</v>
      </c>
      <c r="X3" s="10">
        <f t="shared" si="10"/>
        <v>35.966666666666669</v>
      </c>
      <c r="Y3" s="2">
        <f>33-VLOOKUP(A3,OnlineRankings!$A$2:I34,8,FALSE)</f>
        <v>15</v>
      </c>
      <c r="Z3" s="2">
        <f t="shared" si="11"/>
        <v>21</v>
      </c>
      <c r="AA3" s="10">
        <f>SUMIFS(QBRBWRTE!$AF:$AF,QBRBWRTE!$B:$B,"TE",QBRBWRTE!$D:$D,A3,QBRBWRTE!$AB:$AB,"&gt;0")</f>
        <v>113.1</v>
      </c>
      <c r="AB3" s="10">
        <f t="shared" si="12"/>
        <v>12.566666666666666</v>
      </c>
      <c r="AC3" s="2">
        <f>33-VLOOKUP(A3,OnlineRankings!$A$2:I34,6,FALSE)</f>
        <v>16</v>
      </c>
      <c r="AD3" s="2">
        <f t="shared" si="13"/>
        <v>17</v>
      </c>
      <c r="AE3" t="str">
        <f t="shared" si="14"/>
        <v>GOOD</v>
      </c>
      <c r="AF3" t="str">
        <f t="shared" si="15"/>
        <v>PASS</v>
      </c>
    </row>
    <row r="4" spans="1:32" x14ac:dyDescent="0.2">
      <c r="A4" t="str">
        <f>'Def Game Stats'!A11</f>
        <v>DEN</v>
      </c>
      <c r="B4">
        <f>'Def Game Stats'!B11-'Def Game Stats'!C11-'Def Game Stats'!D11</f>
        <v>496</v>
      </c>
      <c r="C4">
        <f>'Def Game Stats'!E11-'Def Game Stats'!F11-'Def Game Stats'!G11</f>
        <v>353</v>
      </c>
      <c r="D4">
        <f>'Def Game Stats'!H11-'Def Game Stats'!I11-'Def Game Stats'!J11</f>
        <v>26</v>
      </c>
      <c r="E4" s="3">
        <f t="shared" si="0"/>
        <v>0.58421672555948179</v>
      </c>
      <c r="F4" s="3">
        <f t="shared" si="1"/>
        <v>0.41578327444051827</v>
      </c>
      <c r="G4">
        <f t="shared" si="2"/>
        <v>875</v>
      </c>
      <c r="H4">
        <f>'Def Game Stats'!T11-'Def Game Stats'!U11-'Def Game Stats'!V11</f>
        <v>16</v>
      </c>
      <c r="I4">
        <f>'Def Game Stats'!N11-'Def Game Stats'!O11-'Def Game Stats'!P11</f>
        <v>8</v>
      </c>
      <c r="J4">
        <f>'Def Game Stats'!Z11-'Def Game Stats'!AA11-'Def Game Stats'!AB11</f>
        <v>20</v>
      </c>
      <c r="K4">
        <f t="shared" si="3"/>
        <v>204</v>
      </c>
      <c r="L4" s="1">
        <f t="shared" si="4"/>
        <v>0.23314285714285715</v>
      </c>
      <c r="M4" s="1">
        <f t="shared" si="5"/>
        <v>4.2892156862745097</v>
      </c>
      <c r="N4" s="2">
        <f>COUNTIFS(GameData!$B:$B,A4,GameData!$E:$E,"&gt;0",GameData!$D:$D,"&gt;8")</f>
        <v>9</v>
      </c>
      <c r="O4" s="10">
        <f>SUMIFS(QBRBWRTE!$AF:$AF,QBRBWRTE!$B:$B,"QB",QBRBWRTE!$D:$D,A4,QBRBWRTE!$AB:$AB,"&gt;0")</f>
        <v>151.34</v>
      </c>
      <c r="P4" s="10">
        <f t="shared" si="6"/>
        <v>16.815555555555555</v>
      </c>
      <c r="Q4" s="2">
        <f>33-VLOOKUP(A4,OnlineRankings!$A$2:I35,2,FALSE)</f>
        <v>1</v>
      </c>
      <c r="R4" s="2">
        <f t="shared" si="7"/>
        <v>11</v>
      </c>
      <c r="S4" s="10">
        <f>SUMIFS(QBRBWRTE!$AF:$AF,QBRBWRTE!$B:$B,"RB",QBRBWRTE!$D:$D,A4,QBRBWRTE!$AB:$AB,"&gt;0")</f>
        <v>179.2</v>
      </c>
      <c r="T4" s="10">
        <f t="shared" si="8"/>
        <v>19.911111111111111</v>
      </c>
      <c r="U4" s="2">
        <f>33-VLOOKUP(A4,OnlineRankings!$A$2:I35,4,FALSE)</f>
        <v>2</v>
      </c>
      <c r="V4" s="2">
        <f t="shared" si="9"/>
        <v>16</v>
      </c>
      <c r="W4" s="10">
        <f>SUMIFS(QBRBWRTE!$AF:$AF,QBRBWRTE!$B:$B,"WR",QBRBWRTE!$D:$D,A4,QBRBWRTE!$AB:$AB,"&gt;0")</f>
        <v>263.59999999999991</v>
      </c>
      <c r="X4" s="10">
        <f t="shared" si="10"/>
        <v>29.288888888888877</v>
      </c>
      <c r="Y4" s="2">
        <f>33-VLOOKUP(A4,OnlineRankings!$A$2:I35,8,FALSE)</f>
        <v>18</v>
      </c>
      <c r="Z4" s="2">
        <f t="shared" si="11"/>
        <v>5</v>
      </c>
      <c r="AA4" s="10">
        <f>SUMIFS(QBRBWRTE!$AF:$AF,QBRBWRTE!$B:$B,"TE",QBRBWRTE!$D:$D,A4,QBRBWRTE!$AB:$AB,"&gt;0")</f>
        <v>139.79999999999998</v>
      </c>
      <c r="AB4" s="10">
        <f t="shared" si="12"/>
        <v>15.533333333333331</v>
      </c>
      <c r="AC4" s="2">
        <f>33-VLOOKUP(A4,OnlineRankings!$A$2:I35,6,FALSE)</f>
        <v>9</v>
      </c>
      <c r="AD4" s="2">
        <f t="shared" si="13"/>
        <v>26</v>
      </c>
      <c r="AE4" t="str">
        <f t="shared" si="14"/>
        <v>GOOD</v>
      </c>
      <c r="AF4" t="str">
        <f t="shared" si="15"/>
        <v>BALANCED</v>
      </c>
    </row>
    <row r="5" spans="1:32" x14ac:dyDescent="0.2">
      <c r="A5" t="str">
        <f>'Def Game Stats'!A17</f>
        <v>KC</v>
      </c>
      <c r="B5">
        <f>'Def Game Stats'!B17-'Def Game Stats'!C17-'Def Game Stats'!D17</f>
        <v>535</v>
      </c>
      <c r="C5">
        <f>'Def Game Stats'!E17-'Def Game Stats'!F17-'Def Game Stats'!G17</f>
        <v>331</v>
      </c>
      <c r="D5">
        <f>'Def Game Stats'!H17-'Def Game Stats'!I17-'Def Game Stats'!J17</f>
        <v>19</v>
      </c>
      <c r="E5" s="3">
        <f t="shared" si="0"/>
        <v>0.61778290993071594</v>
      </c>
      <c r="F5" s="3">
        <f t="shared" si="1"/>
        <v>0.38221709006928406</v>
      </c>
      <c r="G5">
        <f t="shared" si="2"/>
        <v>885</v>
      </c>
      <c r="H5">
        <f>'Def Game Stats'!T17-'Def Game Stats'!U17-'Def Game Stats'!V17</f>
        <v>20</v>
      </c>
      <c r="I5">
        <f>'Def Game Stats'!N17-'Def Game Stats'!O17-'Def Game Stats'!P17</f>
        <v>3</v>
      </c>
      <c r="J5">
        <f>'Def Game Stats'!Z17-'Def Game Stats'!AA17-'Def Game Stats'!AB17</f>
        <v>15</v>
      </c>
      <c r="K5">
        <f t="shared" si="3"/>
        <v>183</v>
      </c>
      <c r="L5" s="1">
        <f t="shared" si="4"/>
        <v>0.20677966101694914</v>
      </c>
      <c r="M5" s="1">
        <f t="shared" si="5"/>
        <v>4.8360655737704921</v>
      </c>
      <c r="N5" s="2">
        <f>COUNTIFS(GameData!$B:$B,A5,GameData!$E:$E,"&gt;0",GameData!$D:$D,"&gt;8")</f>
        <v>8</v>
      </c>
      <c r="O5" s="10">
        <f>SUMIFS(QBRBWRTE!$AF:$AF,QBRBWRTE!$B:$B,"QB",QBRBWRTE!$D:$D,A5,QBRBWRTE!$AB:$AB,"&gt;0")</f>
        <v>119.88000000000001</v>
      </c>
      <c r="P5" s="10">
        <f t="shared" si="6"/>
        <v>14.985000000000001</v>
      </c>
      <c r="Q5" s="2">
        <f>33-VLOOKUP(A5,OnlineRankings!$A$2:I37,2,FALSE)</f>
        <v>5</v>
      </c>
      <c r="R5" s="2">
        <f t="shared" si="7"/>
        <v>4</v>
      </c>
      <c r="S5" s="10">
        <f>SUMIFS(QBRBWRTE!$AF:$AF,QBRBWRTE!$B:$B,"RB",QBRBWRTE!$D:$D,A5,QBRBWRTE!$AB:$AB,"&gt;0")</f>
        <v>124.60000000000001</v>
      </c>
      <c r="T5" s="10">
        <f t="shared" si="8"/>
        <v>15.575000000000001</v>
      </c>
      <c r="U5" s="2">
        <f>33-VLOOKUP(A5,OnlineRankings!$A$2:I37,4,FALSE)</f>
        <v>9</v>
      </c>
      <c r="V5" s="2">
        <f t="shared" si="9"/>
        <v>3</v>
      </c>
      <c r="W5" s="10">
        <f>SUMIFS(QBRBWRTE!$AF:$AF,QBRBWRTE!$B:$B,"WR",QBRBWRTE!$D:$D,A5,QBRBWRTE!$AB:$AB,"&gt;0")</f>
        <v>224.39999999999998</v>
      </c>
      <c r="X5" s="10">
        <f t="shared" si="10"/>
        <v>28.049999999999997</v>
      </c>
      <c r="Y5" s="2">
        <f>33-VLOOKUP(A5,OnlineRankings!$A$2:I37,8,FALSE)</f>
        <v>21</v>
      </c>
      <c r="Z5" s="2">
        <f t="shared" si="11"/>
        <v>3</v>
      </c>
      <c r="AA5" s="10">
        <f>SUMIFS(QBRBWRTE!$AF:$AF,QBRBWRTE!$B:$B,"TE",QBRBWRTE!$D:$D,A5,QBRBWRTE!$AB:$AB,"&gt;0")</f>
        <v>85.5</v>
      </c>
      <c r="AB5" s="10">
        <f t="shared" si="12"/>
        <v>10.6875</v>
      </c>
      <c r="AC5" s="2">
        <f>33-VLOOKUP(A5,OnlineRankings!$A$2:I37,6,FALSE)</f>
        <v>1</v>
      </c>
      <c r="AD5" s="2">
        <f t="shared" si="13"/>
        <v>7</v>
      </c>
      <c r="AE5" t="str">
        <f t="shared" si="14"/>
        <v>GREAT</v>
      </c>
      <c r="AF5" t="str">
        <f t="shared" si="15"/>
        <v>PASS</v>
      </c>
    </row>
    <row r="6" spans="1:32" x14ac:dyDescent="0.2">
      <c r="A6" t="str">
        <f>'Def Game Stats'!A30</f>
        <v>STL</v>
      </c>
      <c r="B6">
        <f>'Def Game Stats'!B30-'Def Game Stats'!C30-'Def Game Stats'!D30</f>
        <v>523</v>
      </c>
      <c r="C6">
        <f>'Def Game Stats'!E30-'Def Game Stats'!F30-'Def Game Stats'!G30</f>
        <v>396</v>
      </c>
      <c r="D6">
        <f>'Def Game Stats'!H30-'Def Game Stats'!I30-'Def Game Stats'!J30</f>
        <v>32</v>
      </c>
      <c r="E6" s="3">
        <f t="shared" si="0"/>
        <v>0.56909684439608266</v>
      </c>
      <c r="F6" s="3">
        <f t="shared" si="1"/>
        <v>0.43090315560391729</v>
      </c>
      <c r="G6">
        <f t="shared" si="2"/>
        <v>951</v>
      </c>
      <c r="H6">
        <f>'Def Game Stats'!T30-'Def Game Stats'!U30-'Def Game Stats'!V30</f>
        <v>18</v>
      </c>
      <c r="I6">
        <f>'Def Game Stats'!N30-'Def Game Stats'!O30-'Def Game Stats'!P30</f>
        <v>5</v>
      </c>
      <c r="J6">
        <f>'Def Game Stats'!Z30-'Def Game Stats'!AA30-'Def Game Stats'!AB30</f>
        <v>30</v>
      </c>
      <c r="K6">
        <f t="shared" si="3"/>
        <v>228</v>
      </c>
      <c r="L6" s="1">
        <f t="shared" si="4"/>
        <v>0.23974763406940064</v>
      </c>
      <c r="M6" s="1">
        <f t="shared" si="5"/>
        <v>4.1710526315789469</v>
      </c>
      <c r="N6" s="2">
        <f>COUNTIFS(GameData!$B:$B,A6,GameData!$E:$E,"&gt;0",GameData!$D:$D,"&gt;8")</f>
        <v>9</v>
      </c>
      <c r="O6" s="10">
        <f>SUMIFS(QBRBWRTE!$AF:$AF,QBRBWRTE!$B:$B,"QB",QBRBWRTE!$D:$D,A6,QBRBWRTE!$AB:$AB,"&gt;0")</f>
        <v>185.3</v>
      </c>
      <c r="P6" s="10">
        <f t="shared" si="6"/>
        <v>20.588888888888889</v>
      </c>
      <c r="Q6" s="2">
        <f>33-VLOOKUP(A6,OnlineRankings!$A$2:I36,2,FALSE)</f>
        <v>4</v>
      </c>
      <c r="R6" s="2">
        <f t="shared" si="7"/>
        <v>24</v>
      </c>
      <c r="S6" s="10">
        <f>SUMIFS(QBRBWRTE!$AF:$AF,QBRBWRTE!$B:$B,"RB",QBRBWRTE!$D:$D,A6,QBRBWRTE!$AB:$AB,"&gt;0")</f>
        <v>230.60000000000002</v>
      </c>
      <c r="T6" s="10">
        <f t="shared" si="8"/>
        <v>25.622222222222224</v>
      </c>
      <c r="U6" s="2">
        <f>33-VLOOKUP(A6,OnlineRankings!$A$2:I36,4,FALSE)</f>
        <v>10</v>
      </c>
      <c r="V6" s="2">
        <f t="shared" si="9"/>
        <v>25</v>
      </c>
      <c r="W6" s="10">
        <f>SUMIFS(QBRBWRTE!$AF:$AF,QBRBWRTE!$B:$B,"WR",QBRBWRTE!$D:$D,A6,QBRBWRTE!$AB:$AB,"&gt;0")</f>
        <v>311.50000000000006</v>
      </c>
      <c r="X6" s="10">
        <f t="shared" si="10"/>
        <v>34.611111111111114</v>
      </c>
      <c r="Y6" s="2">
        <f>33-VLOOKUP(A6,OnlineRankings!$A$2:I36,8,FALSE)</f>
        <v>16</v>
      </c>
      <c r="Z6" s="2">
        <f t="shared" si="11"/>
        <v>17</v>
      </c>
      <c r="AA6" s="10">
        <f>SUMIFS(QBRBWRTE!$AF:$AF,QBRBWRTE!$B:$B,"TE",QBRBWRTE!$D:$D,A6,QBRBWRTE!$AB:$AB,"&gt;0")</f>
        <v>145.4</v>
      </c>
      <c r="AB6" s="10">
        <f t="shared" si="12"/>
        <v>16.155555555555555</v>
      </c>
      <c r="AC6" s="2">
        <f>33-VLOOKUP(A6,OnlineRankings!$A$2:I36,6,FALSE)</f>
        <v>10</v>
      </c>
      <c r="AD6" s="2">
        <f t="shared" si="13"/>
        <v>27</v>
      </c>
      <c r="AE6" t="str">
        <f t="shared" si="14"/>
        <v>GOOD</v>
      </c>
      <c r="AF6" t="str">
        <f t="shared" si="15"/>
        <v>BALANCED</v>
      </c>
    </row>
    <row r="7" spans="1:32" x14ac:dyDescent="0.2">
      <c r="A7" t="str">
        <f>'Def Game Stats'!A20</f>
        <v>NE</v>
      </c>
      <c r="B7">
        <f>'Def Game Stats'!B20-'Def Game Stats'!C20-'Def Game Stats'!D20</f>
        <v>522</v>
      </c>
      <c r="C7">
        <f>'Def Game Stats'!E20-'Def Game Stats'!F20-'Def Game Stats'!G20</f>
        <v>350</v>
      </c>
      <c r="D7">
        <f>'Def Game Stats'!H20-'Def Game Stats'!I20-'Def Game Stats'!J20</f>
        <v>25</v>
      </c>
      <c r="E7" s="3">
        <f t="shared" si="0"/>
        <v>0.59862385321100919</v>
      </c>
      <c r="F7" s="3">
        <f t="shared" si="1"/>
        <v>0.40137614678899081</v>
      </c>
      <c r="G7">
        <f t="shared" si="2"/>
        <v>897</v>
      </c>
      <c r="H7">
        <f>'Def Game Stats'!T20-'Def Game Stats'!U20-'Def Game Stats'!V20</f>
        <v>21</v>
      </c>
      <c r="I7">
        <f>'Def Game Stats'!N20-'Def Game Stats'!O20-'Def Game Stats'!P20</f>
        <v>5</v>
      </c>
      <c r="J7">
        <f>'Def Game Stats'!Z20-'Def Game Stats'!AA20-'Def Game Stats'!AB20</f>
        <v>19</v>
      </c>
      <c r="K7">
        <f t="shared" si="3"/>
        <v>213</v>
      </c>
      <c r="L7" s="1">
        <f t="shared" si="4"/>
        <v>0.23745819397993312</v>
      </c>
      <c r="M7" s="1">
        <f t="shared" si="5"/>
        <v>4.211267605633803</v>
      </c>
      <c r="N7" s="2">
        <f>COUNTIFS(GameData!$B:$B,A7,GameData!$E:$E,"&gt;0",GameData!$D:$D,"&gt;8")</f>
        <v>9</v>
      </c>
      <c r="O7" s="10">
        <f>SUMIFS(QBRBWRTE!$AF:$AF,QBRBWRTE!$B:$B,"QB",QBRBWRTE!$D:$D,A7,QBRBWRTE!$AB:$AB,"&gt;0")</f>
        <v>149.84000000000003</v>
      </c>
      <c r="P7" s="10">
        <f t="shared" si="6"/>
        <v>16.648888888888891</v>
      </c>
      <c r="Q7" s="2">
        <f>33-VLOOKUP(A7,OnlineRankings!$A$2:I40,2,FALSE)</f>
        <v>18</v>
      </c>
      <c r="R7" s="2">
        <f t="shared" si="7"/>
        <v>10</v>
      </c>
      <c r="S7" s="10">
        <f>SUMIFS(QBRBWRTE!$AF:$AF,QBRBWRTE!$B:$B,"RB",QBRBWRTE!$D:$D,A7,QBRBWRTE!$AB:$AB,"&gt;0")</f>
        <v>185.89999999999998</v>
      </c>
      <c r="T7" s="10">
        <f t="shared" si="8"/>
        <v>20.655555555555551</v>
      </c>
      <c r="U7" s="2">
        <f>33-VLOOKUP(A7,OnlineRankings!$A$2:I40,4,FALSE)</f>
        <v>13</v>
      </c>
      <c r="V7" s="2">
        <f t="shared" si="9"/>
        <v>18</v>
      </c>
      <c r="W7" s="10">
        <f>SUMIFS(QBRBWRTE!$AF:$AF,QBRBWRTE!$B:$B,"WR",QBRBWRTE!$D:$D,A7,QBRBWRTE!$AB:$AB,"&gt;0")</f>
        <v>317.20000000000005</v>
      </c>
      <c r="X7" s="10">
        <f t="shared" si="10"/>
        <v>35.244444444444447</v>
      </c>
      <c r="Y7" s="2">
        <f>33-VLOOKUP(A7,OnlineRankings!$A$2:I40,8,FALSE)</f>
        <v>7</v>
      </c>
      <c r="Z7" s="2">
        <f t="shared" si="11"/>
        <v>19</v>
      </c>
      <c r="AA7" s="10">
        <f>SUMIFS(QBRBWRTE!$AF:$AF,QBRBWRTE!$B:$B,"TE",QBRBWRTE!$D:$D,A7,QBRBWRTE!$AB:$AB,"&gt;0")</f>
        <v>82.7</v>
      </c>
      <c r="AB7" s="10">
        <f t="shared" si="12"/>
        <v>9.18888888888889</v>
      </c>
      <c r="AC7" s="2">
        <f>33-VLOOKUP(A7,OnlineRankings!$A$2:I40,6,FALSE)</f>
        <v>24</v>
      </c>
      <c r="AD7" s="2">
        <f t="shared" si="13"/>
        <v>4</v>
      </c>
      <c r="AE7" t="str">
        <f t="shared" si="14"/>
        <v>GOOD</v>
      </c>
      <c r="AF7" t="str">
        <f t="shared" si="15"/>
        <v>BALANCED</v>
      </c>
    </row>
    <row r="8" spans="1:32" x14ac:dyDescent="0.2">
      <c r="A8" t="str">
        <f>'Def Game Stats'!A14</f>
        <v>HOU</v>
      </c>
      <c r="B8">
        <f>'Def Game Stats'!B14-'Def Game Stats'!C14-'Def Game Stats'!D14</f>
        <v>480</v>
      </c>
      <c r="C8">
        <f>'Def Game Stats'!E14-'Def Game Stats'!F14-'Def Game Stats'!G14</f>
        <v>343</v>
      </c>
      <c r="D8">
        <f>'Def Game Stats'!H14-'Def Game Stats'!I14-'Def Game Stats'!J14</f>
        <v>21</v>
      </c>
      <c r="E8" s="3">
        <f t="shared" si="0"/>
        <v>0.58323207776427699</v>
      </c>
      <c r="F8" s="3">
        <f t="shared" si="1"/>
        <v>0.41676792223572295</v>
      </c>
      <c r="G8">
        <f t="shared" si="2"/>
        <v>844</v>
      </c>
      <c r="H8">
        <f>'Def Game Stats'!T14-'Def Game Stats'!U14-'Def Game Stats'!V14</f>
        <v>20</v>
      </c>
      <c r="I8">
        <f>'Def Game Stats'!N14-'Def Game Stats'!O14-'Def Game Stats'!P14</f>
        <v>6</v>
      </c>
      <c r="J8">
        <f>'Def Game Stats'!Z14-'Def Game Stats'!AA14-'Def Game Stats'!AB14</f>
        <v>17</v>
      </c>
      <c r="K8">
        <f t="shared" si="3"/>
        <v>207</v>
      </c>
      <c r="L8" s="1">
        <f t="shared" si="4"/>
        <v>0.24526066350710901</v>
      </c>
      <c r="M8" s="1">
        <f t="shared" si="5"/>
        <v>4.0772946859903376</v>
      </c>
      <c r="N8" s="2">
        <f>COUNTIFS(GameData!$B:$B,A8,GameData!$E:$E,"&gt;0",GameData!$D:$D,"&gt;8")</f>
        <v>8</v>
      </c>
      <c r="O8" s="10">
        <f>SUMIFS(QBRBWRTE!$AF:$AF,QBRBWRTE!$B:$B,"QB",QBRBWRTE!$D:$D,A8,QBRBWRTE!$AB:$AB,"&gt;0")</f>
        <v>112.53999999999999</v>
      </c>
      <c r="P8" s="10">
        <f t="shared" si="6"/>
        <v>14.067499999999999</v>
      </c>
      <c r="Q8" s="2">
        <f>33-VLOOKUP(A8,OnlineRankings!$A$2:I45,2,FALSE)</f>
        <v>14</v>
      </c>
      <c r="R8" s="2">
        <f t="shared" si="7"/>
        <v>3</v>
      </c>
      <c r="S8" s="10">
        <f>SUMIFS(QBRBWRTE!$AF:$AF,QBRBWRTE!$B:$B,"RB",QBRBWRTE!$D:$D,A8,QBRBWRTE!$AB:$AB,"&gt;0")</f>
        <v>118.3</v>
      </c>
      <c r="T8" s="10">
        <f t="shared" si="8"/>
        <v>14.7875</v>
      </c>
      <c r="U8" s="2">
        <f>33-VLOOKUP(A8,OnlineRankings!$A$2:I45,4,FALSE)</f>
        <v>19</v>
      </c>
      <c r="V8" s="2">
        <f t="shared" si="9"/>
        <v>2</v>
      </c>
      <c r="W8" s="10">
        <f>SUMIFS(QBRBWRTE!$AF:$AF,QBRBWRTE!$B:$B,"WR",QBRBWRTE!$D:$D,A8,QBRBWRTE!$AB:$AB,"&gt;0")</f>
        <v>224.09999999999997</v>
      </c>
      <c r="X8" s="10">
        <f t="shared" si="10"/>
        <v>28.012499999999996</v>
      </c>
      <c r="Y8" s="2">
        <f>33-VLOOKUP(A8,OnlineRankings!$A$2:I45,8,FALSE)</f>
        <v>5</v>
      </c>
      <c r="Z8" s="2">
        <f t="shared" si="11"/>
        <v>2</v>
      </c>
      <c r="AA8" s="10">
        <f>SUMIFS(QBRBWRTE!$AF:$AF,QBRBWRTE!$B:$B,"TE",QBRBWRTE!$D:$D,A8,QBRBWRTE!$AB:$AB,"&gt;0")</f>
        <v>88</v>
      </c>
      <c r="AB8" s="10">
        <f t="shared" si="12"/>
        <v>11</v>
      </c>
      <c r="AC8" s="2">
        <f>33-VLOOKUP(A8,OnlineRankings!$A$2:I45,6,FALSE)</f>
        <v>19</v>
      </c>
      <c r="AD8" s="2">
        <f t="shared" si="13"/>
        <v>10</v>
      </c>
      <c r="AE8" t="str">
        <f t="shared" si="14"/>
        <v>ABOVE AVERAGE</v>
      </c>
      <c r="AF8" t="str">
        <f t="shared" si="15"/>
        <v>BALANCED</v>
      </c>
    </row>
    <row r="9" spans="1:32" x14ac:dyDescent="0.2">
      <c r="A9" t="str">
        <f>'Def Game Stats'!A19</f>
        <v>MIN</v>
      </c>
      <c r="B9">
        <f>'Def Game Stats'!B19-'Def Game Stats'!C19-'Def Game Stats'!D19</f>
        <v>482</v>
      </c>
      <c r="C9">
        <f>'Def Game Stats'!E19-'Def Game Stats'!F19-'Def Game Stats'!G19</f>
        <v>356</v>
      </c>
      <c r="D9">
        <f>'Def Game Stats'!H19-'Def Game Stats'!I19-'Def Game Stats'!J19</f>
        <v>26</v>
      </c>
      <c r="E9" s="3">
        <f t="shared" si="0"/>
        <v>0.57517899761336511</v>
      </c>
      <c r="F9" s="3">
        <f t="shared" si="1"/>
        <v>0.42482100238663484</v>
      </c>
      <c r="G9">
        <f t="shared" si="2"/>
        <v>864</v>
      </c>
      <c r="H9">
        <f>'Def Game Stats'!T19-'Def Game Stats'!U19-'Def Game Stats'!V19</f>
        <v>21</v>
      </c>
      <c r="I9">
        <f>'Def Game Stats'!N19-'Def Game Stats'!O19-'Def Game Stats'!P19</f>
        <v>5</v>
      </c>
      <c r="J9">
        <f>'Def Game Stats'!Z19-'Def Game Stats'!AA19-'Def Game Stats'!AB19</f>
        <v>23</v>
      </c>
      <c r="K9">
        <f t="shared" si="3"/>
        <v>225</v>
      </c>
      <c r="L9" s="1">
        <f t="shared" si="4"/>
        <v>0.26041666666666669</v>
      </c>
      <c r="M9" s="1">
        <f t="shared" si="5"/>
        <v>3.84</v>
      </c>
      <c r="N9" s="2">
        <f>COUNTIFS(GameData!$B:$B,A9,GameData!$E:$E,"&gt;0",GameData!$D:$D,"&gt;8")</f>
        <v>9</v>
      </c>
      <c r="O9" s="10">
        <f>SUMIFS(QBRBWRTE!$AF:$AF,QBRBWRTE!$B:$B,"QB",QBRBWRTE!$D:$D,A9,QBRBWRTE!$AB:$AB,"&gt;0")</f>
        <v>166.2</v>
      </c>
      <c r="P9" s="10">
        <f t="shared" si="6"/>
        <v>18.466666666666665</v>
      </c>
      <c r="Q9" s="2">
        <f>33-VLOOKUP(A9,OnlineRankings!$A$2:I43,2,FALSE)</f>
        <v>10</v>
      </c>
      <c r="R9" s="2">
        <f t="shared" si="7"/>
        <v>19</v>
      </c>
      <c r="S9" s="10">
        <f>SUMIFS(QBRBWRTE!$AF:$AF,QBRBWRTE!$B:$B,"RB",QBRBWRTE!$D:$D,A9,QBRBWRTE!$AB:$AB,"&gt;0")</f>
        <v>198.20000000000002</v>
      </c>
      <c r="T9" s="10">
        <f t="shared" si="8"/>
        <v>22.022222222222226</v>
      </c>
      <c r="U9" s="2">
        <f>33-VLOOKUP(A9,OnlineRankings!$A$2:I43,4,FALSE)</f>
        <v>28</v>
      </c>
      <c r="V9" s="2">
        <f t="shared" si="9"/>
        <v>21</v>
      </c>
      <c r="W9" s="10">
        <f>SUMIFS(QBRBWRTE!$AF:$AF,QBRBWRTE!$B:$B,"WR",QBRBWRTE!$D:$D,A9,QBRBWRTE!$AB:$AB,"&gt;0")</f>
        <v>319.29999999999995</v>
      </c>
      <c r="X9" s="10">
        <f t="shared" si="10"/>
        <v>35.477777777777774</v>
      </c>
      <c r="Y9" s="2">
        <f>33-VLOOKUP(A9,OnlineRankings!$A$2:I43,8,FALSE)</f>
        <v>22</v>
      </c>
      <c r="Z9" s="2">
        <f t="shared" si="11"/>
        <v>20</v>
      </c>
      <c r="AA9" s="10">
        <f>SUMIFS(QBRBWRTE!$AF:$AF,QBRBWRTE!$B:$B,"TE",QBRBWRTE!$D:$D,A9,QBRBWRTE!$AB:$AB,"&gt;0")</f>
        <v>101.19999999999999</v>
      </c>
      <c r="AB9" s="10">
        <f t="shared" si="12"/>
        <v>11.244444444444444</v>
      </c>
      <c r="AC9" s="2">
        <f>33-VLOOKUP(A9,OnlineRankings!$A$2:I43,6,FALSE)</f>
        <v>7</v>
      </c>
      <c r="AD9" s="2">
        <f t="shared" si="13"/>
        <v>13</v>
      </c>
      <c r="AE9" t="str">
        <f t="shared" si="14"/>
        <v>ABOVE AVERAGE</v>
      </c>
      <c r="AF9" t="str">
        <f t="shared" si="15"/>
        <v>BALANCED</v>
      </c>
    </row>
    <row r="10" spans="1:32" x14ac:dyDescent="0.2">
      <c r="A10" t="str">
        <f>'Def Game Stats'!A28</f>
        <v>SEA</v>
      </c>
      <c r="B10">
        <f>'Def Game Stats'!B28-'Def Game Stats'!C28-'Def Game Stats'!D28</f>
        <v>473</v>
      </c>
      <c r="C10">
        <f>'Def Game Stats'!E28-'Def Game Stats'!F28-'Def Game Stats'!G28</f>
        <v>316</v>
      </c>
      <c r="D10">
        <f>'Def Game Stats'!H28-'Def Game Stats'!I28-'Def Game Stats'!J28</f>
        <v>24</v>
      </c>
      <c r="E10" s="3">
        <f t="shared" si="0"/>
        <v>0.59949302915082381</v>
      </c>
      <c r="F10" s="3">
        <f t="shared" si="1"/>
        <v>0.40050697084917619</v>
      </c>
      <c r="G10">
        <f t="shared" si="2"/>
        <v>813</v>
      </c>
      <c r="H10">
        <f>'Def Game Stats'!T28-'Def Game Stats'!U28-'Def Game Stats'!V28</f>
        <v>11</v>
      </c>
      <c r="I10">
        <f>'Def Game Stats'!N28-'Def Game Stats'!O28-'Def Game Stats'!P28</f>
        <v>7</v>
      </c>
      <c r="J10">
        <f>'Def Game Stats'!Z28-'Def Game Stats'!AA28-'Def Game Stats'!AB28</f>
        <v>23</v>
      </c>
      <c r="K10">
        <f t="shared" si="3"/>
        <v>177</v>
      </c>
      <c r="L10" s="1">
        <f t="shared" si="4"/>
        <v>0.21771217712177121</v>
      </c>
      <c r="M10" s="1">
        <f t="shared" si="5"/>
        <v>4.593220338983051</v>
      </c>
      <c r="N10" s="2">
        <f>COUNTIFS(GameData!$B:$B,A10,GameData!$E:$E,"&gt;0",GameData!$D:$D,"&gt;8")</f>
        <v>8</v>
      </c>
      <c r="O10" s="10">
        <f>SUMIFS(QBRBWRTE!$AF:$AF,QBRBWRTE!$B:$B,"QB",QBRBWRTE!$D:$D,A10,QBRBWRTE!$AB:$AB,"&gt;0")</f>
        <v>104.47999999999999</v>
      </c>
      <c r="P10" s="10">
        <f t="shared" si="6"/>
        <v>13.059999999999999</v>
      </c>
      <c r="Q10" s="2">
        <f>33-VLOOKUP(A10,OnlineRankings!$A$2:I38,2,FALSE)</f>
        <v>15</v>
      </c>
      <c r="R10" s="2">
        <f t="shared" si="7"/>
        <v>1</v>
      </c>
      <c r="S10" s="10">
        <f>SUMIFS(QBRBWRTE!$AF:$AF,QBRBWRTE!$B:$B,"RB",QBRBWRTE!$D:$D,A10,QBRBWRTE!$AB:$AB,"&gt;0")</f>
        <v>124.9</v>
      </c>
      <c r="T10" s="10">
        <f t="shared" si="8"/>
        <v>15.612500000000001</v>
      </c>
      <c r="U10" s="2">
        <f>33-VLOOKUP(A10,OnlineRankings!$A$2:I38,4,FALSE)</f>
        <v>8</v>
      </c>
      <c r="V10" s="2">
        <f t="shared" si="9"/>
        <v>4</v>
      </c>
      <c r="W10" s="10">
        <f>SUMIFS(QBRBWRTE!$AF:$AF,QBRBWRTE!$B:$B,"WR",QBRBWRTE!$D:$D,A10,QBRBWRTE!$AB:$AB,"&gt;0")</f>
        <v>253.2</v>
      </c>
      <c r="X10" s="10">
        <f t="shared" si="10"/>
        <v>31.65</v>
      </c>
      <c r="Y10" s="2">
        <f>33-VLOOKUP(A10,OnlineRankings!$A$2:I38,8,FALSE)</f>
        <v>8</v>
      </c>
      <c r="Z10" s="2">
        <f t="shared" si="11"/>
        <v>8</v>
      </c>
      <c r="AA10" s="10">
        <f>SUMIFS(QBRBWRTE!$AF:$AF,QBRBWRTE!$B:$B,"TE",QBRBWRTE!$D:$D,A10,QBRBWRTE!$AB:$AB,"&gt;0")</f>
        <v>80.799999999999983</v>
      </c>
      <c r="AB10" s="10">
        <f t="shared" si="12"/>
        <v>10.099999999999998</v>
      </c>
      <c r="AC10" s="2">
        <f>33-VLOOKUP(A10,OnlineRankings!$A$2:I38,6,FALSE)</f>
        <v>26</v>
      </c>
      <c r="AD10" s="2">
        <f t="shared" si="13"/>
        <v>6</v>
      </c>
      <c r="AE10" t="str">
        <f t="shared" si="14"/>
        <v>GOOD</v>
      </c>
      <c r="AF10" t="str">
        <f t="shared" si="15"/>
        <v>BALANCED</v>
      </c>
    </row>
    <row r="11" spans="1:32" x14ac:dyDescent="0.2">
      <c r="A11" t="str">
        <f>'Def Game Stats'!A23</f>
        <v>NYJ</v>
      </c>
      <c r="B11">
        <f>'Def Game Stats'!B23-'Def Game Stats'!C23-'Def Game Stats'!D23</f>
        <v>516</v>
      </c>
      <c r="C11">
        <f>'Def Game Stats'!E23-'Def Game Stats'!F23-'Def Game Stats'!G23</f>
        <v>322</v>
      </c>
      <c r="D11">
        <f>'Def Game Stats'!H23-'Def Game Stats'!I23-'Def Game Stats'!J23</f>
        <v>27</v>
      </c>
      <c r="E11" s="3">
        <f t="shared" si="0"/>
        <v>0.61575178997613367</v>
      </c>
      <c r="F11" s="3">
        <f t="shared" si="1"/>
        <v>0.38424821002386633</v>
      </c>
      <c r="G11">
        <f t="shared" si="2"/>
        <v>865</v>
      </c>
      <c r="H11">
        <f>'Def Game Stats'!T23-'Def Game Stats'!U23-'Def Game Stats'!V23</f>
        <v>21</v>
      </c>
      <c r="I11">
        <f>'Def Game Stats'!N23-'Def Game Stats'!O23-'Def Game Stats'!P23</f>
        <v>2</v>
      </c>
      <c r="J11">
        <f>'Def Game Stats'!Z23-'Def Game Stats'!AA23-'Def Game Stats'!AB23</f>
        <v>24</v>
      </c>
      <c r="K11">
        <f t="shared" si="3"/>
        <v>210</v>
      </c>
      <c r="L11" s="1">
        <f t="shared" si="4"/>
        <v>0.24277456647398843</v>
      </c>
      <c r="M11" s="1">
        <f t="shared" si="5"/>
        <v>4.1190476190476195</v>
      </c>
      <c r="N11" s="2">
        <f>COUNTIFS(GameData!$B:$B,A11,GameData!$E:$E,"&gt;0",GameData!$D:$D,"&gt;8")</f>
        <v>9</v>
      </c>
      <c r="O11" s="10">
        <f>SUMIFS(QBRBWRTE!$AF:$AF,QBRBWRTE!$B:$B,"QB",QBRBWRTE!$D:$D,A11,QBRBWRTE!$AB:$AB,"&gt;0")</f>
        <v>143.76000000000002</v>
      </c>
      <c r="P11" s="10">
        <f t="shared" si="6"/>
        <v>15.973333333333336</v>
      </c>
      <c r="Q11" s="2">
        <f>33-VLOOKUP(A11,OnlineRankings!$A$2:I41,2,FALSE)</f>
        <v>6</v>
      </c>
      <c r="R11" s="2">
        <f t="shared" si="7"/>
        <v>6</v>
      </c>
      <c r="S11" s="10">
        <f>SUMIFS(QBRBWRTE!$AF:$AF,QBRBWRTE!$B:$B,"RB",QBRBWRTE!$D:$D,A11,QBRBWRTE!$AB:$AB,"&gt;0")</f>
        <v>172.13999999999996</v>
      </c>
      <c r="T11" s="10">
        <f t="shared" si="8"/>
        <v>19.126666666666662</v>
      </c>
      <c r="U11" s="2">
        <f>33-VLOOKUP(A11,OnlineRankings!$A$2:I41,4,FALSE)</f>
        <v>4</v>
      </c>
      <c r="V11" s="2">
        <f t="shared" si="9"/>
        <v>13</v>
      </c>
      <c r="W11" s="10">
        <f>SUMIFS(QBRBWRTE!$AF:$AF,QBRBWRTE!$B:$B,"WR",QBRBWRTE!$D:$D,A11,QBRBWRTE!$AB:$AB,"&gt;0")</f>
        <v>333.03999999999996</v>
      </c>
      <c r="X11" s="10">
        <f t="shared" si="10"/>
        <v>37.004444444444438</v>
      </c>
      <c r="Y11" s="2">
        <f>33-VLOOKUP(A11,OnlineRankings!$A$2:I41,8,FALSE)</f>
        <v>20</v>
      </c>
      <c r="Z11" s="2">
        <f t="shared" si="11"/>
        <v>23</v>
      </c>
      <c r="AA11" s="10">
        <f>SUMIFS(QBRBWRTE!$AF:$AF,QBRBWRTE!$B:$B,"TE",QBRBWRTE!$D:$D,A11,QBRBWRTE!$AB:$AB,"&gt;0")</f>
        <v>68.59999999999998</v>
      </c>
      <c r="AB11" s="10">
        <f t="shared" si="12"/>
        <v>7.62222222222222</v>
      </c>
      <c r="AC11" s="2">
        <f>33-VLOOKUP(A11,OnlineRankings!$A$2:I41,6,FALSE)</f>
        <v>3</v>
      </c>
      <c r="AD11" s="2">
        <f t="shared" si="13"/>
        <v>1</v>
      </c>
      <c r="AE11" t="str">
        <f t="shared" si="14"/>
        <v>ABOVE AVERAGE</v>
      </c>
      <c r="AF11" t="str">
        <f t="shared" si="15"/>
        <v>PASS</v>
      </c>
    </row>
    <row r="12" spans="1:32" x14ac:dyDescent="0.2">
      <c r="A12" t="str">
        <f>'Def Game Stats'!A22</f>
        <v>NYG</v>
      </c>
      <c r="B12">
        <f>'Def Game Stats'!B22-'Def Game Stats'!C22-'Def Game Stats'!D22</f>
        <v>563</v>
      </c>
      <c r="C12">
        <f>'Def Game Stats'!E22-'Def Game Stats'!F22-'Def Game Stats'!G22</f>
        <v>383</v>
      </c>
      <c r="D12">
        <f>'Def Game Stats'!H22-'Def Game Stats'!I22-'Def Game Stats'!J22</f>
        <v>30</v>
      </c>
      <c r="E12" s="3">
        <f t="shared" si="0"/>
        <v>0.59513742071881603</v>
      </c>
      <c r="F12" s="3">
        <f t="shared" si="1"/>
        <v>0.40486257928118391</v>
      </c>
      <c r="G12">
        <f t="shared" si="2"/>
        <v>976</v>
      </c>
      <c r="H12">
        <f>'Def Game Stats'!T22-'Def Game Stats'!U22-'Def Game Stats'!V22</f>
        <v>24</v>
      </c>
      <c r="I12">
        <f>'Def Game Stats'!N22-'Def Game Stats'!O22-'Def Game Stats'!P22</f>
        <v>12</v>
      </c>
      <c r="J12">
        <f>'Def Game Stats'!Z22-'Def Game Stats'!AA22-'Def Game Stats'!AB22</f>
        <v>26</v>
      </c>
      <c r="K12">
        <f t="shared" si="3"/>
        <v>294</v>
      </c>
      <c r="L12" s="1">
        <f t="shared" si="4"/>
        <v>0.30122950819672129</v>
      </c>
      <c r="M12" s="1">
        <f t="shared" si="5"/>
        <v>3.3197278911564627</v>
      </c>
      <c r="N12" s="2">
        <f>COUNTIFS(GameData!$B:$B,A12,GameData!$E:$E,"&gt;0",GameData!$D:$D,"&gt;8")</f>
        <v>8</v>
      </c>
      <c r="O12" s="10">
        <f>SUMIFS(QBRBWRTE!$AF:$AF,QBRBWRTE!$B:$B,"QB",QBRBWRTE!$D:$D,A12,QBRBWRTE!$AB:$AB,"&gt;0")</f>
        <v>196.56</v>
      </c>
      <c r="P12" s="10">
        <f t="shared" si="6"/>
        <v>24.57</v>
      </c>
      <c r="Q12" s="2">
        <f>33-VLOOKUP(A12,OnlineRankings!$A$2:I44,2,FALSE)</f>
        <v>31</v>
      </c>
      <c r="R12" s="2">
        <f t="shared" si="7"/>
        <v>30</v>
      </c>
      <c r="S12" s="10">
        <f>SUMIFS(QBRBWRTE!$AF:$AF,QBRBWRTE!$B:$B,"RB",QBRBWRTE!$D:$D,A12,QBRBWRTE!$AB:$AB,"&gt;0")</f>
        <v>212.7</v>
      </c>
      <c r="T12" s="10">
        <f t="shared" si="8"/>
        <v>26.587499999999999</v>
      </c>
      <c r="U12" s="2">
        <f>33-VLOOKUP(A12,OnlineRankings!$A$2:I44,4,FALSE)</f>
        <v>23</v>
      </c>
      <c r="V12" s="2">
        <f t="shared" si="9"/>
        <v>27</v>
      </c>
      <c r="W12" s="10">
        <f>SUMIFS(QBRBWRTE!$AF:$AF,QBRBWRTE!$B:$B,"WR",QBRBWRTE!$D:$D,A12,QBRBWRTE!$AB:$AB,"&gt;0")</f>
        <v>312.29999999999995</v>
      </c>
      <c r="X12" s="10">
        <f t="shared" si="10"/>
        <v>39.037499999999994</v>
      </c>
      <c r="Y12" s="2">
        <f>33-VLOOKUP(A12,OnlineRankings!$A$2:I44,8,FALSE)</f>
        <v>24</v>
      </c>
      <c r="Z12" s="2">
        <f t="shared" si="11"/>
        <v>26</v>
      </c>
      <c r="AA12" s="10">
        <f>SUMIFS(QBRBWRTE!$AF:$AF,QBRBWRTE!$B:$B,"TE",QBRBWRTE!$D:$D,A12,QBRBWRTE!$AB:$AB,"&gt;0")</f>
        <v>134.89999999999998</v>
      </c>
      <c r="AB12" s="10">
        <f t="shared" si="12"/>
        <v>16.862499999999997</v>
      </c>
      <c r="AC12" s="2">
        <f>33-VLOOKUP(A12,OnlineRankings!$A$2:I44,6,FALSE)</f>
        <v>31</v>
      </c>
      <c r="AD12" s="2">
        <f t="shared" si="13"/>
        <v>30</v>
      </c>
      <c r="AE12" t="str">
        <f t="shared" si="14"/>
        <v>BELOW AVERAGE</v>
      </c>
      <c r="AF12" t="str">
        <f t="shared" si="15"/>
        <v>BALANCED</v>
      </c>
    </row>
    <row r="13" spans="1:32" x14ac:dyDescent="0.2">
      <c r="A13" t="str">
        <f>'Def Game Stats'!A13</f>
        <v>GB</v>
      </c>
      <c r="B13">
        <f>'Def Game Stats'!B13-'Def Game Stats'!C13-'Def Game Stats'!D13</f>
        <v>467</v>
      </c>
      <c r="C13">
        <f>'Def Game Stats'!E13-'Def Game Stats'!F13-'Def Game Stats'!G13</f>
        <v>366</v>
      </c>
      <c r="D13">
        <f>'Def Game Stats'!H13-'Def Game Stats'!I13-'Def Game Stats'!J13</f>
        <v>24</v>
      </c>
      <c r="E13" s="3">
        <f t="shared" si="0"/>
        <v>0.56062424969988001</v>
      </c>
      <c r="F13" s="3">
        <f t="shared" si="1"/>
        <v>0.43937575030012005</v>
      </c>
      <c r="G13">
        <f t="shared" si="2"/>
        <v>857</v>
      </c>
      <c r="H13">
        <f>'Def Game Stats'!T13-'Def Game Stats'!U13-'Def Game Stats'!V13</f>
        <v>17</v>
      </c>
      <c r="I13">
        <f>'Def Game Stats'!N13-'Def Game Stats'!O13-'Def Game Stats'!P13</f>
        <v>10</v>
      </c>
      <c r="J13">
        <f>'Def Game Stats'!Z13-'Def Game Stats'!AA13-'Def Game Stats'!AB13</f>
        <v>21</v>
      </c>
      <c r="K13">
        <f t="shared" si="3"/>
        <v>225</v>
      </c>
      <c r="L13" s="1">
        <f t="shared" si="4"/>
        <v>0.26254375729288215</v>
      </c>
      <c r="M13" s="1">
        <f t="shared" si="5"/>
        <v>3.8088888888888888</v>
      </c>
      <c r="N13" s="2">
        <f>COUNTIFS(GameData!$B:$B,A13,GameData!$E:$E,"&gt;0",GameData!$D:$D,"&gt;8")</f>
        <v>9</v>
      </c>
      <c r="O13" s="10">
        <f>SUMIFS(QBRBWRTE!$AF:$AF,QBRBWRTE!$B:$B,"QB",QBRBWRTE!$D:$D,A13,QBRBWRTE!$AB:$AB,"&gt;0")</f>
        <v>149.42000000000002</v>
      </c>
      <c r="P13" s="10">
        <f t="shared" si="6"/>
        <v>16.602222222222224</v>
      </c>
      <c r="Q13" s="2">
        <f>33-VLOOKUP(A13,OnlineRankings!$A$2:I47,2,FALSE)</f>
        <v>13</v>
      </c>
      <c r="R13" s="2">
        <f t="shared" si="7"/>
        <v>8</v>
      </c>
      <c r="S13" s="10">
        <f>SUMIFS(QBRBWRTE!$AF:$AF,QBRBWRTE!$B:$B,"RB",QBRBWRTE!$D:$D,A13,QBRBWRTE!$AB:$AB,"&gt;0")</f>
        <v>164.7</v>
      </c>
      <c r="T13" s="10">
        <f t="shared" si="8"/>
        <v>18.299999999999997</v>
      </c>
      <c r="U13" s="2">
        <f>33-VLOOKUP(A13,OnlineRankings!$A$2:I47,4,FALSE)</f>
        <v>14</v>
      </c>
      <c r="V13" s="2">
        <f t="shared" si="9"/>
        <v>9</v>
      </c>
      <c r="W13" s="10">
        <f>SUMIFS(QBRBWRTE!$AF:$AF,QBRBWRTE!$B:$B,"WR",QBRBWRTE!$D:$D,A13,QBRBWRTE!$AB:$AB,"&gt;0")</f>
        <v>296</v>
      </c>
      <c r="X13" s="10">
        <f t="shared" si="10"/>
        <v>32.888888888888886</v>
      </c>
      <c r="Y13" s="2">
        <f>33-VLOOKUP(A13,OnlineRankings!$A$2:I47,8,FALSE)</f>
        <v>4</v>
      </c>
      <c r="Z13" s="2">
        <f t="shared" si="11"/>
        <v>13</v>
      </c>
      <c r="AA13" s="10">
        <f>SUMIFS(QBRBWRTE!$AF:$AF,QBRBWRTE!$B:$B,"TE",QBRBWRTE!$D:$D,A13,QBRBWRTE!$AB:$AB,"&gt;0")</f>
        <v>102.6</v>
      </c>
      <c r="AB13" s="10">
        <f t="shared" si="12"/>
        <v>11.399999999999999</v>
      </c>
      <c r="AC13" s="2">
        <f>33-VLOOKUP(A13,OnlineRankings!$A$2:I47,6,FALSE)</f>
        <v>20</v>
      </c>
      <c r="AD13" s="2">
        <f t="shared" si="13"/>
        <v>15</v>
      </c>
      <c r="AE13" t="str">
        <f t="shared" si="14"/>
        <v>ABOVE AVERAGE</v>
      </c>
      <c r="AF13" t="str">
        <f t="shared" si="15"/>
        <v>BALANCED</v>
      </c>
    </row>
    <row r="14" spans="1:32" x14ac:dyDescent="0.2">
      <c r="A14" t="str">
        <f>'Def Game Stats'!A3</f>
        <v>ATL</v>
      </c>
      <c r="B14">
        <f>'Def Game Stats'!B3-'Def Game Stats'!C3-'Def Game Stats'!D3</f>
        <v>478</v>
      </c>
      <c r="C14">
        <f>'Def Game Stats'!E3-'Def Game Stats'!F3-'Def Game Stats'!G3</f>
        <v>361</v>
      </c>
      <c r="D14">
        <f>'Def Game Stats'!H3-'Def Game Stats'!I3-'Def Game Stats'!J3</f>
        <v>23</v>
      </c>
      <c r="E14" s="3">
        <f t="shared" si="0"/>
        <v>0.56972586412395709</v>
      </c>
      <c r="F14" s="3">
        <f t="shared" si="1"/>
        <v>0.43027413587604291</v>
      </c>
      <c r="G14">
        <f t="shared" si="2"/>
        <v>862</v>
      </c>
      <c r="H14">
        <f>'Def Game Stats'!T3-'Def Game Stats'!U3-'Def Game Stats'!V3</f>
        <v>16</v>
      </c>
      <c r="I14">
        <f>'Def Game Stats'!N3-'Def Game Stats'!O3-'Def Game Stats'!P3</f>
        <v>16</v>
      </c>
      <c r="J14">
        <f>'Def Game Stats'!Z3-'Def Game Stats'!AA3-'Def Game Stats'!AB3</f>
        <v>17</v>
      </c>
      <c r="K14">
        <f t="shared" si="3"/>
        <v>243</v>
      </c>
      <c r="L14" s="1">
        <f t="shared" si="4"/>
        <v>0.28190255220417632</v>
      </c>
      <c r="M14" s="1">
        <f t="shared" si="5"/>
        <v>3.5473251028806585</v>
      </c>
      <c r="N14" s="2">
        <f>COUNTIFS(GameData!$B:$B,A14,GameData!$E:$E,"&gt;0",GameData!$D:$D,"&gt;8")</f>
        <v>7</v>
      </c>
      <c r="O14" s="10">
        <f>SUMIFS(QBRBWRTE!$AF:$AF,QBRBWRTE!$B:$B,"QB",QBRBWRTE!$D:$D,A14,QBRBWRTE!$AB:$AB,"&gt;0")</f>
        <v>142.38</v>
      </c>
      <c r="P14" s="10">
        <f t="shared" si="6"/>
        <v>20.34</v>
      </c>
      <c r="Q14" s="2">
        <f>33-VLOOKUP(A14,OnlineRankings!$A$2:I48,2,FALSE)</f>
        <v>8</v>
      </c>
      <c r="R14" s="2">
        <f t="shared" si="7"/>
        <v>22</v>
      </c>
      <c r="S14" s="10">
        <f>SUMIFS(QBRBWRTE!$AF:$AF,QBRBWRTE!$B:$B,"RB",QBRBWRTE!$D:$D,A14,QBRBWRTE!$AB:$AB,"&gt;0")</f>
        <v>197.6</v>
      </c>
      <c r="T14" s="10">
        <f t="shared" si="8"/>
        <v>28.228571428571428</v>
      </c>
      <c r="U14" s="2">
        <f>33-VLOOKUP(A14,OnlineRankings!$A$2:I48,4,FALSE)</f>
        <v>29</v>
      </c>
      <c r="V14" s="2">
        <f t="shared" si="9"/>
        <v>29</v>
      </c>
      <c r="W14" s="10">
        <f>SUMIFS(QBRBWRTE!$AF:$AF,QBRBWRTE!$B:$B,"WR",QBRBWRTE!$D:$D,A14,QBRBWRTE!$AB:$AB,"&gt;0")</f>
        <v>199.6</v>
      </c>
      <c r="X14" s="10">
        <f t="shared" si="10"/>
        <v>28.514285714285712</v>
      </c>
      <c r="Y14" s="2">
        <f>33-VLOOKUP(A14,OnlineRankings!$A$2:I48,8,FALSE)</f>
        <v>3</v>
      </c>
      <c r="Z14" s="2">
        <f t="shared" si="11"/>
        <v>4</v>
      </c>
      <c r="AA14" s="10">
        <f>SUMIFS(QBRBWRTE!$AF:$AF,QBRBWRTE!$B:$B,"TE",QBRBWRTE!$D:$D,A14,QBRBWRTE!$AB:$AB,"&gt;0")</f>
        <v>116.4</v>
      </c>
      <c r="AB14" s="10">
        <f t="shared" si="12"/>
        <v>16.62857142857143</v>
      </c>
      <c r="AC14" s="2">
        <f>33-VLOOKUP(A14,OnlineRankings!$A$2:I48,6,FALSE)</f>
        <v>8</v>
      </c>
      <c r="AD14" s="2">
        <f t="shared" si="13"/>
        <v>28</v>
      </c>
      <c r="AE14" t="str">
        <f t="shared" si="14"/>
        <v>ABOVE AVERAGE</v>
      </c>
      <c r="AF14" t="str">
        <f t="shared" si="15"/>
        <v>BALANCED</v>
      </c>
    </row>
    <row r="15" spans="1:32" x14ac:dyDescent="0.2">
      <c r="A15" t="str">
        <f>'Def Game Stats'!A26</f>
        <v>PIT</v>
      </c>
      <c r="B15">
        <f>'Def Game Stats'!B26-'Def Game Stats'!C26-'Def Game Stats'!D26</f>
        <v>548</v>
      </c>
      <c r="C15">
        <f>'Def Game Stats'!E26-'Def Game Stats'!F26-'Def Game Stats'!G26</f>
        <v>329</v>
      </c>
      <c r="D15">
        <f>'Def Game Stats'!H26-'Def Game Stats'!I26-'Def Game Stats'!J26</f>
        <v>27</v>
      </c>
      <c r="E15" s="3">
        <f t="shared" si="0"/>
        <v>0.62485746864310143</v>
      </c>
      <c r="F15" s="3">
        <f t="shared" si="1"/>
        <v>0.37514253135689851</v>
      </c>
      <c r="G15">
        <f t="shared" si="2"/>
        <v>904</v>
      </c>
      <c r="H15">
        <f>'Def Game Stats'!T26-'Def Game Stats'!U26-'Def Game Stats'!V26</f>
        <v>24</v>
      </c>
      <c r="I15">
        <f>'Def Game Stats'!N26-'Def Game Stats'!O26-'Def Game Stats'!P26</f>
        <v>4</v>
      </c>
      <c r="J15">
        <f>'Def Game Stats'!Z26-'Def Game Stats'!AA26-'Def Game Stats'!AB26</f>
        <v>22</v>
      </c>
      <c r="K15">
        <f t="shared" si="3"/>
        <v>234</v>
      </c>
      <c r="L15" s="1">
        <f t="shared" si="4"/>
        <v>0.25884955752212391</v>
      </c>
      <c r="M15" s="1">
        <f t="shared" si="5"/>
        <v>3.8632478632478628</v>
      </c>
      <c r="N15" s="2">
        <f>COUNTIFS(GameData!$B:$B,A15,GameData!$E:$E,"&gt;0",GameData!$D:$D,"&gt;8")</f>
        <v>8</v>
      </c>
      <c r="O15" s="10">
        <f>SUMIFS(QBRBWRTE!$AF:$AF,QBRBWRTE!$B:$B,"QB",QBRBWRTE!$D:$D,A15,QBRBWRTE!$AB:$AB,"&gt;0")</f>
        <v>181.98</v>
      </c>
      <c r="P15" s="10">
        <f t="shared" si="6"/>
        <v>22.747499999999999</v>
      </c>
      <c r="Q15" s="2">
        <f>33-VLOOKUP(A15,OnlineRankings!$A$2:I42,2,FALSE)</f>
        <v>12</v>
      </c>
      <c r="R15" s="2">
        <f t="shared" si="7"/>
        <v>27</v>
      </c>
      <c r="S15" s="10">
        <f>SUMIFS(QBRBWRTE!$AF:$AF,QBRBWRTE!$B:$B,"RB",QBRBWRTE!$D:$D,A15,QBRBWRTE!$AB:$AB,"&gt;0")</f>
        <v>128.30000000000001</v>
      </c>
      <c r="T15" s="10">
        <f t="shared" si="8"/>
        <v>16.037500000000001</v>
      </c>
      <c r="U15" s="2">
        <f>33-VLOOKUP(A15,OnlineRankings!$A$2:I42,4,FALSE)</f>
        <v>1</v>
      </c>
      <c r="V15" s="2">
        <f t="shared" si="9"/>
        <v>5</v>
      </c>
      <c r="W15" s="10">
        <f>SUMIFS(QBRBWRTE!$AF:$AF,QBRBWRTE!$B:$B,"WR",QBRBWRTE!$D:$D,A15,QBRBWRTE!$AB:$AB,"&gt;0")</f>
        <v>364.50000000000006</v>
      </c>
      <c r="X15" s="10">
        <f t="shared" si="10"/>
        <v>45.562500000000007</v>
      </c>
      <c r="Y15" s="2">
        <f>33-VLOOKUP(A15,OnlineRankings!$A$2:I42,8,FALSE)</f>
        <v>32</v>
      </c>
      <c r="Z15" s="2">
        <f t="shared" si="11"/>
        <v>32</v>
      </c>
      <c r="AA15" s="10">
        <f>SUMIFS(QBRBWRTE!$AF:$AF,QBRBWRTE!$B:$B,"TE",QBRBWRTE!$D:$D,A15,QBRBWRTE!$AB:$AB,"&gt;0")</f>
        <v>88.799999999999983</v>
      </c>
      <c r="AB15" s="10">
        <f t="shared" si="12"/>
        <v>11.099999999999998</v>
      </c>
      <c r="AC15" s="2">
        <f>33-VLOOKUP(A15,OnlineRankings!$A$2:I42,6,FALSE)</f>
        <v>13</v>
      </c>
      <c r="AD15" s="2">
        <f t="shared" si="13"/>
        <v>11</v>
      </c>
      <c r="AE15" t="str">
        <f t="shared" si="14"/>
        <v>ABOVE AVERAGE</v>
      </c>
      <c r="AF15" t="str">
        <f t="shared" si="15"/>
        <v>PASS</v>
      </c>
    </row>
    <row r="16" spans="1:32" x14ac:dyDescent="0.2">
      <c r="A16" t="str">
        <f>'Def Game Stats'!A25</f>
        <v>PHI</v>
      </c>
      <c r="B16">
        <f>'Def Game Stats'!B25-'Def Game Stats'!C25-'Def Game Stats'!D25</f>
        <v>551</v>
      </c>
      <c r="C16">
        <f>'Def Game Stats'!E25-'Def Game Stats'!F25-'Def Game Stats'!G25</f>
        <v>420</v>
      </c>
      <c r="D16">
        <f>'Def Game Stats'!H25-'Def Game Stats'!I25-'Def Game Stats'!J25</f>
        <v>23</v>
      </c>
      <c r="E16" s="3">
        <f t="shared" si="0"/>
        <v>0.56745623069001028</v>
      </c>
      <c r="F16" s="3">
        <f t="shared" si="1"/>
        <v>0.43254376930998972</v>
      </c>
      <c r="G16">
        <f t="shared" si="2"/>
        <v>994</v>
      </c>
      <c r="H16">
        <f>'Def Game Stats'!T25-'Def Game Stats'!U25-'Def Game Stats'!V25</f>
        <v>30</v>
      </c>
      <c r="I16">
        <f>'Def Game Stats'!N25-'Def Game Stats'!O25-'Def Game Stats'!P25</f>
        <v>7</v>
      </c>
      <c r="J16">
        <f>'Def Game Stats'!Z25-'Def Game Stats'!AA25-'Def Game Stats'!AB25</f>
        <v>23</v>
      </c>
      <c r="K16">
        <f t="shared" si="3"/>
        <v>291</v>
      </c>
      <c r="L16" s="1">
        <f t="shared" si="4"/>
        <v>0.29275653923541245</v>
      </c>
      <c r="M16" s="1">
        <f t="shared" si="5"/>
        <v>3.4158075601374573</v>
      </c>
      <c r="N16" s="2">
        <f>COUNTIFS(GameData!$B:$B,A16,GameData!$E:$E,"&gt;0",GameData!$D:$D,"&gt;8")</f>
        <v>9</v>
      </c>
      <c r="O16" s="10">
        <f>SUMIFS(QBRBWRTE!$AF:$AF,QBRBWRTE!$B:$B,"QB",QBRBWRTE!$D:$D,A16,QBRBWRTE!$AB:$AB,"&gt;0")</f>
        <v>238.6</v>
      </c>
      <c r="P16" s="10">
        <f t="shared" si="6"/>
        <v>26.511111111111109</v>
      </c>
      <c r="Q16" s="2">
        <f>33-VLOOKUP(A16,OnlineRankings!$A$2:I39,2,FALSE)</f>
        <v>24</v>
      </c>
      <c r="R16" s="2">
        <f t="shared" si="7"/>
        <v>31</v>
      </c>
      <c r="S16" s="10">
        <f>SUMIFS(QBRBWRTE!$AF:$AF,QBRBWRTE!$B:$B,"RB",QBRBWRTE!$D:$D,A16,QBRBWRTE!$AB:$AB,"&gt;0")</f>
        <v>303.40000000000003</v>
      </c>
      <c r="T16" s="10">
        <f t="shared" si="8"/>
        <v>33.711111111111116</v>
      </c>
      <c r="U16" s="2">
        <f>33-VLOOKUP(A16,OnlineRankings!$A$2:I39,4,FALSE)</f>
        <v>20</v>
      </c>
      <c r="V16" s="2">
        <f t="shared" si="9"/>
        <v>32</v>
      </c>
      <c r="W16" s="10">
        <f>SUMIFS(QBRBWRTE!$AF:$AF,QBRBWRTE!$B:$B,"WR",QBRBWRTE!$D:$D,A16,QBRBWRTE!$AB:$AB,"&gt;0")</f>
        <v>388.13999999999993</v>
      </c>
      <c r="X16" s="10">
        <f t="shared" si="10"/>
        <v>43.126666666666658</v>
      </c>
      <c r="Y16" s="2">
        <f>33-VLOOKUP(A16,OnlineRankings!$A$2:I39,8,FALSE)</f>
        <v>28</v>
      </c>
      <c r="Z16" s="2">
        <f t="shared" si="11"/>
        <v>30</v>
      </c>
      <c r="AA16" s="10">
        <f>SUMIFS(QBRBWRTE!$AF:$AF,QBRBWRTE!$B:$B,"TE",QBRBWRTE!$D:$D,A16,QBRBWRTE!$AB:$AB,"&gt;0")</f>
        <v>118.29999999999998</v>
      </c>
      <c r="AB16" s="10">
        <f t="shared" si="12"/>
        <v>13.144444444444442</v>
      </c>
      <c r="AC16" s="2">
        <f>33-VLOOKUP(A16,OnlineRankings!$A$2:I39,6,FALSE)</f>
        <v>29</v>
      </c>
      <c r="AD16" s="2">
        <f t="shared" si="13"/>
        <v>19</v>
      </c>
      <c r="AE16" t="str">
        <f t="shared" si="14"/>
        <v>BELOW AVERAGE</v>
      </c>
      <c r="AF16" t="str">
        <f t="shared" si="15"/>
        <v>BALANCED</v>
      </c>
    </row>
    <row r="17" spans="1:32" x14ac:dyDescent="0.2">
      <c r="A17" t="str">
        <f>'Def Game Stats'!A10</f>
        <v>DAL</v>
      </c>
      <c r="B17">
        <f>'Def Game Stats'!B10-'Def Game Stats'!C10-'Def Game Stats'!D10</f>
        <v>448</v>
      </c>
      <c r="C17">
        <f>'Def Game Stats'!E10-'Def Game Stats'!F10-'Def Game Stats'!G10</f>
        <v>403</v>
      </c>
      <c r="D17">
        <f>'Def Game Stats'!H10-'Def Game Stats'!I10-'Def Game Stats'!J10</f>
        <v>31</v>
      </c>
      <c r="E17" s="3">
        <f t="shared" si="0"/>
        <v>0.52643948296122212</v>
      </c>
      <c r="F17" s="3">
        <f t="shared" si="1"/>
        <v>0.47356051703877788</v>
      </c>
      <c r="G17">
        <f t="shared" si="2"/>
        <v>882</v>
      </c>
      <c r="H17">
        <f>'Def Game Stats'!T10-'Def Game Stats'!U10-'Def Game Stats'!V10</f>
        <v>15</v>
      </c>
      <c r="I17">
        <f>'Def Game Stats'!N10-'Def Game Stats'!O10-'Def Game Stats'!P10</f>
        <v>13</v>
      </c>
      <c r="J17">
        <f>'Def Game Stats'!Z10-'Def Game Stats'!AA10-'Def Game Stats'!AB10</f>
        <v>26</v>
      </c>
      <c r="K17">
        <f t="shared" si="3"/>
        <v>246</v>
      </c>
      <c r="L17" s="1">
        <f t="shared" si="4"/>
        <v>0.27891156462585032</v>
      </c>
      <c r="M17" s="1">
        <f t="shared" si="5"/>
        <v>3.5853658536585371</v>
      </c>
      <c r="N17" s="2">
        <f>COUNTIFS(GameData!$B:$B,A17,GameData!$E:$E,"&gt;0",GameData!$D:$D,"&gt;8")</f>
        <v>9</v>
      </c>
      <c r="O17" s="10">
        <f>SUMIFS(QBRBWRTE!$AF:$AF,QBRBWRTE!$B:$B,"QB",QBRBWRTE!$D:$D,A17,QBRBWRTE!$AB:$AB,"&gt;0")</f>
        <v>153.95999999999998</v>
      </c>
      <c r="P17" s="10">
        <f t="shared" si="6"/>
        <v>17.106666666666666</v>
      </c>
      <c r="Q17" s="2">
        <f>33-VLOOKUP(A17,OnlineRankings!$A$2:I49,2,FALSE)</f>
        <v>9</v>
      </c>
      <c r="R17" s="2">
        <f t="shared" si="7"/>
        <v>12</v>
      </c>
      <c r="S17" s="10">
        <f>SUMIFS(QBRBWRTE!$AF:$AF,QBRBWRTE!$B:$B,"RB",QBRBWRTE!$D:$D,A17,QBRBWRTE!$AB:$AB,"&gt;0")</f>
        <v>236.89999999999998</v>
      </c>
      <c r="T17" s="10">
        <f t="shared" si="8"/>
        <v>26.322222222222219</v>
      </c>
      <c r="U17" s="2">
        <f>33-VLOOKUP(A17,OnlineRankings!$A$2:I49,4,FALSE)</f>
        <v>27</v>
      </c>
      <c r="V17" s="2">
        <f t="shared" si="9"/>
        <v>26</v>
      </c>
      <c r="W17" s="10">
        <f>SUMIFS(QBRBWRTE!$AF:$AF,QBRBWRTE!$B:$B,"WR",QBRBWRTE!$D:$D,A17,QBRBWRTE!$AB:$AB,"&gt;0")</f>
        <v>297.90000000000003</v>
      </c>
      <c r="X17" s="10">
        <f t="shared" si="10"/>
        <v>33.1</v>
      </c>
      <c r="Y17" s="2">
        <f>33-VLOOKUP(A17,OnlineRankings!$A$2:I49,8,FALSE)</f>
        <v>2</v>
      </c>
      <c r="Z17" s="2">
        <f t="shared" si="11"/>
        <v>14</v>
      </c>
      <c r="AA17" s="10">
        <f>SUMIFS(QBRBWRTE!$AF:$AF,QBRBWRTE!$B:$B,"TE",QBRBWRTE!$D:$D,A17,QBRBWRTE!$AB:$AB,"&gt;0")</f>
        <v>68.800000000000011</v>
      </c>
      <c r="AB17" s="10">
        <f t="shared" si="12"/>
        <v>7.6444444444444457</v>
      </c>
      <c r="AC17" s="2">
        <f>33-VLOOKUP(A17,OnlineRankings!$A$2:I49,6,FALSE)</f>
        <v>4</v>
      </c>
      <c r="AD17" s="2">
        <f t="shared" si="13"/>
        <v>2</v>
      </c>
      <c r="AE17" t="str">
        <f t="shared" si="14"/>
        <v>ABOVE AVERAGE</v>
      </c>
      <c r="AF17" t="str">
        <f t="shared" si="15"/>
        <v>RUN</v>
      </c>
    </row>
    <row r="18" spans="1:32" x14ac:dyDescent="0.2">
      <c r="A18" t="str">
        <f>'Def Game Stats'!A15</f>
        <v>IND</v>
      </c>
      <c r="B18">
        <f>'Def Game Stats'!B15-'Def Game Stats'!C15-'Def Game Stats'!D15</f>
        <v>516</v>
      </c>
      <c r="C18">
        <f>'Def Game Stats'!E15-'Def Game Stats'!F15-'Def Game Stats'!G15</f>
        <v>401</v>
      </c>
      <c r="D18">
        <f>'Def Game Stats'!H15-'Def Game Stats'!I15-'Def Game Stats'!J15</f>
        <v>31</v>
      </c>
      <c r="E18" s="3">
        <f t="shared" si="0"/>
        <v>0.56270447110141764</v>
      </c>
      <c r="F18" s="3">
        <f t="shared" si="1"/>
        <v>0.43729552889858231</v>
      </c>
      <c r="G18">
        <f t="shared" si="2"/>
        <v>948</v>
      </c>
      <c r="H18">
        <f>'Def Game Stats'!T15-'Def Game Stats'!U15-'Def Game Stats'!V15</f>
        <v>25</v>
      </c>
      <c r="I18">
        <f>'Def Game Stats'!N15-'Def Game Stats'!O15-'Def Game Stats'!P15</f>
        <v>11</v>
      </c>
      <c r="J18">
        <f>'Def Game Stats'!Z15-'Def Game Stats'!AA15-'Def Game Stats'!AB15</f>
        <v>25</v>
      </c>
      <c r="K18">
        <f t="shared" si="3"/>
        <v>291</v>
      </c>
      <c r="L18" s="1">
        <f t="shared" si="4"/>
        <v>0.30696202531645572</v>
      </c>
      <c r="M18" s="1">
        <f t="shared" si="5"/>
        <v>3.2577319587628861</v>
      </c>
      <c r="N18" s="2">
        <f>COUNTIFS(GameData!$B:$B,A18,GameData!$E:$E,"&gt;0",GameData!$D:$D,"&gt;8")</f>
        <v>8</v>
      </c>
      <c r="O18" s="10">
        <f>SUMIFS(QBRBWRTE!$AF:$AF,QBRBWRTE!$B:$B,"QB",QBRBWRTE!$D:$D,A18,QBRBWRTE!$AB:$AB,"&gt;0")</f>
        <v>145.08000000000001</v>
      </c>
      <c r="P18" s="10">
        <f t="shared" si="6"/>
        <v>18.135000000000002</v>
      </c>
      <c r="Q18" s="2">
        <f>33-VLOOKUP(A18,OnlineRankings!$A$2:I55,2,FALSE)</f>
        <v>23</v>
      </c>
      <c r="R18" s="2">
        <f t="shared" si="7"/>
        <v>15</v>
      </c>
      <c r="S18" s="10">
        <f>SUMIFS(QBRBWRTE!$AF:$AF,QBRBWRTE!$B:$B,"RB",QBRBWRTE!$D:$D,A18,QBRBWRTE!$AB:$AB,"&gt;0")</f>
        <v>139.9</v>
      </c>
      <c r="T18" s="10">
        <f t="shared" si="8"/>
        <v>17.487500000000001</v>
      </c>
      <c r="U18" s="2">
        <f>33-VLOOKUP(A18,OnlineRankings!$A$2:I55,4,FALSE)</f>
        <v>12</v>
      </c>
      <c r="V18" s="2">
        <f t="shared" si="9"/>
        <v>8</v>
      </c>
      <c r="W18" s="10">
        <f>SUMIFS(QBRBWRTE!$AF:$AF,QBRBWRTE!$B:$B,"WR",QBRBWRTE!$D:$D,A18,QBRBWRTE!$AB:$AB,"&gt;0")</f>
        <v>309.29999999999995</v>
      </c>
      <c r="X18" s="10">
        <f t="shared" si="10"/>
        <v>38.662499999999994</v>
      </c>
      <c r="Y18" s="2">
        <f>33-VLOOKUP(A18,OnlineRankings!$A$2:I55,8,FALSE)</f>
        <v>17</v>
      </c>
      <c r="Z18" s="2">
        <f t="shared" si="11"/>
        <v>25</v>
      </c>
      <c r="AA18" s="10">
        <f>SUMIFS(QBRBWRTE!$AF:$AF,QBRBWRTE!$B:$B,"TE",QBRBWRTE!$D:$D,A18,QBRBWRTE!$AB:$AB,"&gt;0")</f>
        <v>110.49999999999999</v>
      </c>
      <c r="AB18" s="10">
        <f t="shared" si="12"/>
        <v>13.812499999999998</v>
      </c>
      <c r="AC18" s="2">
        <f>33-VLOOKUP(A18,OnlineRankings!$A$2:I55,6,FALSE)</f>
        <v>27</v>
      </c>
      <c r="AD18" s="2">
        <f t="shared" si="13"/>
        <v>23</v>
      </c>
      <c r="AE18" t="str">
        <f t="shared" si="14"/>
        <v>BELOW AVERAGE</v>
      </c>
      <c r="AF18" t="str">
        <f t="shared" si="15"/>
        <v>BALANCED</v>
      </c>
    </row>
    <row r="19" spans="1:32" x14ac:dyDescent="0.2">
      <c r="A19" t="str">
        <f>'Def Game Stats'!A18</f>
        <v>MIA</v>
      </c>
      <c r="B19">
        <f>'Def Game Stats'!B18-'Def Game Stats'!C18-'Def Game Stats'!D18</f>
        <v>481</v>
      </c>
      <c r="C19">
        <f>'Def Game Stats'!E18-'Def Game Stats'!F18-'Def Game Stats'!G18</f>
        <v>443</v>
      </c>
      <c r="D19">
        <f>'Def Game Stats'!H18-'Def Game Stats'!I18-'Def Game Stats'!J18</f>
        <v>26</v>
      </c>
      <c r="E19" s="3">
        <f t="shared" si="0"/>
        <v>0.52056277056277056</v>
      </c>
      <c r="F19" s="3">
        <f t="shared" si="1"/>
        <v>0.47943722943722944</v>
      </c>
      <c r="G19">
        <f t="shared" si="2"/>
        <v>950</v>
      </c>
      <c r="H19">
        <f>'Def Game Stats'!T18-'Def Game Stats'!U18-'Def Game Stats'!V18</f>
        <v>27</v>
      </c>
      <c r="I19">
        <f>'Def Game Stats'!N18-'Def Game Stats'!O18-'Def Game Stats'!P18</f>
        <v>10</v>
      </c>
      <c r="J19">
        <f>'Def Game Stats'!Z18-'Def Game Stats'!AA18-'Def Game Stats'!AB18</f>
        <v>18</v>
      </c>
      <c r="K19">
        <f t="shared" si="3"/>
        <v>276</v>
      </c>
      <c r="L19" s="1">
        <f t="shared" si="4"/>
        <v>0.29052631578947369</v>
      </c>
      <c r="M19" s="1">
        <f t="shared" si="5"/>
        <v>3.4420289855072461</v>
      </c>
      <c r="N19" s="2">
        <f>COUNTIFS(GameData!$B:$B,A19,GameData!$E:$E,"&gt;0",GameData!$D:$D,"&gt;8")</f>
        <v>9</v>
      </c>
      <c r="O19" s="10">
        <f>SUMIFS(QBRBWRTE!$AF:$AF,QBRBWRTE!$B:$B,"QB",QBRBWRTE!$D:$D,A19,QBRBWRTE!$AB:$AB,"&gt;0")</f>
        <v>166.7</v>
      </c>
      <c r="P19" s="10">
        <f t="shared" si="6"/>
        <v>18.522222222222222</v>
      </c>
      <c r="Q19" s="2">
        <f>33-VLOOKUP(A19,OnlineRankings!$A$2:I46,2,FALSE)</f>
        <v>30</v>
      </c>
      <c r="R19" s="2">
        <f t="shared" si="7"/>
        <v>20</v>
      </c>
      <c r="S19" s="10">
        <f>SUMIFS(QBRBWRTE!$AF:$AF,QBRBWRTE!$B:$B,"RB",QBRBWRTE!$D:$D,A19,QBRBWRTE!$AB:$AB,"&gt;0")</f>
        <v>292.89999999999998</v>
      </c>
      <c r="T19" s="10">
        <f t="shared" si="8"/>
        <v>32.544444444444444</v>
      </c>
      <c r="U19" s="2">
        <f>33-VLOOKUP(A19,OnlineRankings!$A$2:I46,4,FALSE)</f>
        <v>31</v>
      </c>
      <c r="V19" s="2">
        <f t="shared" si="9"/>
        <v>31</v>
      </c>
      <c r="W19" s="10">
        <f>SUMIFS(QBRBWRTE!$AF:$AF,QBRBWRTE!$B:$B,"WR",QBRBWRTE!$D:$D,A19,QBRBWRTE!$AB:$AB,"&gt;0")</f>
        <v>309.50000000000006</v>
      </c>
      <c r="X19" s="10">
        <f t="shared" si="10"/>
        <v>34.388888888888893</v>
      </c>
      <c r="Y19" s="2">
        <f>33-VLOOKUP(A19,OnlineRankings!$A$2:I46,8,FALSE)</f>
        <v>26</v>
      </c>
      <c r="Z19" s="2">
        <f t="shared" si="11"/>
        <v>16</v>
      </c>
      <c r="AA19" s="10">
        <f>SUMIFS(QBRBWRTE!$AF:$AF,QBRBWRTE!$B:$B,"TE",QBRBWRTE!$D:$D,A19,QBRBWRTE!$AB:$AB,"&gt;0")</f>
        <v>78.600000000000009</v>
      </c>
      <c r="AB19" s="10">
        <f t="shared" si="12"/>
        <v>8.7333333333333343</v>
      </c>
      <c r="AC19" s="2">
        <f>33-VLOOKUP(A19,OnlineRankings!$A$2:I46,6,FALSE)</f>
        <v>23</v>
      </c>
      <c r="AD19" s="2">
        <f t="shared" si="13"/>
        <v>3</v>
      </c>
      <c r="AE19" t="str">
        <f t="shared" si="14"/>
        <v>BELOW AVERAGE</v>
      </c>
      <c r="AF19" t="str">
        <f t="shared" si="15"/>
        <v>RUN</v>
      </c>
    </row>
    <row r="20" spans="1:32" x14ac:dyDescent="0.2">
      <c r="A20" t="str">
        <f>'Def Game Stats'!A7</f>
        <v>CHI</v>
      </c>
      <c r="B20">
        <f>'Def Game Stats'!B7-'Def Game Stats'!C7-'Def Game Stats'!D7</f>
        <v>450</v>
      </c>
      <c r="C20">
        <f>'Def Game Stats'!E7-'Def Game Stats'!F7-'Def Game Stats'!G7</f>
        <v>378</v>
      </c>
      <c r="D20">
        <f>'Def Game Stats'!H7-'Def Game Stats'!I7-'Def Game Stats'!J7</f>
        <v>24</v>
      </c>
      <c r="E20" s="3">
        <f t="shared" si="0"/>
        <v>0.54347826086956519</v>
      </c>
      <c r="F20" s="3">
        <f t="shared" si="1"/>
        <v>0.45652173913043476</v>
      </c>
      <c r="G20">
        <f t="shared" si="2"/>
        <v>852</v>
      </c>
      <c r="H20">
        <f>'Def Game Stats'!T7-'Def Game Stats'!U7-'Def Game Stats'!V7</f>
        <v>27</v>
      </c>
      <c r="I20">
        <f>'Def Game Stats'!N7-'Def Game Stats'!O7-'Def Game Stats'!P7</f>
        <v>7</v>
      </c>
      <c r="J20">
        <f>'Def Game Stats'!Z7-'Def Game Stats'!AA7-'Def Game Stats'!AB7</f>
        <v>20</v>
      </c>
      <c r="K20">
        <f t="shared" si="3"/>
        <v>264</v>
      </c>
      <c r="L20" s="1">
        <f t="shared" si="4"/>
        <v>0.30985915492957744</v>
      </c>
      <c r="M20" s="1">
        <f t="shared" si="5"/>
        <v>3.2272727272727275</v>
      </c>
      <c r="N20" s="2">
        <f>COUNTIFS(GameData!$B:$B,A20,GameData!$E:$E,"&gt;0",GameData!$D:$D,"&gt;8")</f>
        <v>9</v>
      </c>
      <c r="O20" s="10">
        <f>SUMIFS(QBRBWRTE!$AF:$AF,QBRBWRTE!$B:$B,"QB",QBRBWRTE!$D:$D,A20,QBRBWRTE!$AB:$AB,"&gt;0")</f>
        <v>183.27999999999997</v>
      </c>
      <c r="P20" s="10">
        <f t="shared" si="6"/>
        <v>20.364444444444441</v>
      </c>
      <c r="Q20" s="2">
        <f>33-VLOOKUP(A20,OnlineRankings!$A$2:I57,2,FALSE)</f>
        <v>16</v>
      </c>
      <c r="R20" s="2">
        <f t="shared" si="7"/>
        <v>23</v>
      </c>
      <c r="S20" s="10">
        <f>SUMIFS(QBRBWRTE!$AF:$AF,QBRBWRTE!$B:$B,"RB",QBRBWRTE!$D:$D,A20,QBRBWRTE!$AB:$AB,"&gt;0")</f>
        <v>221.79999999999998</v>
      </c>
      <c r="T20" s="10">
        <f t="shared" si="8"/>
        <v>24.644444444444442</v>
      </c>
      <c r="U20" s="2">
        <f>33-VLOOKUP(A20,OnlineRankings!$A$2:I57,4,FALSE)</f>
        <v>21</v>
      </c>
      <c r="V20" s="2">
        <f t="shared" si="9"/>
        <v>24</v>
      </c>
      <c r="W20" s="10">
        <f>SUMIFS(QBRBWRTE!$AF:$AF,QBRBWRTE!$B:$B,"WR",QBRBWRTE!$D:$D,A20,QBRBWRTE!$AB:$AB,"&gt;0")</f>
        <v>222.5</v>
      </c>
      <c r="X20" s="10">
        <f t="shared" si="10"/>
        <v>24.722222222222221</v>
      </c>
      <c r="Y20" s="2">
        <f>33-VLOOKUP(A20,OnlineRankings!$A$2:I57,8,FALSE)</f>
        <v>12</v>
      </c>
      <c r="Z20" s="2">
        <f t="shared" si="11"/>
        <v>1</v>
      </c>
      <c r="AA20" s="10">
        <f>SUMIFS(QBRBWRTE!$AF:$AF,QBRBWRTE!$B:$B,"TE",QBRBWRTE!$D:$D,A20,QBRBWRTE!$AB:$AB,"&gt;0")</f>
        <v>126.30000000000004</v>
      </c>
      <c r="AB20" s="10">
        <f t="shared" si="12"/>
        <v>14.033333333333339</v>
      </c>
      <c r="AC20" s="2">
        <f>33-VLOOKUP(A20,OnlineRankings!$A$2:I57,6,FALSE)</f>
        <v>21</v>
      </c>
      <c r="AD20" s="2">
        <f t="shared" si="13"/>
        <v>24</v>
      </c>
      <c r="AE20" t="str">
        <f t="shared" si="14"/>
        <v>BELOW AVERAGE</v>
      </c>
      <c r="AF20" t="str">
        <f t="shared" si="15"/>
        <v>BALANCED</v>
      </c>
    </row>
    <row r="21" spans="1:32" x14ac:dyDescent="0.2">
      <c r="A21" t="str">
        <f>'Def Game Stats'!A33</f>
        <v>WAS</v>
      </c>
      <c r="B21">
        <f>'Def Game Stats'!B33-'Def Game Stats'!C33-'Def Game Stats'!D33</f>
        <v>484</v>
      </c>
      <c r="C21">
        <f>'Def Game Stats'!E33-'Def Game Stats'!F33-'Def Game Stats'!G33</f>
        <v>352</v>
      </c>
      <c r="D21">
        <f>'Def Game Stats'!H33-'Def Game Stats'!I33-'Def Game Stats'!J33</f>
        <v>24</v>
      </c>
      <c r="E21" s="3">
        <f t="shared" si="0"/>
        <v>0.57894736842105265</v>
      </c>
      <c r="F21" s="3">
        <f t="shared" si="1"/>
        <v>0.42105263157894735</v>
      </c>
      <c r="G21">
        <f t="shared" si="2"/>
        <v>860</v>
      </c>
      <c r="H21">
        <f>'Def Game Stats'!T33-'Def Game Stats'!U33-'Def Game Stats'!V33</f>
        <v>25</v>
      </c>
      <c r="I21">
        <f>'Def Game Stats'!N33-'Def Game Stats'!O33-'Def Game Stats'!P33</f>
        <v>8</v>
      </c>
      <c r="J21">
        <f>'Def Game Stats'!Z33-'Def Game Stats'!AA33-'Def Game Stats'!AB33</f>
        <v>19</v>
      </c>
      <c r="K21">
        <f t="shared" si="3"/>
        <v>255</v>
      </c>
      <c r="L21" s="1">
        <f t="shared" si="4"/>
        <v>0.29651162790697677</v>
      </c>
      <c r="M21" s="1">
        <f t="shared" si="5"/>
        <v>3.3725490196078427</v>
      </c>
      <c r="N21" s="2">
        <f>COUNTIFS(GameData!$B:$B,A21,GameData!$E:$E,"&gt;0",GameData!$D:$D,"&gt;8")</f>
        <v>9</v>
      </c>
      <c r="O21" s="10">
        <f>SUMIFS(QBRBWRTE!$AF:$AF,QBRBWRTE!$B:$B,"QB",QBRBWRTE!$D:$D,A21,QBRBWRTE!$AB:$AB,"&gt;0")</f>
        <v>198.48000000000002</v>
      </c>
      <c r="P21" s="10">
        <f t="shared" si="6"/>
        <v>22.053333333333335</v>
      </c>
      <c r="Q21" s="2">
        <f>33-VLOOKUP(A21,OnlineRankings!$A$2:I50,2,FALSE)</f>
        <v>17</v>
      </c>
      <c r="R21" s="2">
        <f t="shared" si="7"/>
        <v>25</v>
      </c>
      <c r="S21" s="10">
        <f>SUMIFS(QBRBWRTE!$AF:$AF,QBRBWRTE!$B:$B,"RB",QBRBWRTE!$D:$D,A21,QBRBWRTE!$AB:$AB,"&gt;0")</f>
        <v>206.50000000000006</v>
      </c>
      <c r="T21" s="10">
        <f t="shared" si="8"/>
        <v>22.94444444444445</v>
      </c>
      <c r="U21" s="2">
        <f>33-VLOOKUP(A21,OnlineRankings!$A$2:I50,4,FALSE)</f>
        <v>24</v>
      </c>
      <c r="V21" s="2">
        <f t="shared" si="9"/>
        <v>22</v>
      </c>
      <c r="W21" s="10">
        <f>SUMIFS(QBRBWRTE!$AF:$AF,QBRBWRTE!$B:$B,"WR",QBRBWRTE!$D:$D,A21,QBRBWRTE!$AB:$AB,"&gt;0")</f>
        <v>366.59999999999991</v>
      </c>
      <c r="X21" s="10">
        <f t="shared" si="10"/>
        <v>40.73333333333332</v>
      </c>
      <c r="Y21" s="2">
        <f>33-VLOOKUP(A21,OnlineRankings!$A$2:I50,8,FALSE)</f>
        <v>29</v>
      </c>
      <c r="Z21" s="2">
        <f t="shared" si="11"/>
        <v>28</v>
      </c>
      <c r="AA21" s="10">
        <f>SUMIFS(QBRBWRTE!$AF:$AF,QBRBWRTE!$B:$B,"TE",QBRBWRTE!$D:$D,A21,QBRBWRTE!$AB:$AB,"&gt;0")</f>
        <v>123.70000000000002</v>
      </c>
      <c r="AB21" s="10">
        <f t="shared" si="12"/>
        <v>13.744444444444447</v>
      </c>
      <c r="AC21" s="2">
        <f>33-VLOOKUP(A21,OnlineRankings!$A$2:I50,6,FALSE)</f>
        <v>5</v>
      </c>
      <c r="AD21" s="2">
        <f t="shared" si="13"/>
        <v>22</v>
      </c>
      <c r="AE21" t="str">
        <f t="shared" si="14"/>
        <v>BELOW AVERAGE</v>
      </c>
      <c r="AF21" t="str">
        <f t="shared" si="15"/>
        <v>BALANCED</v>
      </c>
    </row>
    <row r="22" spans="1:32" x14ac:dyDescent="0.2">
      <c r="A22" t="str">
        <f>'Def Game Stats'!A16</f>
        <v>JAC</v>
      </c>
      <c r="B22">
        <f>'Def Game Stats'!B16-'Def Game Stats'!C16-'Def Game Stats'!D16</f>
        <v>536</v>
      </c>
      <c r="C22">
        <f>'Def Game Stats'!E16-'Def Game Stats'!F16-'Def Game Stats'!G16</f>
        <v>408</v>
      </c>
      <c r="D22">
        <f>'Def Game Stats'!H16-'Def Game Stats'!I16-'Def Game Stats'!J16</f>
        <v>34</v>
      </c>
      <c r="E22" s="3">
        <f t="shared" si="0"/>
        <v>0.56779661016949157</v>
      </c>
      <c r="F22" s="3">
        <f t="shared" si="1"/>
        <v>0.43220338983050849</v>
      </c>
      <c r="G22">
        <f t="shared" si="2"/>
        <v>978</v>
      </c>
      <c r="H22">
        <f>'Def Game Stats'!T16-'Def Game Stats'!U16-'Def Game Stats'!V16</f>
        <v>25</v>
      </c>
      <c r="I22">
        <f>'Def Game Stats'!N16-'Def Game Stats'!O16-'Def Game Stats'!P16</f>
        <v>11</v>
      </c>
      <c r="J22">
        <f>'Def Game Stats'!Z16-'Def Game Stats'!AA16-'Def Game Stats'!AB16</f>
        <v>27</v>
      </c>
      <c r="K22">
        <f t="shared" si="3"/>
        <v>297</v>
      </c>
      <c r="L22" s="1">
        <f t="shared" si="4"/>
        <v>0.30368098159509205</v>
      </c>
      <c r="M22" s="1">
        <f t="shared" si="5"/>
        <v>3.2929292929292928</v>
      </c>
      <c r="N22" s="2">
        <f>COUNTIFS(GameData!$B:$B,A22,GameData!$E:$E,"&gt;0",GameData!$D:$D,"&gt;8")</f>
        <v>9</v>
      </c>
      <c r="O22" s="10">
        <f>SUMIFS(QBRBWRTE!$AF:$AF,QBRBWRTE!$B:$B,"QB",QBRBWRTE!$D:$D,A22,QBRBWRTE!$AB:$AB,"&gt;0")</f>
        <v>205.76000000000002</v>
      </c>
      <c r="P22" s="10">
        <f t="shared" si="6"/>
        <v>22.862222222222226</v>
      </c>
      <c r="Q22" s="2">
        <f>33-VLOOKUP(A22,OnlineRankings!$A$2:I52,2,FALSE)</f>
        <v>27</v>
      </c>
      <c r="R22" s="2">
        <f t="shared" si="7"/>
        <v>28</v>
      </c>
      <c r="S22" s="10">
        <f>SUMIFS(QBRBWRTE!$AF:$AF,QBRBWRTE!$B:$B,"RB",QBRBWRTE!$D:$D,A22,QBRBWRTE!$AB:$AB,"&gt;0")</f>
        <v>212.9</v>
      </c>
      <c r="T22" s="10">
        <f t="shared" si="8"/>
        <v>23.655555555555555</v>
      </c>
      <c r="U22" s="2">
        <f>33-VLOOKUP(A22,OnlineRankings!$A$2:I52,4,FALSE)</f>
        <v>25</v>
      </c>
      <c r="V22" s="2">
        <f t="shared" si="9"/>
        <v>23</v>
      </c>
      <c r="W22" s="10">
        <f>SUMIFS(QBRBWRTE!$AF:$AF,QBRBWRTE!$B:$B,"WR",QBRBWRTE!$D:$D,A22,QBRBWRTE!$AB:$AB,"&gt;0")</f>
        <v>311.69999999999993</v>
      </c>
      <c r="X22" s="10">
        <f t="shared" si="10"/>
        <v>34.633333333333326</v>
      </c>
      <c r="Y22" s="2">
        <f>33-VLOOKUP(A22,OnlineRankings!$A$2:I52,8,FALSE)</f>
        <v>25</v>
      </c>
      <c r="Z22" s="2">
        <f t="shared" si="11"/>
        <v>18</v>
      </c>
      <c r="AA22" s="10">
        <f>SUMIFS(QBRBWRTE!$AF:$AF,QBRBWRTE!$B:$B,"TE",QBRBWRTE!$D:$D,A22,QBRBWRTE!$AB:$AB,"&gt;0")</f>
        <v>151.30000000000004</v>
      </c>
      <c r="AB22" s="10">
        <f t="shared" si="12"/>
        <v>16.811111111111117</v>
      </c>
      <c r="AC22" s="2">
        <f>33-VLOOKUP(A22,OnlineRankings!$A$2:I52,6,FALSE)</f>
        <v>22</v>
      </c>
      <c r="AD22" s="2">
        <f t="shared" si="13"/>
        <v>29</v>
      </c>
      <c r="AE22" t="str">
        <f t="shared" si="14"/>
        <v>BELOW AVERAGE</v>
      </c>
      <c r="AF22" t="str">
        <f t="shared" si="15"/>
        <v>BALANCED</v>
      </c>
    </row>
    <row r="23" spans="1:32" x14ac:dyDescent="0.2">
      <c r="A23" t="str">
        <f>'Def Game Stats'!A32</f>
        <v>TEN</v>
      </c>
      <c r="B23">
        <f>'Def Game Stats'!B32-'Def Game Stats'!C32-'Def Game Stats'!D32</f>
        <v>439</v>
      </c>
      <c r="C23">
        <f>'Def Game Stats'!E32-'Def Game Stats'!F32-'Def Game Stats'!G32</f>
        <v>397</v>
      </c>
      <c r="D23">
        <f>'Def Game Stats'!H32-'Def Game Stats'!I32-'Def Game Stats'!J32</f>
        <v>22</v>
      </c>
      <c r="E23" s="3">
        <f t="shared" si="0"/>
        <v>0.52511961722488043</v>
      </c>
      <c r="F23" s="3">
        <f t="shared" si="1"/>
        <v>0.47488038277511962</v>
      </c>
      <c r="G23">
        <f t="shared" si="2"/>
        <v>858</v>
      </c>
      <c r="H23">
        <f>'Def Game Stats'!T32-'Def Game Stats'!U32-'Def Game Stats'!V32</f>
        <v>27</v>
      </c>
      <c r="I23">
        <f>'Def Game Stats'!N32-'Def Game Stats'!O32-'Def Game Stats'!P32</f>
        <v>9</v>
      </c>
      <c r="J23">
        <f>'Def Game Stats'!Z32-'Def Game Stats'!AA32-'Def Game Stats'!AB32</f>
        <v>19</v>
      </c>
      <c r="K23">
        <f t="shared" si="3"/>
        <v>273</v>
      </c>
      <c r="L23" s="1">
        <f t="shared" si="4"/>
        <v>0.31818181818181818</v>
      </c>
      <c r="M23" s="1">
        <f t="shared" si="5"/>
        <v>3.1428571428571428</v>
      </c>
      <c r="N23" s="2">
        <f>COUNTIFS(GameData!$B:$B,A23,GameData!$E:$E,"&gt;0",GameData!$D:$D,"&gt;8")</f>
        <v>9</v>
      </c>
      <c r="O23" s="10">
        <f>SUMIFS(QBRBWRTE!$AF:$AF,QBRBWRTE!$B:$B,"QB",QBRBWRTE!$D:$D,A23,QBRBWRTE!$AB:$AB,"&gt;0")</f>
        <v>212.38</v>
      </c>
      <c r="P23" s="10">
        <f t="shared" si="6"/>
        <v>23.597777777777779</v>
      </c>
      <c r="Q23" s="2">
        <f>33-VLOOKUP(A23,OnlineRankings!$A$2:I56,2,FALSE)</f>
        <v>28</v>
      </c>
      <c r="R23" s="2">
        <f t="shared" si="7"/>
        <v>29</v>
      </c>
      <c r="S23" s="10">
        <f>SUMIFS(QBRBWRTE!$AF:$AF,QBRBWRTE!$B:$B,"RB",QBRBWRTE!$D:$D,A23,QBRBWRTE!$AB:$AB,"&gt;0")</f>
        <v>169.19999999999996</v>
      </c>
      <c r="T23" s="10">
        <f t="shared" si="8"/>
        <v>18.799999999999997</v>
      </c>
      <c r="U23" s="2">
        <f>33-VLOOKUP(A23,OnlineRankings!$A$2:I56,4,FALSE)</f>
        <v>5</v>
      </c>
      <c r="V23" s="2">
        <f t="shared" si="9"/>
        <v>11</v>
      </c>
      <c r="W23" s="10">
        <f>SUMIFS(QBRBWRTE!$AF:$AF,QBRBWRTE!$B:$B,"WR",QBRBWRTE!$D:$D,A23,QBRBWRTE!$AB:$AB,"&gt;0")</f>
        <v>373.29999999999995</v>
      </c>
      <c r="X23" s="10">
        <f t="shared" si="10"/>
        <v>41.477777777777774</v>
      </c>
      <c r="Y23" s="2">
        <f>33-VLOOKUP(A23,OnlineRankings!$A$2:I56,8,FALSE)</f>
        <v>30</v>
      </c>
      <c r="Z23" s="2">
        <f t="shared" si="11"/>
        <v>29</v>
      </c>
      <c r="AA23" s="10">
        <f>SUMIFS(QBRBWRTE!$AF:$AF,QBRBWRTE!$B:$B,"TE",QBRBWRTE!$D:$D,A23,QBRBWRTE!$AB:$AB,"&gt;0")</f>
        <v>135.80000000000001</v>
      </c>
      <c r="AB23" s="10">
        <f t="shared" si="12"/>
        <v>15.08888888888889</v>
      </c>
      <c r="AC23" s="2">
        <f>33-VLOOKUP(A23,OnlineRankings!$A$2:I56,6,FALSE)</f>
        <v>14</v>
      </c>
      <c r="AD23" s="2">
        <f t="shared" si="13"/>
        <v>25</v>
      </c>
      <c r="AE23" t="str">
        <f t="shared" si="14"/>
        <v>BELOW AVERAGE</v>
      </c>
      <c r="AF23" t="str">
        <f t="shared" si="15"/>
        <v>RUN</v>
      </c>
    </row>
    <row r="24" spans="1:32" x14ac:dyDescent="0.2">
      <c r="A24" t="str">
        <f>'Def Game Stats'!A2</f>
        <v>ARI</v>
      </c>
      <c r="B24">
        <f>'Def Game Stats'!B2-'Def Game Stats'!C2-'Def Game Stats'!D2</f>
        <v>484</v>
      </c>
      <c r="C24">
        <f>'Def Game Stats'!E2-'Def Game Stats'!F2-'Def Game Stats'!G2</f>
        <v>322</v>
      </c>
      <c r="D24">
        <f>'Def Game Stats'!H2-'Def Game Stats'!I2-'Def Game Stats'!J2</f>
        <v>23</v>
      </c>
      <c r="E24" s="3">
        <f t="shared" si="0"/>
        <v>0.60049627791563276</v>
      </c>
      <c r="F24" s="3">
        <f t="shared" si="1"/>
        <v>0.39950372208436724</v>
      </c>
      <c r="G24">
        <f t="shared" si="2"/>
        <v>829</v>
      </c>
      <c r="H24">
        <f>'Def Game Stats'!T2-'Def Game Stats'!U2-'Def Game Stats'!V2</f>
        <v>21</v>
      </c>
      <c r="I24">
        <f>'Def Game Stats'!N2-'Def Game Stats'!O2-'Def Game Stats'!P2</f>
        <v>7</v>
      </c>
      <c r="J24">
        <f>'Def Game Stats'!Z2-'Def Game Stats'!AA2-'Def Game Stats'!AB2</f>
        <v>22</v>
      </c>
      <c r="K24">
        <f t="shared" si="3"/>
        <v>234</v>
      </c>
      <c r="L24" s="1">
        <f t="shared" si="4"/>
        <v>0.28226779252110978</v>
      </c>
      <c r="M24" s="1">
        <f t="shared" si="5"/>
        <v>3.5427350427350426</v>
      </c>
      <c r="N24" s="2">
        <f>COUNTIFS(GameData!$B:$B,A24,GameData!$E:$E,"&gt;0",GameData!$D:$D,"&gt;8")</f>
        <v>8</v>
      </c>
      <c r="O24" s="10">
        <f>SUMIFS(QBRBWRTE!$AF:$AF,QBRBWRTE!$B:$B,"QB",QBRBWRTE!$D:$D,A24,QBRBWRTE!$AB:$AB,"&gt;0")</f>
        <v>149</v>
      </c>
      <c r="P24" s="10">
        <f t="shared" si="6"/>
        <v>18.625</v>
      </c>
      <c r="Q24" s="2">
        <f>33-VLOOKUP(A24,OnlineRankings!$A$2:I53,2,FALSE)</f>
        <v>3</v>
      </c>
      <c r="R24" s="2">
        <f t="shared" si="7"/>
        <v>21</v>
      </c>
      <c r="S24" s="10">
        <f>SUMIFS(QBRBWRTE!$AF:$AF,QBRBWRTE!$B:$B,"RB",QBRBWRTE!$D:$D,A24,QBRBWRTE!$AB:$AB,"&gt;0")</f>
        <v>130.9</v>
      </c>
      <c r="T24" s="10">
        <f t="shared" si="8"/>
        <v>16.362500000000001</v>
      </c>
      <c r="U24" s="2">
        <f>33-VLOOKUP(A24,OnlineRankings!$A$2:I53,4,FALSE)</f>
        <v>7</v>
      </c>
      <c r="V24" s="2">
        <f t="shared" si="9"/>
        <v>7</v>
      </c>
      <c r="W24" s="10">
        <f>SUMIFS(QBRBWRTE!$AF:$AF,QBRBWRTE!$B:$B,"WR",QBRBWRTE!$D:$D,A24,QBRBWRTE!$AB:$AB,"&gt;0")</f>
        <v>237</v>
      </c>
      <c r="X24" s="10">
        <f t="shared" si="10"/>
        <v>29.625</v>
      </c>
      <c r="Y24" s="2">
        <f>33-VLOOKUP(A24,OnlineRankings!$A$2:I53,8,FALSE)</f>
        <v>9</v>
      </c>
      <c r="Z24" s="2">
        <f t="shared" si="11"/>
        <v>6</v>
      </c>
      <c r="AA24" s="10">
        <f>SUMIFS(QBRBWRTE!$AF:$AF,QBRBWRTE!$B:$B,"TE",QBRBWRTE!$D:$D,A24,QBRBWRTE!$AB:$AB,"&gt;0")</f>
        <v>136</v>
      </c>
      <c r="AB24" s="10">
        <f t="shared" si="12"/>
        <v>17</v>
      </c>
      <c r="AC24" s="2">
        <f>33-VLOOKUP(A24,OnlineRankings!$A$2:I53,6,FALSE)</f>
        <v>6</v>
      </c>
      <c r="AD24" s="2">
        <f t="shared" si="13"/>
        <v>31</v>
      </c>
      <c r="AE24" t="str">
        <f t="shared" si="14"/>
        <v>ABOVE AVERAGE</v>
      </c>
      <c r="AF24" t="str">
        <f t="shared" si="15"/>
        <v>BALANCED</v>
      </c>
    </row>
    <row r="25" spans="1:32" x14ac:dyDescent="0.2">
      <c r="A25" t="str">
        <f>'Def Game Stats'!A29</f>
        <v>SF</v>
      </c>
      <c r="B25">
        <f>'Def Game Stats'!B29-'Def Game Stats'!C29-'Def Game Stats'!D29</f>
        <v>474</v>
      </c>
      <c r="C25">
        <f>'Def Game Stats'!E29-'Def Game Stats'!F29-'Def Game Stats'!G29</f>
        <v>442</v>
      </c>
      <c r="D25">
        <f>'Def Game Stats'!H29-'Def Game Stats'!I29-'Def Game Stats'!J29</f>
        <v>32</v>
      </c>
      <c r="E25" s="3">
        <f t="shared" si="0"/>
        <v>0.51746724890829698</v>
      </c>
      <c r="F25" s="3">
        <f t="shared" si="1"/>
        <v>0.48253275109170307</v>
      </c>
      <c r="G25">
        <f t="shared" si="2"/>
        <v>948</v>
      </c>
      <c r="H25">
        <f>'Def Game Stats'!T29-'Def Game Stats'!U29-'Def Game Stats'!V29</f>
        <v>18</v>
      </c>
      <c r="I25">
        <f>'Def Game Stats'!N29-'Def Game Stats'!O29-'Def Game Stats'!P29</f>
        <v>17</v>
      </c>
      <c r="J25">
        <f>'Def Game Stats'!Z29-'Def Game Stats'!AA29-'Def Game Stats'!AB29</f>
        <v>24</v>
      </c>
      <c r="K25">
        <f t="shared" si="3"/>
        <v>282</v>
      </c>
      <c r="L25" s="1">
        <f t="shared" si="4"/>
        <v>0.29746835443037972</v>
      </c>
      <c r="M25" s="1">
        <f t="shared" si="5"/>
        <v>3.3617021276595747</v>
      </c>
      <c r="N25" s="2">
        <f>COUNTIFS(GameData!$B:$B,A25,GameData!$E:$E,"&gt;0",GameData!$D:$D,"&gt;8")</f>
        <v>8</v>
      </c>
      <c r="O25" s="10">
        <f>SUMIFS(QBRBWRTE!$AF:$AF,QBRBWRTE!$B:$B,"QB",QBRBWRTE!$D:$D,A25,QBRBWRTE!$AB:$AB,"&gt;0")</f>
        <v>131</v>
      </c>
      <c r="P25" s="10">
        <f t="shared" si="6"/>
        <v>16.375</v>
      </c>
      <c r="Q25" s="2">
        <f>33-VLOOKUP(A25,OnlineRankings!$A$2:I54,2,FALSE)</f>
        <v>21</v>
      </c>
      <c r="R25" s="2">
        <f t="shared" si="7"/>
        <v>7</v>
      </c>
      <c r="S25" s="10">
        <f>SUMIFS(QBRBWRTE!$AF:$AF,QBRBWRTE!$B:$B,"RB",QBRBWRTE!$D:$D,A25,QBRBWRTE!$AB:$AB,"&gt;0")</f>
        <v>249.2</v>
      </c>
      <c r="T25" s="10">
        <f t="shared" si="8"/>
        <v>31.15</v>
      </c>
      <c r="U25" s="2">
        <f>33-VLOOKUP(A25,OnlineRankings!$A$2:I54,4,FALSE)</f>
        <v>30</v>
      </c>
      <c r="V25" s="2">
        <f t="shared" si="9"/>
        <v>30</v>
      </c>
      <c r="W25" s="10">
        <f>SUMIFS(QBRBWRTE!$AF:$AF,QBRBWRTE!$B:$B,"WR",QBRBWRTE!$D:$D,A25,QBRBWRTE!$AB:$AB,"&gt;0")</f>
        <v>262.70000000000005</v>
      </c>
      <c r="X25" s="10">
        <f t="shared" si="10"/>
        <v>32.837500000000006</v>
      </c>
      <c r="Y25" s="2">
        <f>33-VLOOKUP(A25,OnlineRankings!$A$2:I54,8,FALSE)</f>
        <v>11</v>
      </c>
      <c r="Z25" s="2">
        <f t="shared" si="11"/>
        <v>12</v>
      </c>
      <c r="AA25" s="10">
        <f>SUMIFS(QBRBWRTE!$AF:$AF,QBRBWRTE!$B:$B,"TE",QBRBWRTE!$D:$D,A25,QBRBWRTE!$AB:$AB,"&gt;0")</f>
        <v>86.399999999999991</v>
      </c>
      <c r="AB25" s="10">
        <f t="shared" si="12"/>
        <v>10.799999999999999</v>
      </c>
      <c r="AC25" s="2">
        <f>33-VLOOKUP(A25,OnlineRankings!$A$2:I54,6,FALSE)</f>
        <v>25</v>
      </c>
      <c r="AD25" s="2">
        <f t="shared" si="13"/>
        <v>8</v>
      </c>
      <c r="AE25" t="str">
        <f t="shared" si="14"/>
        <v>BELOW AVERAGE</v>
      </c>
      <c r="AF25" t="str">
        <f t="shared" si="15"/>
        <v>RUN</v>
      </c>
    </row>
    <row r="26" spans="1:32" x14ac:dyDescent="0.2">
      <c r="A26" t="str">
        <f>'Def Game Stats'!A31</f>
        <v>TB</v>
      </c>
      <c r="B26">
        <f>'Def Game Stats'!B31-'Def Game Stats'!C31-'Def Game Stats'!D31</f>
        <v>480</v>
      </c>
      <c r="C26">
        <f>'Def Game Stats'!E31-'Def Game Stats'!F31-'Def Game Stats'!G31</f>
        <v>403</v>
      </c>
      <c r="D26">
        <f>'Def Game Stats'!H31-'Def Game Stats'!I31-'Def Game Stats'!J31</f>
        <v>30</v>
      </c>
      <c r="E26" s="3">
        <f t="shared" si="0"/>
        <v>0.54360135900339746</v>
      </c>
      <c r="F26" s="3">
        <f t="shared" si="1"/>
        <v>0.45639864099660249</v>
      </c>
      <c r="G26">
        <f t="shared" si="2"/>
        <v>913</v>
      </c>
      <c r="H26">
        <f>'Def Game Stats'!T31-'Def Game Stats'!U31-'Def Game Stats'!V31</f>
        <v>27</v>
      </c>
      <c r="I26">
        <f>'Def Game Stats'!N31-'Def Game Stats'!O31-'Def Game Stats'!P31</f>
        <v>9</v>
      </c>
      <c r="J26">
        <f>'Def Game Stats'!Z31-'Def Game Stats'!AA31-'Def Game Stats'!AB31</f>
        <v>27</v>
      </c>
      <c r="K26">
        <f t="shared" si="3"/>
        <v>297</v>
      </c>
      <c r="L26" s="1">
        <f t="shared" si="4"/>
        <v>0.3253012048192771</v>
      </c>
      <c r="M26" s="1">
        <f t="shared" si="5"/>
        <v>3.074074074074074</v>
      </c>
      <c r="N26" s="2">
        <f>COUNTIFS(GameData!$B:$B,A26,GameData!$E:$E,"&gt;0",GameData!$D:$D,"&gt;8")</f>
        <v>9</v>
      </c>
      <c r="O26" s="10">
        <f>SUMIFS(QBRBWRTE!$AF:$AF,QBRBWRTE!$B:$B,"QB",QBRBWRTE!$D:$D,A26,QBRBWRTE!$AB:$AB,"&gt;0")</f>
        <v>160.95999999999998</v>
      </c>
      <c r="P26" s="10">
        <f t="shared" si="6"/>
        <v>17.884444444444441</v>
      </c>
      <c r="Q26" s="2">
        <f>33-VLOOKUP(A26,OnlineRankings!$A$2:I59,2,FALSE)</f>
        <v>22</v>
      </c>
      <c r="R26" s="2">
        <f t="shared" si="7"/>
        <v>13</v>
      </c>
      <c r="S26" s="10">
        <f>SUMIFS(QBRBWRTE!$AF:$AF,QBRBWRTE!$B:$B,"RB",QBRBWRTE!$D:$D,A26,QBRBWRTE!$AB:$AB,"&gt;0")</f>
        <v>188.8</v>
      </c>
      <c r="T26" s="10">
        <f t="shared" si="8"/>
        <v>20.977777777777778</v>
      </c>
      <c r="U26" s="2">
        <f>33-VLOOKUP(A26,OnlineRankings!$A$2:I59,4,FALSE)</f>
        <v>3</v>
      </c>
      <c r="V26" s="2">
        <f t="shared" si="9"/>
        <v>19</v>
      </c>
      <c r="W26" s="10">
        <f>SUMIFS(QBRBWRTE!$AF:$AF,QBRBWRTE!$B:$B,"WR",QBRBWRTE!$D:$D,A26,QBRBWRTE!$AB:$AB,"&gt;0")</f>
        <v>332.90000000000009</v>
      </c>
      <c r="X26" s="10">
        <f t="shared" si="10"/>
        <v>36.988888888888901</v>
      </c>
      <c r="Y26" s="2">
        <f>33-VLOOKUP(A26,OnlineRankings!$A$2:I59,8,FALSE)</f>
        <v>27</v>
      </c>
      <c r="Z26" s="2">
        <f t="shared" si="11"/>
        <v>22</v>
      </c>
      <c r="AA26" s="10">
        <f>SUMIFS(QBRBWRTE!$AF:$AF,QBRBWRTE!$B:$B,"TE",QBRBWRTE!$D:$D,A26,QBRBWRTE!$AB:$AB,"&gt;0")</f>
        <v>98.40000000000002</v>
      </c>
      <c r="AB26" s="10">
        <f t="shared" si="12"/>
        <v>10.933333333333335</v>
      </c>
      <c r="AC26" s="2">
        <f>33-VLOOKUP(A26,OnlineRankings!$A$2:I59,6,FALSE)</f>
        <v>12</v>
      </c>
      <c r="AD26" s="2">
        <f t="shared" si="13"/>
        <v>9</v>
      </c>
      <c r="AE26" t="str">
        <f t="shared" si="14"/>
        <v>BELOW AVERAGE</v>
      </c>
      <c r="AF26" t="str">
        <f t="shared" si="15"/>
        <v>BALANCED</v>
      </c>
    </row>
    <row r="27" spans="1:32" x14ac:dyDescent="0.2">
      <c r="A27" t="str">
        <f>'Def Game Stats'!A5</f>
        <v>BUF</v>
      </c>
      <c r="B27">
        <f>'Def Game Stats'!B5-'Def Game Stats'!C5-'Def Game Stats'!D5</f>
        <v>516</v>
      </c>
      <c r="C27">
        <f>'Def Game Stats'!E5-'Def Game Stats'!F5-'Def Game Stats'!G5</f>
        <v>339</v>
      </c>
      <c r="D27">
        <f>'Def Game Stats'!H5-'Def Game Stats'!I5-'Def Game Stats'!J5</f>
        <v>23</v>
      </c>
      <c r="E27" s="3">
        <f t="shared" si="0"/>
        <v>0.60350877192982455</v>
      </c>
      <c r="F27" s="3">
        <f t="shared" si="1"/>
        <v>0.39649122807017545</v>
      </c>
      <c r="G27">
        <f t="shared" si="2"/>
        <v>878</v>
      </c>
      <c r="H27">
        <f>'Def Game Stats'!T5-'Def Game Stats'!U5-'Def Game Stats'!V5</f>
        <v>26</v>
      </c>
      <c r="I27">
        <f>'Def Game Stats'!N5-'Def Game Stats'!O5-'Def Game Stats'!P5</f>
        <v>8</v>
      </c>
      <c r="J27">
        <f>'Def Game Stats'!Z5-'Def Game Stats'!AA5-'Def Game Stats'!AB5</f>
        <v>18</v>
      </c>
      <c r="K27">
        <f t="shared" si="3"/>
        <v>258</v>
      </c>
      <c r="L27" s="1">
        <f t="shared" si="4"/>
        <v>0.29384965831435078</v>
      </c>
      <c r="M27" s="1">
        <f t="shared" si="5"/>
        <v>3.4031007751937987</v>
      </c>
      <c r="N27" s="2">
        <f>COUNTIFS(GameData!$B:$B,A27,GameData!$E:$E,"&gt;0",GameData!$D:$D,"&gt;8")</f>
        <v>9</v>
      </c>
      <c r="O27" s="10">
        <f>SUMIFS(QBRBWRTE!$AF:$AF,QBRBWRTE!$B:$B,"QB",QBRBWRTE!$D:$D,A27,QBRBWRTE!$AB:$AB,"&gt;0")</f>
        <v>166.1</v>
      </c>
      <c r="P27" s="10">
        <f t="shared" si="6"/>
        <v>18.455555555555556</v>
      </c>
      <c r="Q27" s="2">
        <f>33-VLOOKUP(A27,OnlineRankings!$A$2:I51,2,FALSE)</f>
        <v>26</v>
      </c>
      <c r="R27" s="2">
        <f t="shared" si="7"/>
        <v>18</v>
      </c>
      <c r="S27" s="10">
        <f>SUMIFS(QBRBWRTE!$AF:$AF,QBRBWRTE!$B:$B,"RB",QBRBWRTE!$D:$D,A27,QBRBWRTE!$AB:$AB,"&gt;0")</f>
        <v>164.9</v>
      </c>
      <c r="T27" s="10">
        <f t="shared" si="8"/>
        <v>18.322222222222223</v>
      </c>
      <c r="U27" s="2">
        <f>33-VLOOKUP(A27,OnlineRankings!$A$2:I51,4,FALSE)</f>
        <v>18</v>
      </c>
      <c r="V27" s="2">
        <f t="shared" si="9"/>
        <v>10</v>
      </c>
      <c r="W27" s="10">
        <f>SUMIFS(QBRBWRTE!$AF:$AF,QBRBWRTE!$B:$B,"WR",QBRBWRTE!$D:$D,A27,QBRBWRTE!$AB:$AB,"&gt;0")</f>
        <v>353.66</v>
      </c>
      <c r="X27" s="10">
        <f t="shared" si="10"/>
        <v>39.295555555555559</v>
      </c>
      <c r="Y27" s="2">
        <f>33-VLOOKUP(A27,OnlineRankings!$A$2:I51,8,FALSE)</f>
        <v>23</v>
      </c>
      <c r="Z27" s="2">
        <f t="shared" si="11"/>
        <v>27</v>
      </c>
      <c r="AA27" s="10">
        <f>SUMIFS(QBRBWRTE!$AF:$AF,QBRBWRTE!$B:$B,"TE",QBRBWRTE!$D:$D,A27,QBRBWRTE!$AB:$AB,"&gt;0")</f>
        <v>88.6</v>
      </c>
      <c r="AB27" s="10">
        <f t="shared" si="12"/>
        <v>9.8444444444444432</v>
      </c>
      <c r="AC27" s="2">
        <f>33-VLOOKUP(A27,OnlineRankings!$A$2:I51,6,FALSE)</f>
        <v>18</v>
      </c>
      <c r="AD27" s="2">
        <f t="shared" si="13"/>
        <v>5</v>
      </c>
      <c r="AE27" t="str">
        <f t="shared" si="14"/>
        <v>BELOW AVERAGE</v>
      </c>
      <c r="AF27" t="str">
        <f t="shared" si="15"/>
        <v>BALANCED</v>
      </c>
    </row>
    <row r="28" spans="1:32" x14ac:dyDescent="0.2">
      <c r="A28" t="str">
        <f>'Def Game Stats'!A24</f>
        <v>OAK</v>
      </c>
      <c r="B28">
        <f>'Def Game Stats'!B24-'Def Game Stats'!C24-'Def Game Stats'!D24</f>
        <v>562</v>
      </c>
      <c r="C28">
        <f>'Def Game Stats'!E24-'Def Game Stats'!F24-'Def Game Stats'!G24</f>
        <v>353</v>
      </c>
      <c r="D28">
        <f>'Def Game Stats'!H24-'Def Game Stats'!I24-'Def Game Stats'!J24</f>
        <v>37</v>
      </c>
      <c r="E28" s="3">
        <f t="shared" si="0"/>
        <v>0.61420765027322399</v>
      </c>
      <c r="F28" s="3">
        <f t="shared" si="1"/>
        <v>0.38579234972677595</v>
      </c>
      <c r="G28">
        <f t="shared" si="2"/>
        <v>952</v>
      </c>
      <c r="H28">
        <f>'Def Game Stats'!T24-'Def Game Stats'!U24-'Def Game Stats'!V24</f>
        <v>22</v>
      </c>
      <c r="I28">
        <f>'Def Game Stats'!N24-'Def Game Stats'!O24-'Def Game Stats'!P24</f>
        <v>10</v>
      </c>
      <c r="J28">
        <f>'Def Game Stats'!Z24-'Def Game Stats'!AA24-'Def Game Stats'!AB24</f>
        <v>32</v>
      </c>
      <c r="K28">
        <f t="shared" si="3"/>
        <v>288</v>
      </c>
      <c r="L28" s="1">
        <f t="shared" si="4"/>
        <v>0.30252100840336132</v>
      </c>
      <c r="M28" s="1">
        <f t="shared" si="5"/>
        <v>3.3055555555555558</v>
      </c>
      <c r="N28" s="2">
        <f>COUNTIFS(GameData!$B:$B,A28,GameData!$E:$E,"&gt;0",GameData!$D:$D,"&gt;8")</f>
        <v>9</v>
      </c>
      <c r="O28" s="10">
        <f>SUMIFS(QBRBWRTE!$AF:$AF,QBRBWRTE!$B:$B,"QB",QBRBWRTE!$D:$D,A28,QBRBWRTE!$AB:$AB,"&gt;0")</f>
        <v>165.79999999999998</v>
      </c>
      <c r="P28" s="10">
        <f t="shared" si="6"/>
        <v>18.422222222222221</v>
      </c>
      <c r="Q28" s="2">
        <f>33-VLOOKUP(A28,OnlineRankings!$A$2:I58,2,FALSE)</f>
        <v>11</v>
      </c>
      <c r="R28" s="2">
        <f t="shared" si="7"/>
        <v>16</v>
      </c>
      <c r="S28" s="10">
        <f>SUMIFS(QBRBWRTE!$AF:$AF,QBRBWRTE!$B:$B,"RB",QBRBWRTE!$D:$D,A28,QBRBWRTE!$AB:$AB,"&gt;0")</f>
        <v>195.4</v>
      </c>
      <c r="T28" s="10">
        <f t="shared" si="8"/>
        <v>21.711111111111112</v>
      </c>
      <c r="U28" s="2">
        <f>33-VLOOKUP(A28,OnlineRankings!$A$2:I58,4,FALSE)</f>
        <v>15</v>
      </c>
      <c r="V28" s="2">
        <f t="shared" si="9"/>
        <v>20</v>
      </c>
      <c r="W28" s="10">
        <f>SUMIFS(QBRBWRTE!$AF:$AF,QBRBWRTE!$B:$B,"WR",QBRBWRTE!$D:$D,A28,QBRBWRTE!$AB:$AB,"&gt;0")</f>
        <v>291.2</v>
      </c>
      <c r="X28" s="10">
        <f t="shared" si="10"/>
        <v>32.355555555555554</v>
      </c>
      <c r="Y28" s="2">
        <f>33-VLOOKUP(A28,OnlineRankings!$A$2:I58,8,FALSE)</f>
        <v>14</v>
      </c>
      <c r="Z28" s="2">
        <f t="shared" si="11"/>
        <v>9</v>
      </c>
      <c r="AA28" s="10">
        <f>SUMIFS(QBRBWRTE!$AF:$AF,QBRBWRTE!$B:$B,"TE",QBRBWRTE!$D:$D,A28,QBRBWRTE!$AB:$AB,"&gt;0")</f>
        <v>114.49999999999999</v>
      </c>
      <c r="AB28" s="10">
        <f t="shared" si="12"/>
        <v>12.722222222222221</v>
      </c>
      <c r="AC28" s="2">
        <f>33-VLOOKUP(A28,OnlineRankings!$A$2:I58,6,FALSE)</f>
        <v>15</v>
      </c>
      <c r="AD28" s="2">
        <f t="shared" si="13"/>
        <v>18</v>
      </c>
      <c r="AE28" t="str">
        <f t="shared" si="14"/>
        <v>BELOW AVERAGE</v>
      </c>
      <c r="AF28" t="str">
        <f t="shared" si="15"/>
        <v>PASS</v>
      </c>
    </row>
    <row r="29" spans="1:32" x14ac:dyDescent="0.2">
      <c r="A29" t="str">
        <f>'Def Game Stats'!A9</f>
        <v>CLE</v>
      </c>
      <c r="B29">
        <f>'Def Game Stats'!B9-'Def Game Stats'!C9-'Def Game Stats'!D9</f>
        <v>441</v>
      </c>
      <c r="C29">
        <f>'Def Game Stats'!E9-'Def Game Stats'!F9-'Def Game Stats'!G9</f>
        <v>403</v>
      </c>
      <c r="D29">
        <f>'Def Game Stats'!H9-'Def Game Stats'!I9-'Def Game Stats'!J9</f>
        <v>30</v>
      </c>
      <c r="E29" s="3">
        <f t="shared" si="0"/>
        <v>0.52251184834123221</v>
      </c>
      <c r="F29" s="3">
        <f t="shared" si="1"/>
        <v>0.47748815165876779</v>
      </c>
      <c r="G29">
        <f t="shared" si="2"/>
        <v>874</v>
      </c>
      <c r="H29">
        <f>'Def Game Stats'!T9-'Def Game Stats'!U9-'Def Game Stats'!V9</f>
        <v>30</v>
      </c>
      <c r="I29">
        <f>'Def Game Stats'!N9-'Def Game Stats'!O9-'Def Game Stats'!P9</f>
        <v>8</v>
      </c>
      <c r="J29">
        <f>'Def Game Stats'!Z9-'Def Game Stats'!AA9-'Def Game Stats'!AB9</f>
        <v>26</v>
      </c>
      <c r="K29">
        <f t="shared" si="3"/>
        <v>306</v>
      </c>
      <c r="L29" s="1">
        <f t="shared" si="4"/>
        <v>0.35011441647597252</v>
      </c>
      <c r="M29" s="1">
        <f t="shared" si="5"/>
        <v>2.8562091503267975</v>
      </c>
      <c r="N29" s="2">
        <f>COUNTIFS(GameData!$B:$B,A29,GameData!$E:$E,"&gt;0",GameData!$D:$D,"&gt;8")</f>
        <v>8</v>
      </c>
      <c r="O29" s="10">
        <f>SUMIFS(QBRBWRTE!$AF:$AF,QBRBWRTE!$B:$B,"QB",QBRBWRTE!$D:$D,A29,QBRBWRTE!$AB:$AB,"&gt;0")</f>
        <v>181.06</v>
      </c>
      <c r="P29" s="10">
        <f t="shared" si="6"/>
        <v>22.6325</v>
      </c>
      <c r="Q29" s="2">
        <f>33-VLOOKUP(A29,OnlineRankings!$A$2:I60,2,FALSE)</f>
        <v>29</v>
      </c>
      <c r="R29" s="2">
        <f t="shared" si="7"/>
        <v>26</v>
      </c>
      <c r="S29" s="10">
        <f>SUMIFS(QBRBWRTE!$AF:$AF,QBRBWRTE!$B:$B,"RB",QBRBWRTE!$D:$D,A29,QBRBWRTE!$AB:$AB,"&gt;0")</f>
        <v>96.7</v>
      </c>
      <c r="T29" s="10">
        <f t="shared" si="8"/>
        <v>12.0875</v>
      </c>
      <c r="U29" s="2">
        <f>33-VLOOKUP(A29,OnlineRankings!$A$2:I60,4,FALSE)</f>
        <v>22</v>
      </c>
      <c r="V29" s="2">
        <f t="shared" si="9"/>
        <v>1</v>
      </c>
      <c r="W29" s="10">
        <f>SUMIFS(QBRBWRTE!$AF:$AF,QBRBWRTE!$B:$B,"WR",QBRBWRTE!$D:$D,A29,QBRBWRTE!$AB:$AB,"&gt;0")</f>
        <v>360.6</v>
      </c>
      <c r="X29" s="10">
        <f t="shared" si="10"/>
        <v>45.075000000000003</v>
      </c>
      <c r="Y29" s="2">
        <f>33-VLOOKUP(A29,OnlineRankings!$A$2:I60,8,FALSE)</f>
        <v>19</v>
      </c>
      <c r="Z29" s="2">
        <f t="shared" si="11"/>
        <v>31</v>
      </c>
      <c r="AA29" s="10">
        <f>SUMIFS(QBRBWRTE!$AF:$AF,QBRBWRTE!$B:$B,"TE",QBRBWRTE!$D:$D,A29,QBRBWRTE!$AB:$AB,"&gt;0")</f>
        <v>90.5</v>
      </c>
      <c r="AB29" s="10">
        <f t="shared" si="12"/>
        <v>11.3125</v>
      </c>
      <c r="AC29" s="2">
        <f>33-VLOOKUP(A29,OnlineRankings!$A$2:I60,6,FALSE)</f>
        <v>28</v>
      </c>
      <c r="AD29" s="2">
        <f t="shared" si="13"/>
        <v>14</v>
      </c>
      <c r="AE29" t="str">
        <f t="shared" si="14"/>
        <v>POOR</v>
      </c>
      <c r="AF29" t="str">
        <f t="shared" si="15"/>
        <v>RUN</v>
      </c>
    </row>
    <row r="30" spans="1:32" x14ac:dyDescent="0.2">
      <c r="A30" t="str">
        <f>'Def Game Stats'!A4</f>
        <v>BAL</v>
      </c>
      <c r="B30">
        <f>'Def Game Stats'!B4-'Def Game Stats'!C4-'Def Game Stats'!D4</f>
        <v>475</v>
      </c>
      <c r="C30">
        <f>'Def Game Stats'!E4-'Def Game Stats'!F4-'Def Game Stats'!G4</f>
        <v>364</v>
      </c>
      <c r="D30">
        <f>'Def Game Stats'!H4-'Def Game Stats'!I4-'Def Game Stats'!J4</f>
        <v>32</v>
      </c>
      <c r="E30" s="3">
        <f t="shared" si="0"/>
        <v>0.56615017878426699</v>
      </c>
      <c r="F30" s="3">
        <f t="shared" si="1"/>
        <v>0.43384982121573301</v>
      </c>
      <c r="G30">
        <f t="shared" si="2"/>
        <v>871</v>
      </c>
      <c r="H30">
        <f>'Def Game Stats'!T4-'Def Game Stats'!U4-'Def Game Stats'!V4</f>
        <v>25</v>
      </c>
      <c r="I30">
        <f>'Def Game Stats'!N4-'Def Game Stats'!O4-'Def Game Stats'!P4</f>
        <v>8</v>
      </c>
      <c r="J30">
        <f>'Def Game Stats'!Z4-'Def Game Stats'!AA4-'Def Game Stats'!AB4</f>
        <v>26</v>
      </c>
      <c r="K30">
        <f t="shared" si="3"/>
        <v>276</v>
      </c>
      <c r="L30" s="1">
        <f t="shared" si="4"/>
        <v>0.31687715269804823</v>
      </c>
      <c r="M30" s="1">
        <f t="shared" si="5"/>
        <v>3.1557971014492754</v>
      </c>
      <c r="N30" s="2">
        <f>COUNTIFS(GameData!$B:$B,A30,GameData!$E:$E,"&gt;0",GameData!$D:$D,"&gt;8")</f>
        <v>8</v>
      </c>
      <c r="O30" s="10">
        <f>SUMIFS(QBRBWRTE!$AF:$AF,QBRBWRTE!$B:$B,"QB",QBRBWRTE!$D:$D,A30,QBRBWRTE!$AB:$AB,"&gt;0")</f>
        <v>122.54</v>
      </c>
      <c r="P30" s="10">
        <f t="shared" si="6"/>
        <v>15.317500000000001</v>
      </c>
      <c r="Q30" s="2">
        <f>33-VLOOKUP(A30,OnlineRankings!$A$2:I62,2,FALSE)</f>
        <v>20</v>
      </c>
      <c r="R30" s="2">
        <f t="shared" si="7"/>
        <v>5</v>
      </c>
      <c r="S30" s="10">
        <f>SUMIFS(QBRBWRTE!$AF:$AF,QBRBWRTE!$B:$B,"RB",QBRBWRTE!$D:$D,A30,QBRBWRTE!$AB:$AB,"&gt;0")</f>
        <v>150.69999999999999</v>
      </c>
      <c r="T30" s="10">
        <f t="shared" si="8"/>
        <v>18.837499999999999</v>
      </c>
      <c r="U30" s="2">
        <f>33-VLOOKUP(A30,OnlineRankings!$A$2:I62,4,FALSE)</f>
        <v>6</v>
      </c>
      <c r="V30" s="2">
        <f t="shared" si="9"/>
        <v>12</v>
      </c>
      <c r="W30" s="10">
        <f>SUMIFS(QBRBWRTE!$AF:$AF,QBRBWRTE!$B:$B,"WR",QBRBWRTE!$D:$D,A30,QBRBWRTE!$AB:$AB,"&gt;0")</f>
        <v>272.60000000000002</v>
      </c>
      <c r="X30" s="10">
        <f t="shared" si="10"/>
        <v>34.075000000000003</v>
      </c>
      <c r="Y30" s="2">
        <f>33-VLOOKUP(A30,OnlineRankings!$A$2:I62,8,FALSE)</f>
        <v>10</v>
      </c>
      <c r="Z30" s="2">
        <f t="shared" si="11"/>
        <v>15</v>
      </c>
      <c r="AA30" s="10">
        <f>SUMIFS(QBRBWRTE!$AF:$AF,QBRBWRTE!$B:$B,"TE",QBRBWRTE!$D:$D,A30,QBRBWRTE!$AB:$AB,"&gt;0")</f>
        <v>89.899999999999991</v>
      </c>
      <c r="AB30" s="10">
        <f t="shared" si="12"/>
        <v>11.237499999999999</v>
      </c>
      <c r="AC30" s="2">
        <f>33-VLOOKUP(A30,OnlineRankings!$A$2:I62,6,FALSE)</f>
        <v>11</v>
      </c>
      <c r="AD30" s="2">
        <f t="shared" si="13"/>
        <v>12</v>
      </c>
      <c r="AE30" t="str">
        <f t="shared" si="14"/>
        <v>BELOW AVERAGE</v>
      </c>
      <c r="AF30" t="str">
        <f t="shared" si="15"/>
        <v>BALANCED</v>
      </c>
    </row>
    <row r="31" spans="1:32" x14ac:dyDescent="0.2">
      <c r="A31" t="str">
        <f>'Def Game Stats'!A12</f>
        <v>DET</v>
      </c>
      <c r="B31">
        <f>'Def Game Stats'!B12-'Def Game Stats'!C12-'Def Game Stats'!D12</f>
        <v>450</v>
      </c>
      <c r="C31">
        <f>'Def Game Stats'!E12-'Def Game Stats'!F12-'Def Game Stats'!G12</f>
        <v>368</v>
      </c>
      <c r="D31">
        <f>'Def Game Stats'!H12-'Def Game Stats'!I12-'Def Game Stats'!J12</f>
        <v>24</v>
      </c>
      <c r="E31" s="3">
        <f t="shared" si="0"/>
        <v>0.55012224938875309</v>
      </c>
      <c r="F31" s="3">
        <f t="shared" si="1"/>
        <v>0.44987775061124696</v>
      </c>
      <c r="G31">
        <f t="shared" si="2"/>
        <v>842</v>
      </c>
      <c r="H31">
        <f>'Def Game Stats'!T12-'Def Game Stats'!U12-'Def Game Stats'!V12</f>
        <v>24</v>
      </c>
      <c r="I31">
        <f>'Def Game Stats'!N12-'Def Game Stats'!O12-'Def Game Stats'!P12</f>
        <v>14</v>
      </c>
      <c r="J31">
        <f>'Def Game Stats'!Z12-'Def Game Stats'!AA12-'Def Game Stats'!AB12</f>
        <v>20</v>
      </c>
      <c r="K31">
        <f t="shared" si="3"/>
        <v>288</v>
      </c>
      <c r="L31" s="1">
        <f t="shared" si="4"/>
        <v>0.34204275534441803</v>
      </c>
      <c r="M31" s="1">
        <f t="shared" si="5"/>
        <v>2.9236111111111112</v>
      </c>
      <c r="N31" s="2">
        <f>COUNTIFS(GameData!$B:$B,A31,GameData!$E:$E,"&gt;0",GameData!$D:$D,"&gt;8")</f>
        <v>8</v>
      </c>
      <c r="O31" s="10">
        <f>SUMIFS(QBRBWRTE!$AF:$AF,QBRBWRTE!$B:$B,"QB",QBRBWRTE!$D:$D,A31,QBRBWRTE!$AB:$AB,"&gt;0")</f>
        <v>143.35999999999999</v>
      </c>
      <c r="P31" s="10">
        <f t="shared" si="6"/>
        <v>17.919999999999998</v>
      </c>
      <c r="Q31" s="2">
        <f>33-VLOOKUP(A31,OnlineRankings!$A$2:I63,2,FALSE)</f>
        <v>25</v>
      </c>
      <c r="R31" s="2">
        <f t="shared" si="7"/>
        <v>14</v>
      </c>
      <c r="S31" s="10">
        <f>SUMIFS(QBRBWRTE!$AF:$AF,QBRBWRTE!$B:$B,"RB",QBRBWRTE!$D:$D,A31,QBRBWRTE!$AB:$AB,"&gt;0")</f>
        <v>129.39999999999998</v>
      </c>
      <c r="T31" s="10">
        <f t="shared" si="8"/>
        <v>16.174999999999997</v>
      </c>
      <c r="U31" s="2">
        <f>33-VLOOKUP(A31,OnlineRankings!$A$2:I63,4,FALSE)</f>
        <v>17</v>
      </c>
      <c r="V31" s="2">
        <f t="shared" si="9"/>
        <v>6</v>
      </c>
      <c r="W31" s="10">
        <f>SUMIFS(QBRBWRTE!$AF:$AF,QBRBWRTE!$B:$B,"WR",QBRBWRTE!$D:$D,A31,QBRBWRTE!$AB:$AB,"&gt;0")</f>
        <v>242.7</v>
      </c>
      <c r="X31" s="10">
        <f t="shared" si="10"/>
        <v>30.337499999999999</v>
      </c>
      <c r="Y31" s="2">
        <f>33-VLOOKUP(A31,OnlineRankings!$A$2:I63,8,FALSE)</f>
        <v>13</v>
      </c>
      <c r="Z31" s="2">
        <f t="shared" si="11"/>
        <v>7</v>
      </c>
      <c r="AA31" s="10">
        <f>SUMIFS(QBRBWRTE!$AF:$AF,QBRBWRTE!$B:$B,"TE",QBRBWRTE!$D:$D,A31,QBRBWRTE!$AB:$AB,"&gt;0")</f>
        <v>109.2</v>
      </c>
      <c r="AB31" s="10">
        <f t="shared" si="12"/>
        <v>13.65</v>
      </c>
      <c r="AC31" s="2">
        <f>33-VLOOKUP(A31,OnlineRankings!$A$2:I63,6,FALSE)</f>
        <v>30</v>
      </c>
      <c r="AD31" s="2">
        <f t="shared" si="13"/>
        <v>21</v>
      </c>
      <c r="AE31" t="str">
        <f t="shared" si="14"/>
        <v>POOR</v>
      </c>
      <c r="AF31" t="str">
        <f t="shared" si="15"/>
        <v>BALANCED</v>
      </c>
    </row>
    <row r="32" spans="1:32" x14ac:dyDescent="0.2">
      <c r="A32" t="str">
        <f>'Def Game Stats'!A27</f>
        <v>SD</v>
      </c>
      <c r="B32">
        <f>'Def Game Stats'!B27-'Def Game Stats'!C27-'Def Game Stats'!D27</f>
        <v>438</v>
      </c>
      <c r="C32">
        <f>'Def Game Stats'!E27-'Def Game Stats'!F27-'Def Game Stats'!G27</f>
        <v>362</v>
      </c>
      <c r="D32">
        <f>'Def Game Stats'!H27-'Def Game Stats'!I27-'Def Game Stats'!J27</f>
        <v>29</v>
      </c>
      <c r="E32" s="3">
        <f t="shared" si="0"/>
        <v>0.54749999999999999</v>
      </c>
      <c r="F32" s="3">
        <f t="shared" si="1"/>
        <v>0.45250000000000001</v>
      </c>
      <c r="G32">
        <f t="shared" si="2"/>
        <v>829</v>
      </c>
      <c r="H32">
        <f>'Def Game Stats'!T27-'Def Game Stats'!U27-'Def Game Stats'!V27</f>
        <v>19</v>
      </c>
      <c r="I32">
        <f>'Def Game Stats'!N27-'Def Game Stats'!O27-'Def Game Stats'!P27</f>
        <v>14</v>
      </c>
      <c r="J32">
        <f>'Def Game Stats'!Z27-'Def Game Stats'!AA27-'Def Game Stats'!AB27</f>
        <v>24</v>
      </c>
      <c r="K32">
        <f t="shared" si="3"/>
        <v>270</v>
      </c>
      <c r="L32" s="1">
        <f t="shared" si="4"/>
        <v>0.32569360675512665</v>
      </c>
      <c r="M32" s="1">
        <f t="shared" si="5"/>
        <v>3.0703703703703704</v>
      </c>
      <c r="N32" s="2">
        <f>COUNTIFS(GameData!$B:$B,A32,GameData!$E:$E,"&gt;0",GameData!$D:$D,"&gt;8")</f>
        <v>8</v>
      </c>
      <c r="O32" s="10">
        <f>SUMIFS(QBRBWRTE!$AF:$AF,QBRBWRTE!$B:$B,"QB",QBRBWRTE!$D:$D,A32,QBRBWRTE!$AB:$AB,"&gt;0")</f>
        <v>132.9</v>
      </c>
      <c r="P32" s="10">
        <f t="shared" si="6"/>
        <v>16.612500000000001</v>
      </c>
      <c r="Q32" s="2">
        <f>33-VLOOKUP(A32,OnlineRankings!$A$2:I61,2,FALSE)</f>
        <v>19</v>
      </c>
      <c r="R32" s="2">
        <f t="shared" si="7"/>
        <v>9</v>
      </c>
      <c r="S32" s="10">
        <f>SUMIFS(QBRBWRTE!$AF:$AF,QBRBWRTE!$B:$B,"RB",QBRBWRTE!$D:$D,A32,QBRBWRTE!$AB:$AB,"&gt;0")</f>
        <v>163.4</v>
      </c>
      <c r="T32" s="10">
        <f t="shared" si="8"/>
        <v>20.425000000000001</v>
      </c>
      <c r="U32" s="2">
        <f>33-VLOOKUP(A32,OnlineRankings!$A$2:I61,4,FALSE)</f>
        <v>16</v>
      </c>
      <c r="V32" s="2">
        <f t="shared" si="9"/>
        <v>17</v>
      </c>
      <c r="W32" s="10">
        <f>SUMIFS(QBRBWRTE!$AF:$AF,QBRBWRTE!$B:$B,"WR",QBRBWRTE!$D:$D,A32,QBRBWRTE!$AB:$AB,"&gt;0")</f>
        <v>259.29999999999995</v>
      </c>
      <c r="X32" s="10">
        <f t="shared" si="10"/>
        <v>32.412499999999994</v>
      </c>
      <c r="Y32" s="2">
        <f>33-VLOOKUP(A32,OnlineRankings!$A$2:I61,8,FALSE)</f>
        <v>1</v>
      </c>
      <c r="Z32" s="2">
        <f t="shared" si="11"/>
        <v>10</v>
      </c>
      <c r="AA32" s="10">
        <f>SUMIFS(QBRBWRTE!$AF:$AF,QBRBWRTE!$B:$B,"TE",QBRBWRTE!$D:$D,A32,QBRBWRTE!$AB:$AB,"&gt;0")</f>
        <v>108.69999999999999</v>
      </c>
      <c r="AB32" s="10">
        <f t="shared" si="12"/>
        <v>13.587499999999999</v>
      </c>
      <c r="AC32" s="2">
        <f>33-VLOOKUP(A32,OnlineRankings!$A$2:I61,6,FALSE)</f>
        <v>17</v>
      </c>
      <c r="AD32" s="2">
        <f t="shared" si="13"/>
        <v>20</v>
      </c>
      <c r="AE32" t="str">
        <f t="shared" si="14"/>
        <v>BELOW AVERAGE</v>
      </c>
      <c r="AF32" t="str">
        <f t="shared" si="15"/>
        <v>BALANCED</v>
      </c>
    </row>
    <row r="33" spans="1:32" x14ac:dyDescent="0.2">
      <c r="A33" t="str">
        <f>'Def Game Stats'!A21</f>
        <v>NO</v>
      </c>
      <c r="B33">
        <f>'Def Game Stats'!B21-'Def Game Stats'!C21-'Def Game Stats'!D21</f>
        <v>478</v>
      </c>
      <c r="C33">
        <f>'Def Game Stats'!E21-'Def Game Stats'!F21-'Def Game Stats'!G21</f>
        <v>370</v>
      </c>
      <c r="D33">
        <f>'Def Game Stats'!H21-'Def Game Stats'!I21-'Def Game Stats'!J21</f>
        <v>22</v>
      </c>
      <c r="E33" s="3">
        <f t="shared" si="0"/>
        <v>0.56367924528301883</v>
      </c>
      <c r="F33" s="3">
        <f t="shared" si="1"/>
        <v>0.43632075471698112</v>
      </c>
      <c r="G33">
        <f t="shared" si="2"/>
        <v>870</v>
      </c>
      <c r="H33">
        <f>'Def Game Stats'!T21-'Def Game Stats'!U21-'Def Game Stats'!V21</f>
        <v>38</v>
      </c>
      <c r="I33">
        <f>'Def Game Stats'!N21-'Def Game Stats'!O21-'Def Game Stats'!P21</f>
        <v>10</v>
      </c>
      <c r="J33">
        <f>'Def Game Stats'!Z21-'Def Game Stats'!AA21-'Def Game Stats'!AB21</f>
        <v>18</v>
      </c>
      <c r="K33">
        <f t="shared" si="3"/>
        <v>342</v>
      </c>
      <c r="L33" s="1">
        <f t="shared" si="4"/>
        <v>0.39310344827586208</v>
      </c>
      <c r="M33" s="1">
        <f t="shared" si="5"/>
        <v>2.5438596491228069</v>
      </c>
      <c r="N33" s="2">
        <f>COUNTIFS(GameData!$B:$B,A33,GameData!$E:$E,"&gt;0",GameData!$D:$D,"&gt;8")</f>
        <v>8</v>
      </c>
      <c r="O33" s="10">
        <f>SUMIFS(QBRBWRTE!$AF:$AF,QBRBWRTE!$B:$B,"QB",QBRBWRTE!$D:$D,A33,QBRBWRTE!$AB:$AB,"&gt;0")</f>
        <v>216.66</v>
      </c>
      <c r="P33" s="10">
        <f t="shared" si="6"/>
        <v>27.0825</v>
      </c>
      <c r="Q33" s="2">
        <f>33-VLOOKUP(A33,OnlineRankings!$A$2:I64,2,FALSE)</f>
        <v>32</v>
      </c>
      <c r="R33" s="2">
        <f t="shared" si="7"/>
        <v>32</v>
      </c>
      <c r="S33" s="10">
        <f>SUMIFS(QBRBWRTE!$AF:$AF,QBRBWRTE!$B:$B,"RB",QBRBWRTE!$D:$D,A33,QBRBWRTE!$AB:$AB,"&gt;0")</f>
        <v>216.29999999999995</v>
      </c>
      <c r="T33" s="10">
        <f t="shared" si="8"/>
        <v>27.037499999999994</v>
      </c>
      <c r="U33" s="2">
        <f>33-VLOOKUP(A33,OnlineRankings!$A$2:I64,4,FALSE)</f>
        <v>32</v>
      </c>
      <c r="V33" s="2">
        <f t="shared" si="9"/>
        <v>28</v>
      </c>
      <c r="W33" s="10">
        <f>SUMIFS(QBRBWRTE!$AF:$AF,QBRBWRTE!$B:$B,"WR",QBRBWRTE!$D:$D,A33,QBRBWRTE!$AB:$AB,"&gt;0")</f>
        <v>307.99999999999994</v>
      </c>
      <c r="X33" s="10">
        <f t="shared" si="10"/>
        <v>38.499999999999993</v>
      </c>
      <c r="Y33" s="2">
        <f>33-VLOOKUP(A33,OnlineRankings!$A$2:I64,8,FALSE)</f>
        <v>31</v>
      </c>
      <c r="Z33" s="2">
        <f t="shared" si="11"/>
        <v>24</v>
      </c>
      <c r="AA33" s="10">
        <f>SUMIFS(QBRBWRTE!$AF:$AF,QBRBWRTE!$B:$B,"TE",QBRBWRTE!$D:$D,A33,QBRBWRTE!$AB:$AB,"&gt;0")</f>
        <v>162.10000000000002</v>
      </c>
      <c r="AB33" s="10">
        <f t="shared" si="12"/>
        <v>20.262500000000003</v>
      </c>
      <c r="AC33" s="2">
        <f>33-VLOOKUP(A33,OnlineRankings!$A$2:I64,6,FALSE)</f>
        <v>32</v>
      </c>
      <c r="AD33" s="2">
        <f t="shared" si="13"/>
        <v>32</v>
      </c>
      <c r="AE33" t="str">
        <f t="shared" si="14"/>
        <v>POOR</v>
      </c>
      <c r="AF33" t="str">
        <f t="shared" si="15"/>
        <v>BALANCED</v>
      </c>
    </row>
    <row r="35" spans="1:32" x14ac:dyDescent="0.2">
      <c r="A35" t="s">
        <v>76</v>
      </c>
      <c r="B35" s="2">
        <f>AVERAGE(B2:B33)</f>
        <v>497.5625</v>
      </c>
      <c r="C35" s="2">
        <f t="shared" ref="C35:K35" si="16">AVERAGE(C2:C33)</f>
        <v>367.15625</v>
      </c>
      <c r="D35" s="2">
        <f t="shared" si="16"/>
        <v>26.46875</v>
      </c>
      <c r="E35" s="3">
        <f t="shared" si="16"/>
        <v>0.57541169974099149</v>
      </c>
      <c r="F35" s="3">
        <f>AVERAGE(F2:F33)</f>
        <v>0.42458830025900857</v>
      </c>
      <c r="G35" s="2">
        <f t="shared" si="16"/>
        <v>891.1875</v>
      </c>
      <c r="H35" s="2">
        <f t="shared" si="16"/>
        <v>22.21875</v>
      </c>
      <c r="I35" s="2">
        <f t="shared" si="16"/>
        <v>8.71875</v>
      </c>
      <c r="J35" s="2">
        <f t="shared" si="16"/>
        <v>22.0625</v>
      </c>
      <c r="K35" s="2">
        <f t="shared" si="16"/>
        <v>251.8125</v>
      </c>
      <c r="L35" s="1">
        <f>K35/G35</f>
        <v>0.28255838417841361</v>
      </c>
      <c r="M35" s="1">
        <f>1/L35</f>
        <v>3.5390915860014895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2" x14ac:dyDescent="0.2">
      <c r="A36" t="s">
        <v>77</v>
      </c>
      <c r="B36" s="2">
        <f>_xlfn.STDEV.P(B2:B33)</f>
        <v>39.894342879034866</v>
      </c>
      <c r="C36" s="2">
        <f t="shared" ref="C36:K36" si="17">_xlfn.STDEV.P(C2:C33)</f>
        <v>36.302642272119805</v>
      </c>
      <c r="D36" s="2">
        <f t="shared" si="17"/>
        <v>4.249885108741176</v>
      </c>
      <c r="E36" s="3">
        <f t="shared" si="17"/>
        <v>3.5206840756710954E-2</v>
      </c>
      <c r="F36" s="3">
        <f>_xlfn.STDEV.P(F2:F33)</f>
        <v>3.5206840756710968E-2</v>
      </c>
      <c r="G36" s="2">
        <f t="shared" si="17"/>
        <v>47.007604105612529</v>
      </c>
      <c r="H36" s="2">
        <f t="shared" si="17"/>
        <v>5.464283890639285</v>
      </c>
      <c r="I36" s="2">
        <f t="shared" si="17"/>
        <v>3.5110039073604007</v>
      </c>
      <c r="J36" s="2">
        <f t="shared" si="17"/>
        <v>4.0845555143736263</v>
      </c>
      <c r="K36" s="2">
        <f t="shared" si="17"/>
        <v>41.154007626839942</v>
      </c>
      <c r="L36" s="1">
        <f>_xlfn.STDEV.P(L2:L33)</f>
        <v>4.3558759430127492E-2</v>
      </c>
      <c r="M36" s="1">
        <f>_xlfn.STDEV.P(M2:M33)</f>
        <v>0.58351804554892062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2" ht="17" thickBot="1" x14ac:dyDescent="0.25"/>
    <row r="38" spans="1:32" x14ac:dyDescent="0.2">
      <c r="A38" s="4" t="s">
        <v>1439</v>
      </c>
      <c r="B38" s="5">
        <v>6</v>
      </c>
    </row>
    <row r="39" spans="1:32" x14ac:dyDescent="0.2">
      <c r="A39" s="6" t="s">
        <v>1440</v>
      </c>
      <c r="B39" s="7">
        <v>5</v>
      </c>
    </row>
    <row r="40" spans="1:32" x14ac:dyDescent="0.2">
      <c r="A40" s="6" t="s">
        <v>1441</v>
      </c>
      <c r="B40" s="7">
        <v>4</v>
      </c>
    </row>
    <row r="41" spans="1:32" x14ac:dyDescent="0.2">
      <c r="A41" s="6" t="s">
        <v>1442</v>
      </c>
      <c r="B41" s="7">
        <v>3</v>
      </c>
    </row>
    <row r="42" spans="1:32" x14ac:dyDescent="0.2">
      <c r="A42" s="6" t="s">
        <v>1443</v>
      </c>
      <c r="B42" s="7">
        <v>2</v>
      </c>
    </row>
    <row r="43" spans="1:32" ht="17" thickBot="1" x14ac:dyDescent="0.25">
      <c r="A43" s="8" t="s">
        <v>1444</v>
      </c>
      <c r="B43" s="9">
        <v>1</v>
      </c>
    </row>
  </sheetData>
  <autoFilter ref="A1:AF33">
    <sortState ref="A2:AF33">
      <sortCondition descending="1" ref="M1:M33"/>
    </sortState>
  </autoFilter>
  <conditionalFormatting sqref="AE1 AE34:AE1048576">
    <cfRule type="cellIs" dxfId="122" priority="19" operator="equal">
      <formula>"POOR"</formula>
    </cfRule>
    <cfRule type="cellIs" dxfId="121" priority="20" operator="equal">
      <formula>"AVERAGE"</formula>
    </cfRule>
    <cfRule type="cellIs" dxfId="120" priority="21" operator="equal">
      <formula>"GOOD"</formula>
    </cfRule>
    <cfRule type="cellIs" dxfId="119" priority="22" operator="equal">
      <formula>"GREAT"</formula>
    </cfRule>
  </conditionalFormatting>
  <conditionalFormatting sqref="AF1">
    <cfRule type="cellIs" dxfId="118" priority="16" operator="equal">
      <formula>"BALANCED"</formula>
    </cfRule>
    <cfRule type="cellIs" dxfId="117" priority="17" operator="equal">
      <formula>"RUN"</formula>
    </cfRule>
    <cfRule type="cellIs" dxfId="116" priority="18" operator="equal">
      <formula>"PASS"</formula>
    </cfRule>
  </conditionalFormatting>
  <conditionalFormatting sqref="AF2:AF33">
    <cfRule type="cellIs" dxfId="115" priority="13" operator="equal">
      <formula>"BALANCED"</formula>
    </cfRule>
    <cfRule type="cellIs" dxfId="114" priority="14" operator="equal">
      <formula>"RUN"</formula>
    </cfRule>
    <cfRule type="cellIs" dxfId="113" priority="15" operator="equal">
      <formula>"PASS"</formula>
    </cfRule>
  </conditionalFormatting>
  <conditionalFormatting sqref="AE2:AE33">
    <cfRule type="cellIs" dxfId="112" priority="9" operator="equal">
      <formula>"POOR"</formula>
    </cfRule>
    <cfRule type="cellIs" dxfId="111" priority="10" operator="equal">
      <formula>"BELOW AVERAGE"</formula>
    </cfRule>
    <cfRule type="cellIs" dxfId="110" priority="11" operator="equal">
      <formula>"GOOD"</formula>
    </cfRule>
    <cfRule type="cellIs" dxfId="109" priority="12" operator="equal">
      <formula>"GREAT"</formula>
    </cfRule>
  </conditionalFormatting>
  <conditionalFormatting sqref="AE2:AE33">
    <cfRule type="cellIs" dxfId="108" priority="8" operator="equal">
      <formula>"ABOVE AVERAGE"</formula>
    </cfRule>
  </conditionalFormatting>
  <conditionalFormatting sqref="AE2:AE33">
    <cfRule type="cellIs" dxfId="107" priority="7" operator="equal">
      <formula>"BAD"</formula>
    </cfRule>
  </conditionalFormatting>
  <conditionalFormatting sqref="A38:A43">
    <cfRule type="cellIs" dxfId="106" priority="3" operator="equal">
      <formula>"POOR"</formula>
    </cfRule>
    <cfRule type="cellIs" dxfId="105" priority="4" operator="equal">
      <formula>"BELOW AVERAGE"</formula>
    </cfRule>
    <cfRule type="cellIs" dxfId="104" priority="5" operator="equal">
      <formula>"GOOD"</formula>
    </cfRule>
    <cfRule type="cellIs" dxfId="103" priority="6" operator="equal">
      <formula>"GREAT"</formula>
    </cfRule>
  </conditionalFormatting>
  <conditionalFormatting sqref="A38:A43">
    <cfRule type="cellIs" dxfId="102" priority="2" operator="equal">
      <formula>"ABOVE AVERAGE"</formula>
    </cfRule>
  </conditionalFormatting>
  <conditionalFormatting sqref="A38:A43">
    <cfRule type="cellIs" dxfId="101" priority="1" operator="equal">
      <formula>"BAD"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11"/>
  <sheetViews>
    <sheetView tabSelected="1" workbookViewId="0">
      <pane xSplit="1" topLeftCell="B1" activePane="topRight" state="frozen"/>
      <selection pane="topRight" activeCell="A1860" sqref="A1860:XFD1860"/>
    </sheetView>
  </sheetViews>
  <sheetFormatPr baseColWidth="10" defaultRowHeight="16" x14ac:dyDescent="0.2"/>
  <cols>
    <col min="1" max="1" width="14.33203125" bestFit="1" customWidth="1"/>
    <col min="2" max="2" width="5.33203125" customWidth="1"/>
    <col min="3" max="3" width="8.5" bestFit="1" customWidth="1"/>
    <col min="4" max="4" width="7.33203125" bestFit="1" customWidth="1"/>
    <col min="5" max="5" width="4" customWidth="1"/>
    <col min="6" max="6" width="14.33203125" hidden="1" customWidth="1"/>
    <col min="7" max="7" width="17" hidden="1" customWidth="1"/>
    <col min="8" max="8" width="5.33203125" customWidth="1"/>
    <col min="9" max="9" width="7" customWidth="1"/>
    <col min="10" max="10" width="8" bestFit="1" customWidth="1"/>
    <col min="11" max="11" width="8.1640625" bestFit="1" customWidth="1"/>
    <col min="12" max="12" width="8.6640625" bestFit="1" customWidth="1"/>
    <col min="13" max="13" width="8.33203125" bestFit="1" customWidth="1"/>
    <col min="14" max="14" width="6" hidden="1" customWidth="1"/>
    <col min="15" max="15" width="8.6640625" bestFit="1" customWidth="1"/>
    <col min="16" max="16" width="8.1640625" bestFit="1" customWidth="1"/>
    <col min="17" max="17" width="8.33203125" bestFit="1" customWidth="1"/>
    <col min="18" max="18" width="8.83203125" bestFit="1" customWidth="1"/>
    <col min="19" max="19" width="5" hidden="1" customWidth="1"/>
    <col min="20" max="20" width="8.6640625" bestFit="1" customWidth="1"/>
    <col min="21" max="21" width="9.83203125" bestFit="1" customWidth="1"/>
    <col min="22" max="22" width="8.1640625" bestFit="1" customWidth="1"/>
    <col min="23" max="23" width="8.33203125" bestFit="1" customWidth="1"/>
    <col min="24" max="24" width="8.83203125" bestFit="1" customWidth="1"/>
    <col min="25" max="25" width="11.5" hidden="1" customWidth="1"/>
    <col min="26" max="26" width="5.5" hidden="1" customWidth="1"/>
    <col min="27" max="27" width="10.6640625" hidden="1" customWidth="1"/>
    <col min="28" max="28" width="9" bestFit="1" customWidth="1"/>
    <col min="29" max="29" width="4.5" customWidth="1"/>
    <col min="30" max="30" width="6.6640625" customWidth="1"/>
    <col min="31" max="31" width="4.83203125" customWidth="1"/>
    <col min="32" max="32" width="10.1640625" bestFit="1" customWidth="1"/>
  </cols>
  <sheetData>
    <row r="1" spans="1:32" x14ac:dyDescent="0.2">
      <c r="A1" t="s">
        <v>347</v>
      </c>
      <c r="B1" t="s">
        <v>348</v>
      </c>
      <c r="C1" t="s">
        <v>63</v>
      </c>
      <c r="D1" t="s">
        <v>349</v>
      </c>
      <c r="E1" t="s">
        <v>350</v>
      </c>
      <c r="F1" t="s">
        <v>351</v>
      </c>
      <c r="G1" t="s">
        <v>352</v>
      </c>
      <c r="H1" t="s">
        <v>1</v>
      </c>
      <c r="I1" t="s">
        <v>353</v>
      </c>
      <c r="J1" t="s">
        <v>354</v>
      </c>
      <c r="K1" t="s">
        <v>19</v>
      </c>
      <c r="L1" t="s">
        <v>22</v>
      </c>
      <c r="M1" t="s">
        <v>1356</v>
      </c>
      <c r="N1" t="s">
        <v>355</v>
      </c>
      <c r="O1" t="s">
        <v>4</v>
      </c>
      <c r="P1" t="s">
        <v>356</v>
      </c>
      <c r="Q1" t="s">
        <v>13</v>
      </c>
      <c r="R1" t="s">
        <v>16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1470</v>
      </c>
      <c r="AC1" t="s">
        <v>1471</v>
      </c>
      <c r="AD1" t="s">
        <v>1472</v>
      </c>
      <c r="AE1" t="s">
        <v>1473</v>
      </c>
      <c r="AF1" t="s">
        <v>1474</v>
      </c>
    </row>
    <row r="2" spans="1:32" x14ac:dyDescent="0.2">
      <c r="A2" t="s">
        <v>800</v>
      </c>
      <c r="B2" t="s">
        <v>720</v>
      </c>
      <c r="C2" t="s">
        <v>48</v>
      </c>
      <c r="D2" t="s">
        <v>45</v>
      </c>
      <c r="E2">
        <v>17</v>
      </c>
      <c r="F2" t="s">
        <v>801</v>
      </c>
      <c r="G2" t="s">
        <v>340</v>
      </c>
      <c r="T2">
        <v>17</v>
      </c>
      <c r="U2">
        <v>13</v>
      </c>
      <c r="V2">
        <v>187</v>
      </c>
      <c r="W2">
        <v>1</v>
      </c>
      <c r="X2">
        <v>0</v>
      </c>
      <c r="Y2">
        <v>1</v>
      </c>
      <c r="Z2">
        <v>1</v>
      </c>
      <c r="AA2">
        <v>0</v>
      </c>
      <c r="AB2">
        <v>1</v>
      </c>
      <c r="AF2">
        <v>40.700000000000003</v>
      </c>
    </row>
    <row r="3" spans="1:32" x14ac:dyDescent="0.2">
      <c r="A3" t="s">
        <v>377</v>
      </c>
      <c r="B3" t="s">
        <v>367</v>
      </c>
      <c r="C3" t="s">
        <v>44</v>
      </c>
      <c r="D3" t="s">
        <v>36</v>
      </c>
      <c r="E3">
        <v>17</v>
      </c>
      <c r="F3" t="s">
        <v>378</v>
      </c>
      <c r="G3" t="s">
        <v>341</v>
      </c>
      <c r="H3">
        <v>26</v>
      </c>
      <c r="I3">
        <v>21</v>
      </c>
      <c r="J3">
        <v>293</v>
      </c>
      <c r="K3">
        <v>2</v>
      </c>
      <c r="L3">
        <v>0</v>
      </c>
      <c r="M3">
        <v>0</v>
      </c>
      <c r="N3">
        <v>0</v>
      </c>
      <c r="O3">
        <v>6</v>
      </c>
      <c r="P3">
        <v>10</v>
      </c>
      <c r="Q3">
        <v>2</v>
      </c>
      <c r="R3">
        <v>0</v>
      </c>
      <c r="S3">
        <v>0</v>
      </c>
      <c r="AB3">
        <v>1</v>
      </c>
      <c r="AF3">
        <v>32.72</v>
      </c>
    </row>
    <row r="4" spans="1:32" x14ac:dyDescent="0.2">
      <c r="A4" t="s">
        <v>864</v>
      </c>
      <c r="B4" t="s">
        <v>720</v>
      </c>
      <c r="C4" t="s">
        <v>61</v>
      </c>
      <c r="D4" t="s">
        <v>52</v>
      </c>
      <c r="E4">
        <v>17</v>
      </c>
      <c r="F4" t="s">
        <v>865</v>
      </c>
      <c r="G4" t="s">
        <v>332</v>
      </c>
      <c r="T4">
        <v>15</v>
      </c>
      <c r="U4">
        <v>10</v>
      </c>
      <c r="V4">
        <v>137</v>
      </c>
      <c r="W4">
        <v>1</v>
      </c>
      <c r="X4">
        <v>0</v>
      </c>
      <c r="Y4">
        <v>1</v>
      </c>
      <c r="AB4">
        <v>1</v>
      </c>
      <c r="AC4" t="s">
        <v>1477</v>
      </c>
      <c r="AD4" t="s">
        <v>1684</v>
      </c>
      <c r="AE4" t="s">
        <v>2036</v>
      </c>
      <c r="AF4">
        <v>32.700000000000003</v>
      </c>
    </row>
    <row r="5" spans="1:32" x14ac:dyDescent="0.2">
      <c r="A5" t="s">
        <v>1863</v>
      </c>
      <c r="B5" t="s">
        <v>367</v>
      </c>
      <c r="C5" t="s">
        <v>34</v>
      </c>
      <c r="D5" t="s">
        <v>53</v>
      </c>
      <c r="E5">
        <v>17</v>
      </c>
      <c r="F5" t="s">
        <v>1864</v>
      </c>
      <c r="G5" t="s">
        <v>343</v>
      </c>
      <c r="H5">
        <v>48</v>
      </c>
      <c r="I5">
        <v>33</v>
      </c>
      <c r="J5">
        <v>435</v>
      </c>
      <c r="K5">
        <v>3</v>
      </c>
      <c r="L5">
        <v>0</v>
      </c>
      <c r="M5">
        <v>2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Z5">
        <v>1</v>
      </c>
      <c r="AA5">
        <v>0</v>
      </c>
      <c r="AB5">
        <v>1</v>
      </c>
      <c r="AF5">
        <v>30.4</v>
      </c>
    </row>
    <row r="6" spans="1:32" x14ac:dyDescent="0.2">
      <c r="A6" t="s">
        <v>846</v>
      </c>
      <c r="B6" t="s">
        <v>720</v>
      </c>
      <c r="C6" t="s">
        <v>32</v>
      </c>
      <c r="D6" t="s">
        <v>58</v>
      </c>
      <c r="E6">
        <v>17</v>
      </c>
      <c r="F6" t="s">
        <v>847</v>
      </c>
      <c r="G6" t="s">
        <v>337</v>
      </c>
      <c r="T6">
        <v>16</v>
      </c>
      <c r="U6">
        <v>8</v>
      </c>
      <c r="V6">
        <v>126</v>
      </c>
      <c r="W6">
        <v>1</v>
      </c>
      <c r="X6">
        <v>0</v>
      </c>
      <c r="Y6">
        <v>1</v>
      </c>
      <c r="AB6">
        <v>1</v>
      </c>
      <c r="AC6" t="s">
        <v>462</v>
      </c>
      <c r="AD6" t="s">
        <v>1684</v>
      </c>
      <c r="AE6" t="s">
        <v>2037</v>
      </c>
      <c r="AF6">
        <v>29.6</v>
      </c>
    </row>
    <row r="7" spans="1:32" x14ac:dyDescent="0.2">
      <c r="A7" t="s">
        <v>451</v>
      </c>
      <c r="B7" t="s">
        <v>367</v>
      </c>
      <c r="C7" t="s">
        <v>48</v>
      </c>
      <c r="D7" t="s">
        <v>45</v>
      </c>
      <c r="E7">
        <v>17</v>
      </c>
      <c r="F7" t="s">
        <v>452</v>
      </c>
      <c r="G7" t="s">
        <v>340</v>
      </c>
      <c r="H7">
        <v>36</v>
      </c>
      <c r="I7">
        <v>24</v>
      </c>
      <c r="J7">
        <v>349</v>
      </c>
      <c r="K7">
        <v>3</v>
      </c>
      <c r="L7">
        <v>1</v>
      </c>
      <c r="M7">
        <v>2</v>
      </c>
      <c r="N7">
        <v>1</v>
      </c>
      <c r="O7">
        <v>2</v>
      </c>
      <c r="P7">
        <v>-2</v>
      </c>
      <c r="Q7">
        <v>0</v>
      </c>
      <c r="R7">
        <v>0</v>
      </c>
      <c r="S7">
        <v>0</v>
      </c>
      <c r="AB7">
        <v>1</v>
      </c>
      <c r="AC7" t="s">
        <v>1477</v>
      </c>
      <c r="AD7" t="s">
        <v>2038</v>
      </c>
      <c r="AE7" t="s">
        <v>2039</v>
      </c>
      <c r="AF7">
        <v>28.76</v>
      </c>
    </row>
    <row r="8" spans="1:32" x14ac:dyDescent="0.2">
      <c r="A8" t="s">
        <v>507</v>
      </c>
      <c r="B8" t="s">
        <v>475</v>
      </c>
      <c r="C8" t="s">
        <v>37</v>
      </c>
      <c r="D8" t="s">
        <v>38</v>
      </c>
      <c r="E8">
        <v>17</v>
      </c>
      <c r="F8" t="s">
        <v>508</v>
      </c>
      <c r="G8" t="s">
        <v>339</v>
      </c>
      <c r="O8">
        <v>27</v>
      </c>
      <c r="P8">
        <v>170</v>
      </c>
      <c r="Q8">
        <v>1</v>
      </c>
      <c r="R8">
        <v>0</v>
      </c>
      <c r="S8">
        <v>1</v>
      </c>
      <c r="T8">
        <v>5</v>
      </c>
      <c r="U8">
        <v>2</v>
      </c>
      <c r="V8">
        <v>6</v>
      </c>
      <c r="W8">
        <v>0</v>
      </c>
      <c r="X8">
        <v>0</v>
      </c>
      <c r="Y8">
        <v>0</v>
      </c>
      <c r="AB8">
        <v>1</v>
      </c>
      <c r="AF8">
        <v>28.6</v>
      </c>
    </row>
    <row r="9" spans="1:32" x14ac:dyDescent="0.2">
      <c r="A9" t="s">
        <v>978</v>
      </c>
      <c r="B9" t="s">
        <v>720</v>
      </c>
      <c r="C9" t="s">
        <v>34</v>
      </c>
      <c r="D9" t="s">
        <v>53</v>
      </c>
      <c r="E9">
        <v>17</v>
      </c>
      <c r="F9" t="s">
        <v>979</v>
      </c>
      <c r="G9" t="s">
        <v>343</v>
      </c>
      <c r="T9">
        <v>9</v>
      </c>
      <c r="U9">
        <v>8</v>
      </c>
      <c r="V9">
        <v>173</v>
      </c>
      <c r="W9">
        <v>0</v>
      </c>
      <c r="X9">
        <v>0</v>
      </c>
      <c r="Y9">
        <v>1</v>
      </c>
      <c r="AB9">
        <v>2</v>
      </c>
      <c r="AF9">
        <v>28.3</v>
      </c>
    </row>
    <row r="10" spans="1:32" x14ac:dyDescent="0.2">
      <c r="A10" t="s">
        <v>964</v>
      </c>
      <c r="B10" t="s">
        <v>720</v>
      </c>
      <c r="C10" t="s">
        <v>44</v>
      </c>
      <c r="D10" t="s">
        <v>36</v>
      </c>
      <c r="E10">
        <v>17</v>
      </c>
      <c r="F10" t="s">
        <v>965</v>
      </c>
      <c r="G10" t="s">
        <v>341</v>
      </c>
      <c r="T10">
        <v>8</v>
      </c>
      <c r="U10">
        <v>7</v>
      </c>
      <c r="V10">
        <v>120</v>
      </c>
      <c r="W10">
        <v>1</v>
      </c>
      <c r="X10">
        <v>0</v>
      </c>
      <c r="Y10">
        <v>1</v>
      </c>
      <c r="Z10">
        <v>1</v>
      </c>
      <c r="AA10">
        <v>0</v>
      </c>
      <c r="AB10">
        <v>2</v>
      </c>
      <c r="AF10">
        <v>28</v>
      </c>
    </row>
    <row r="11" spans="1:32" x14ac:dyDescent="0.2">
      <c r="A11" t="s">
        <v>934</v>
      </c>
      <c r="B11" t="s">
        <v>720</v>
      </c>
      <c r="C11" t="s">
        <v>58</v>
      </c>
      <c r="D11" t="s">
        <v>32</v>
      </c>
      <c r="E11">
        <v>17</v>
      </c>
      <c r="F11" t="s">
        <v>935</v>
      </c>
      <c r="G11" t="s">
        <v>337</v>
      </c>
      <c r="T11">
        <v>15</v>
      </c>
      <c r="U11">
        <v>11</v>
      </c>
      <c r="V11">
        <v>136</v>
      </c>
      <c r="W11">
        <v>0</v>
      </c>
      <c r="X11">
        <v>0</v>
      </c>
      <c r="Y11">
        <v>1</v>
      </c>
      <c r="AB11">
        <v>1</v>
      </c>
      <c r="AF11">
        <v>27.6</v>
      </c>
    </row>
    <row r="12" spans="1:32" x14ac:dyDescent="0.2">
      <c r="A12" t="s">
        <v>894</v>
      </c>
      <c r="B12" t="s">
        <v>794</v>
      </c>
      <c r="C12" t="s">
        <v>38</v>
      </c>
      <c r="D12" t="s">
        <v>37</v>
      </c>
      <c r="E12">
        <v>17</v>
      </c>
      <c r="F12" t="s">
        <v>895</v>
      </c>
      <c r="G12" t="s">
        <v>339</v>
      </c>
      <c r="T12">
        <v>9</v>
      </c>
      <c r="U12">
        <v>9</v>
      </c>
      <c r="V12">
        <v>152</v>
      </c>
      <c r="W12">
        <v>0</v>
      </c>
      <c r="X12">
        <v>0</v>
      </c>
      <c r="Y12">
        <v>1</v>
      </c>
      <c r="AB12">
        <v>1</v>
      </c>
      <c r="AF12">
        <v>27.2</v>
      </c>
    </row>
    <row r="13" spans="1:32" x14ac:dyDescent="0.2">
      <c r="A13" t="s">
        <v>896</v>
      </c>
      <c r="B13" t="s">
        <v>720</v>
      </c>
      <c r="C13" t="s">
        <v>50</v>
      </c>
      <c r="D13" t="s">
        <v>41</v>
      </c>
      <c r="E13">
        <v>17</v>
      </c>
      <c r="F13" t="s">
        <v>897</v>
      </c>
      <c r="G13" t="s">
        <v>336</v>
      </c>
      <c r="T13">
        <v>11</v>
      </c>
      <c r="U13">
        <v>9</v>
      </c>
      <c r="V13">
        <v>149</v>
      </c>
      <c r="W13">
        <v>0</v>
      </c>
      <c r="X13">
        <v>0</v>
      </c>
      <c r="Y13">
        <v>1</v>
      </c>
      <c r="AB13">
        <v>1</v>
      </c>
      <c r="AF13">
        <v>26.9</v>
      </c>
    </row>
    <row r="14" spans="1:32" x14ac:dyDescent="0.2">
      <c r="A14" t="s">
        <v>387</v>
      </c>
      <c r="B14" t="s">
        <v>367</v>
      </c>
      <c r="C14" t="s">
        <v>42</v>
      </c>
      <c r="D14" t="s">
        <v>43</v>
      </c>
      <c r="E14">
        <v>17</v>
      </c>
      <c r="F14" t="s">
        <v>388</v>
      </c>
      <c r="G14" t="s">
        <v>335</v>
      </c>
      <c r="H14">
        <v>38</v>
      </c>
      <c r="I14">
        <v>25</v>
      </c>
      <c r="J14">
        <v>350</v>
      </c>
      <c r="K14">
        <v>2</v>
      </c>
      <c r="L14">
        <v>0</v>
      </c>
      <c r="M14">
        <v>0</v>
      </c>
      <c r="N14">
        <v>1</v>
      </c>
      <c r="O14">
        <v>3</v>
      </c>
      <c r="P14">
        <v>17</v>
      </c>
      <c r="Q14">
        <v>0</v>
      </c>
      <c r="R14">
        <v>0</v>
      </c>
      <c r="S14">
        <v>0</v>
      </c>
      <c r="AB14">
        <v>1</v>
      </c>
      <c r="AC14" t="s">
        <v>462</v>
      </c>
      <c r="AD14" t="s">
        <v>2040</v>
      </c>
      <c r="AE14" t="s">
        <v>2041</v>
      </c>
      <c r="AF14">
        <v>26.7</v>
      </c>
    </row>
    <row r="15" spans="1:32" x14ac:dyDescent="0.2">
      <c r="A15" t="s">
        <v>862</v>
      </c>
      <c r="B15" t="s">
        <v>720</v>
      </c>
      <c r="C15" t="s">
        <v>31</v>
      </c>
      <c r="D15" t="s">
        <v>49</v>
      </c>
      <c r="E15">
        <v>17</v>
      </c>
      <c r="F15" t="s">
        <v>863</v>
      </c>
      <c r="G15" t="s">
        <v>344</v>
      </c>
      <c r="T15">
        <v>9</v>
      </c>
      <c r="U15">
        <v>5</v>
      </c>
      <c r="V15">
        <v>117</v>
      </c>
      <c r="W15">
        <v>1</v>
      </c>
      <c r="X15">
        <v>0</v>
      </c>
      <c r="Y15">
        <v>1</v>
      </c>
      <c r="AB15">
        <v>1</v>
      </c>
      <c r="AF15">
        <v>25.7</v>
      </c>
    </row>
    <row r="16" spans="1:32" x14ac:dyDescent="0.2">
      <c r="A16" t="s">
        <v>366</v>
      </c>
      <c r="B16" t="s">
        <v>367</v>
      </c>
      <c r="C16" t="s">
        <v>61</v>
      </c>
      <c r="D16" t="s">
        <v>52</v>
      </c>
      <c r="E16">
        <v>17</v>
      </c>
      <c r="F16" t="s">
        <v>368</v>
      </c>
      <c r="G16" t="s">
        <v>332</v>
      </c>
      <c r="H16">
        <v>39</v>
      </c>
      <c r="I16">
        <v>28</v>
      </c>
      <c r="J16">
        <v>298</v>
      </c>
      <c r="K16">
        <v>3</v>
      </c>
      <c r="L16">
        <v>0</v>
      </c>
      <c r="M16">
        <v>0</v>
      </c>
      <c r="N16">
        <v>0</v>
      </c>
      <c r="O16">
        <v>6</v>
      </c>
      <c r="P16">
        <v>10</v>
      </c>
      <c r="Q16">
        <v>0</v>
      </c>
      <c r="R16">
        <v>0</v>
      </c>
      <c r="S16">
        <v>0</v>
      </c>
      <c r="AB16">
        <v>1</v>
      </c>
      <c r="AF16">
        <v>24.92</v>
      </c>
    </row>
    <row r="17" spans="1:32" x14ac:dyDescent="0.2">
      <c r="A17" t="s">
        <v>763</v>
      </c>
      <c r="B17" t="s">
        <v>720</v>
      </c>
      <c r="C17" t="s">
        <v>53</v>
      </c>
      <c r="D17" t="s">
        <v>34</v>
      </c>
      <c r="E17">
        <v>17</v>
      </c>
      <c r="F17" t="s">
        <v>764</v>
      </c>
      <c r="G17" t="s">
        <v>343</v>
      </c>
      <c r="T17">
        <v>7</v>
      </c>
      <c r="U17">
        <v>5</v>
      </c>
      <c r="V17">
        <v>109</v>
      </c>
      <c r="W17">
        <v>1</v>
      </c>
      <c r="X17">
        <v>0</v>
      </c>
      <c r="Y17">
        <v>1</v>
      </c>
      <c r="AB17">
        <v>3</v>
      </c>
      <c r="AF17">
        <v>24.9</v>
      </c>
    </row>
    <row r="18" spans="1:32" x14ac:dyDescent="0.2">
      <c r="A18" t="s">
        <v>1286</v>
      </c>
      <c r="B18" t="s">
        <v>720</v>
      </c>
      <c r="C18" t="s">
        <v>42</v>
      </c>
      <c r="D18" t="s">
        <v>43</v>
      </c>
      <c r="E18">
        <v>17</v>
      </c>
      <c r="F18" t="s">
        <v>1287</v>
      </c>
      <c r="G18" t="s">
        <v>335</v>
      </c>
      <c r="T18">
        <v>6</v>
      </c>
      <c r="U18">
        <v>5</v>
      </c>
      <c r="V18">
        <v>106</v>
      </c>
      <c r="W18">
        <v>1</v>
      </c>
      <c r="X18">
        <v>0</v>
      </c>
      <c r="Y18">
        <v>1</v>
      </c>
      <c r="AB18">
        <v>2</v>
      </c>
      <c r="AF18">
        <v>24.6</v>
      </c>
    </row>
    <row r="19" spans="1:32" x14ac:dyDescent="0.2">
      <c r="A19" t="s">
        <v>882</v>
      </c>
      <c r="B19" t="s">
        <v>720</v>
      </c>
      <c r="C19" t="s">
        <v>38</v>
      </c>
      <c r="D19" t="s">
        <v>37</v>
      </c>
      <c r="E19">
        <v>17</v>
      </c>
      <c r="F19" t="s">
        <v>883</v>
      </c>
      <c r="G19" t="s">
        <v>339</v>
      </c>
      <c r="T19">
        <v>9</v>
      </c>
      <c r="U19">
        <v>7</v>
      </c>
      <c r="V19">
        <v>54</v>
      </c>
      <c r="W19">
        <v>2</v>
      </c>
      <c r="X19">
        <v>0</v>
      </c>
      <c r="Y19">
        <v>0</v>
      </c>
      <c r="AB19">
        <v>1</v>
      </c>
      <c r="AF19">
        <v>24.4</v>
      </c>
    </row>
    <row r="20" spans="1:32" x14ac:dyDescent="0.2">
      <c r="A20" t="s">
        <v>578</v>
      </c>
      <c r="B20" t="s">
        <v>475</v>
      </c>
      <c r="C20" t="s">
        <v>31</v>
      </c>
      <c r="D20" t="s">
        <v>49</v>
      </c>
      <c r="E20">
        <v>17</v>
      </c>
      <c r="F20" t="s">
        <v>579</v>
      </c>
      <c r="G20" t="s">
        <v>344</v>
      </c>
      <c r="O20">
        <v>15</v>
      </c>
      <c r="P20">
        <v>117</v>
      </c>
      <c r="Q20">
        <v>1</v>
      </c>
      <c r="R20">
        <v>0</v>
      </c>
      <c r="S20">
        <v>1</v>
      </c>
      <c r="T20">
        <v>3</v>
      </c>
      <c r="U20">
        <v>2</v>
      </c>
      <c r="V20">
        <v>10</v>
      </c>
      <c r="W20">
        <v>0</v>
      </c>
      <c r="X20">
        <v>0</v>
      </c>
      <c r="Y20">
        <v>0</v>
      </c>
      <c r="AB20">
        <v>2</v>
      </c>
      <c r="AF20">
        <v>23.7</v>
      </c>
    </row>
    <row r="21" spans="1:32" x14ac:dyDescent="0.2">
      <c r="A21" t="s">
        <v>385</v>
      </c>
      <c r="B21" t="s">
        <v>367</v>
      </c>
      <c r="C21" t="s">
        <v>50</v>
      </c>
      <c r="D21" t="s">
        <v>41</v>
      </c>
      <c r="E21">
        <v>17</v>
      </c>
      <c r="F21" t="s">
        <v>386</v>
      </c>
      <c r="G21" t="s">
        <v>336</v>
      </c>
      <c r="H21">
        <v>36</v>
      </c>
      <c r="I21">
        <v>24</v>
      </c>
      <c r="J21">
        <v>334</v>
      </c>
      <c r="K21">
        <v>2</v>
      </c>
      <c r="L21">
        <v>0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AB21">
        <v>1</v>
      </c>
      <c r="AC21" t="s">
        <v>462</v>
      </c>
      <c r="AD21" t="s">
        <v>1593</v>
      </c>
      <c r="AE21" t="s">
        <v>2042</v>
      </c>
      <c r="AF21">
        <v>23.36</v>
      </c>
    </row>
    <row r="22" spans="1:32" x14ac:dyDescent="0.2">
      <c r="A22" t="s">
        <v>1912</v>
      </c>
      <c r="B22" t="s">
        <v>475</v>
      </c>
      <c r="C22" t="s">
        <v>60</v>
      </c>
      <c r="D22" t="s">
        <v>35</v>
      </c>
      <c r="E22">
        <v>17</v>
      </c>
      <c r="F22" t="s">
        <v>1985</v>
      </c>
      <c r="G22" t="s">
        <v>346</v>
      </c>
      <c r="O22">
        <v>16</v>
      </c>
      <c r="P22">
        <v>67</v>
      </c>
      <c r="Q22">
        <v>0</v>
      </c>
      <c r="R22">
        <v>0</v>
      </c>
      <c r="S22">
        <v>0</v>
      </c>
      <c r="T22">
        <v>12</v>
      </c>
      <c r="U22">
        <v>8</v>
      </c>
      <c r="V22">
        <v>86</v>
      </c>
      <c r="W22">
        <v>0</v>
      </c>
      <c r="X22">
        <v>0</v>
      </c>
      <c r="Y22">
        <v>0</v>
      </c>
      <c r="AB22">
        <v>1</v>
      </c>
      <c r="AF22">
        <v>23.3</v>
      </c>
    </row>
    <row r="23" spans="1:32" x14ac:dyDescent="0.2">
      <c r="A23" t="s">
        <v>411</v>
      </c>
      <c r="B23" t="s">
        <v>367</v>
      </c>
      <c r="C23" t="s">
        <v>37</v>
      </c>
      <c r="D23" t="s">
        <v>38</v>
      </c>
      <c r="E23">
        <v>17</v>
      </c>
      <c r="F23" t="s">
        <v>412</v>
      </c>
      <c r="G23" t="s">
        <v>339</v>
      </c>
      <c r="H23">
        <v>43</v>
      </c>
      <c r="I23">
        <v>24</v>
      </c>
      <c r="J23">
        <v>302</v>
      </c>
      <c r="K23">
        <v>2</v>
      </c>
      <c r="L23">
        <v>0</v>
      </c>
      <c r="M23">
        <v>0</v>
      </c>
      <c r="N23">
        <v>1</v>
      </c>
      <c r="Z23">
        <v>1</v>
      </c>
      <c r="AA23">
        <v>0</v>
      </c>
      <c r="AB23">
        <v>1</v>
      </c>
      <c r="AF23">
        <v>23.08</v>
      </c>
    </row>
    <row r="24" spans="1:32" x14ac:dyDescent="0.2">
      <c r="A24" t="s">
        <v>401</v>
      </c>
      <c r="B24" t="s">
        <v>367</v>
      </c>
      <c r="C24" t="s">
        <v>38</v>
      </c>
      <c r="D24" t="s">
        <v>37</v>
      </c>
      <c r="E24">
        <v>17</v>
      </c>
      <c r="F24" t="s">
        <v>402</v>
      </c>
      <c r="G24" t="s">
        <v>339</v>
      </c>
      <c r="H24">
        <v>38</v>
      </c>
      <c r="I24">
        <v>30</v>
      </c>
      <c r="J24">
        <v>320</v>
      </c>
      <c r="K24">
        <v>2</v>
      </c>
      <c r="L24">
        <v>0</v>
      </c>
      <c r="M24">
        <v>1</v>
      </c>
      <c r="N24">
        <v>1</v>
      </c>
      <c r="O24">
        <v>2</v>
      </c>
      <c r="P24">
        <v>-2</v>
      </c>
      <c r="Q24">
        <v>0</v>
      </c>
      <c r="R24">
        <v>0</v>
      </c>
      <c r="S24">
        <v>0</v>
      </c>
      <c r="AB24">
        <v>1</v>
      </c>
      <c r="AF24">
        <v>22.6</v>
      </c>
    </row>
    <row r="25" spans="1:32" x14ac:dyDescent="0.2">
      <c r="A25" t="s">
        <v>848</v>
      </c>
      <c r="B25" t="s">
        <v>720</v>
      </c>
      <c r="C25" t="s">
        <v>34</v>
      </c>
      <c r="D25" t="s">
        <v>53</v>
      </c>
      <c r="E25">
        <v>17</v>
      </c>
      <c r="F25" t="s">
        <v>849</v>
      </c>
      <c r="G25" t="s">
        <v>343</v>
      </c>
      <c r="T25">
        <v>7</v>
      </c>
      <c r="U25">
        <v>5</v>
      </c>
      <c r="V25">
        <v>53</v>
      </c>
      <c r="W25">
        <v>2</v>
      </c>
      <c r="X25">
        <v>0</v>
      </c>
      <c r="Y25">
        <v>0</v>
      </c>
      <c r="AB25">
        <v>3</v>
      </c>
      <c r="AC25" t="s">
        <v>1477</v>
      </c>
      <c r="AD25" t="s">
        <v>1613</v>
      </c>
      <c r="AE25" t="s">
        <v>2043</v>
      </c>
      <c r="AF25">
        <v>22.3</v>
      </c>
    </row>
    <row r="26" spans="1:32" x14ac:dyDescent="0.2">
      <c r="A26" t="s">
        <v>1199</v>
      </c>
      <c r="B26" t="s">
        <v>794</v>
      </c>
      <c r="C26" t="s">
        <v>54</v>
      </c>
      <c r="D26" t="s">
        <v>59</v>
      </c>
      <c r="E26">
        <v>17</v>
      </c>
      <c r="F26" t="s">
        <v>1200</v>
      </c>
      <c r="G26" t="s">
        <v>342</v>
      </c>
      <c r="O26">
        <v>1</v>
      </c>
      <c r="P26">
        <v>36</v>
      </c>
      <c r="Q26">
        <v>0</v>
      </c>
      <c r="R26">
        <v>0</v>
      </c>
      <c r="S26">
        <v>0</v>
      </c>
      <c r="T26">
        <v>14</v>
      </c>
      <c r="U26">
        <v>9</v>
      </c>
      <c r="V26">
        <v>94</v>
      </c>
      <c r="W26">
        <v>0</v>
      </c>
      <c r="X26">
        <v>0</v>
      </c>
      <c r="Y26">
        <v>0</v>
      </c>
      <c r="AB26">
        <v>1</v>
      </c>
      <c r="AF26">
        <v>22</v>
      </c>
    </row>
    <row r="27" spans="1:32" x14ac:dyDescent="0.2">
      <c r="A27" t="s">
        <v>1147</v>
      </c>
      <c r="B27" t="s">
        <v>794</v>
      </c>
      <c r="C27" t="s">
        <v>59</v>
      </c>
      <c r="D27" t="s">
        <v>54</v>
      </c>
      <c r="E27">
        <v>17</v>
      </c>
      <c r="F27" t="s">
        <v>1148</v>
      </c>
      <c r="G27" t="s">
        <v>342</v>
      </c>
      <c r="T27">
        <v>7</v>
      </c>
      <c r="U27">
        <v>7</v>
      </c>
      <c r="V27">
        <v>88</v>
      </c>
      <c r="W27">
        <v>1</v>
      </c>
      <c r="X27">
        <v>0</v>
      </c>
      <c r="Y27">
        <v>0</v>
      </c>
      <c r="AB27">
        <v>1</v>
      </c>
      <c r="AF27">
        <v>21.8</v>
      </c>
    </row>
    <row r="28" spans="1:32" x14ac:dyDescent="0.2">
      <c r="A28" t="s">
        <v>1598</v>
      </c>
      <c r="B28" t="s">
        <v>475</v>
      </c>
      <c r="C28" t="s">
        <v>41</v>
      </c>
      <c r="D28" t="s">
        <v>50</v>
      </c>
      <c r="E28">
        <v>17</v>
      </c>
      <c r="F28" t="s">
        <v>1599</v>
      </c>
      <c r="G28" t="s">
        <v>336</v>
      </c>
      <c r="O28">
        <v>16</v>
      </c>
      <c r="P28">
        <v>66</v>
      </c>
      <c r="Q28">
        <v>1</v>
      </c>
      <c r="R28">
        <v>0</v>
      </c>
      <c r="S28">
        <v>0</v>
      </c>
      <c r="T28">
        <v>5</v>
      </c>
      <c r="U28">
        <v>5</v>
      </c>
      <c r="V28">
        <v>41</v>
      </c>
      <c r="W28">
        <v>0</v>
      </c>
      <c r="X28">
        <v>0</v>
      </c>
      <c r="Y28">
        <v>0</v>
      </c>
      <c r="AB28">
        <v>1</v>
      </c>
      <c r="AF28">
        <v>21.7</v>
      </c>
    </row>
    <row r="29" spans="1:32" x14ac:dyDescent="0.2">
      <c r="A29" t="s">
        <v>389</v>
      </c>
      <c r="B29" t="s">
        <v>367</v>
      </c>
      <c r="C29" t="s">
        <v>36</v>
      </c>
      <c r="D29" t="s">
        <v>44</v>
      </c>
      <c r="E29">
        <v>17</v>
      </c>
      <c r="F29" t="s">
        <v>390</v>
      </c>
      <c r="G29" t="s">
        <v>341</v>
      </c>
      <c r="H29">
        <v>47</v>
      </c>
      <c r="I29">
        <v>29</v>
      </c>
      <c r="J29">
        <v>325</v>
      </c>
      <c r="K29">
        <v>0</v>
      </c>
      <c r="L29">
        <v>0</v>
      </c>
      <c r="M29">
        <v>2</v>
      </c>
      <c r="N29">
        <v>1</v>
      </c>
      <c r="O29">
        <v>3</v>
      </c>
      <c r="P29">
        <v>14</v>
      </c>
      <c r="Q29">
        <v>1</v>
      </c>
      <c r="R29">
        <v>0</v>
      </c>
      <c r="S29">
        <v>0</v>
      </c>
      <c r="AB29">
        <v>1</v>
      </c>
      <c r="AF29">
        <v>21.4</v>
      </c>
    </row>
    <row r="30" spans="1:32" x14ac:dyDescent="0.2">
      <c r="A30" t="s">
        <v>616</v>
      </c>
      <c r="B30" t="s">
        <v>475</v>
      </c>
      <c r="C30" t="s">
        <v>33</v>
      </c>
      <c r="D30" t="s">
        <v>40</v>
      </c>
      <c r="E30">
        <v>17</v>
      </c>
      <c r="F30" t="s">
        <v>617</v>
      </c>
      <c r="G30" t="s">
        <v>333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</v>
      </c>
      <c r="P30">
        <v>26</v>
      </c>
      <c r="Q30">
        <v>1</v>
      </c>
      <c r="R30">
        <v>0</v>
      </c>
      <c r="S30">
        <v>0</v>
      </c>
      <c r="T30">
        <v>5</v>
      </c>
      <c r="U30">
        <v>4</v>
      </c>
      <c r="V30">
        <v>28</v>
      </c>
      <c r="W30">
        <v>1</v>
      </c>
      <c r="X30">
        <v>0</v>
      </c>
      <c r="Y30">
        <v>0</v>
      </c>
      <c r="AB30">
        <v>3</v>
      </c>
      <c r="AF30">
        <v>21.4</v>
      </c>
    </row>
    <row r="31" spans="1:32" x14ac:dyDescent="0.2">
      <c r="A31" t="s">
        <v>407</v>
      </c>
      <c r="B31" t="s">
        <v>367</v>
      </c>
      <c r="C31" t="s">
        <v>57</v>
      </c>
      <c r="D31" t="s">
        <v>46</v>
      </c>
      <c r="E31">
        <v>17</v>
      </c>
      <c r="F31" t="s">
        <v>408</v>
      </c>
      <c r="G31" t="s">
        <v>345</v>
      </c>
      <c r="H31">
        <v>28</v>
      </c>
      <c r="I31">
        <v>19</v>
      </c>
      <c r="J31">
        <v>197</v>
      </c>
      <c r="K31">
        <v>3</v>
      </c>
      <c r="L31">
        <v>0</v>
      </c>
      <c r="M31">
        <v>0</v>
      </c>
      <c r="N31">
        <v>0</v>
      </c>
      <c r="O31">
        <v>5</v>
      </c>
      <c r="P31">
        <v>13</v>
      </c>
      <c r="Q31">
        <v>0</v>
      </c>
      <c r="R31">
        <v>0</v>
      </c>
      <c r="S31">
        <v>0</v>
      </c>
      <c r="AB31">
        <v>1</v>
      </c>
      <c r="AF31">
        <v>21.18</v>
      </c>
    </row>
    <row r="32" spans="1:32" x14ac:dyDescent="0.2">
      <c r="A32" t="s">
        <v>1493</v>
      </c>
      <c r="B32" t="s">
        <v>367</v>
      </c>
      <c r="C32" t="s">
        <v>60</v>
      </c>
      <c r="D32" t="s">
        <v>35</v>
      </c>
      <c r="E32">
        <v>17</v>
      </c>
      <c r="F32" t="s">
        <v>1494</v>
      </c>
      <c r="G32" t="s">
        <v>346</v>
      </c>
      <c r="H32">
        <v>44</v>
      </c>
      <c r="I32">
        <v>28</v>
      </c>
      <c r="J32">
        <v>354</v>
      </c>
      <c r="K32">
        <v>1</v>
      </c>
      <c r="L32">
        <v>0</v>
      </c>
      <c r="M32">
        <v>1</v>
      </c>
      <c r="N32">
        <v>1</v>
      </c>
      <c r="O32">
        <v>7</v>
      </c>
      <c r="P32">
        <v>7</v>
      </c>
      <c r="Q32">
        <v>0</v>
      </c>
      <c r="R32">
        <v>0</v>
      </c>
      <c r="S32">
        <v>0</v>
      </c>
      <c r="AB32">
        <v>1</v>
      </c>
      <c r="AF32">
        <v>20.86</v>
      </c>
    </row>
    <row r="33" spans="1:32" x14ac:dyDescent="0.2">
      <c r="A33" t="s">
        <v>481</v>
      </c>
      <c r="B33" t="s">
        <v>475</v>
      </c>
      <c r="C33" t="s">
        <v>52</v>
      </c>
      <c r="D33" t="s">
        <v>61</v>
      </c>
      <c r="E33">
        <v>17</v>
      </c>
      <c r="F33" t="s">
        <v>482</v>
      </c>
      <c r="G33" t="s">
        <v>332</v>
      </c>
      <c r="O33">
        <v>17</v>
      </c>
      <c r="P33">
        <v>76</v>
      </c>
      <c r="Q33">
        <v>0</v>
      </c>
      <c r="R33">
        <v>0</v>
      </c>
      <c r="S33">
        <v>0</v>
      </c>
      <c r="T33">
        <v>3</v>
      </c>
      <c r="U33">
        <v>3</v>
      </c>
      <c r="V33">
        <v>34</v>
      </c>
      <c r="W33">
        <v>1</v>
      </c>
      <c r="X33">
        <v>0</v>
      </c>
      <c r="Y33">
        <v>0</v>
      </c>
      <c r="AB33">
        <v>1</v>
      </c>
      <c r="AC33" t="s">
        <v>1477</v>
      </c>
      <c r="AD33" t="s">
        <v>1979</v>
      </c>
      <c r="AE33" t="s">
        <v>2044</v>
      </c>
      <c r="AF33">
        <v>20</v>
      </c>
    </row>
    <row r="34" spans="1:32" x14ac:dyDescent="0.2">
      <c r="A34" t="s">
        <v>628</v>
      </c>
      <c r="B34" t="s">
        <v>475</v>
      </c>
      <c r="C34" t="s">
        <v>34</v>
      </c>
      <c r="D34" t="s">
        <v>53</v>
      </c>
      <c r="E34">
        <v>17</v>
      </c>
      <c r="F34" t="s">
        <v>629</v>
      </c>
      <c r="G34" t="s">
        <v>343</v>
      </c>
      <c r="O34">
        <v>12</v>
      </c>
      <c r="P34">
        <v>92</v>
      </c>
      <c r="Q34">
        <v>0</v>
      </c>
      <c r="R34">
        <v>0</v>
      </c>
      <c r="S34">
        <v>0</v>
      </c>
      <c r="T34">
        <v>8</v>
      </c>
      <c r="U34">
        <v>5</v>
      </c>
      <c r="V34">
        <v>53</v>
      </c>
      <c r="W34">
        <v>0</v>
      </c>
      <c r="X34">
        <v>0</v>
      </c>
      <c r="Y34">
        <v>0</v>
      </c>
      <c r="Z34">
        <v>1</v>
      </c>
      <c r="AA34">
        <v>0</v>
      </c>
      <c r="AB34">
        <v>1</v>
      </c>
      <c r="AF34">
        <v>19.5</v>
      </c>
    </row>
    <row r="35" spans="1:32" x14ac:dyDescent="0.2">
      <c r="A35" t="s">
        <v>517</v>
      </c>
      <c r="B35" t="s">
        <v>475</v>
      </c>
      <c r="C35" t="s">
        <v>51</v>
      </c>
      <c r="D35" t="s">
        <v>55</v>
      </c>
      <c r="E35">
        <v>17</v>
      </c>
      <c r="F35" t="s">
        <v>518</v>
      </c>
      <c r="G35" t="s">
        <v>331</v>
      </c>
      <c r="O35">
        <v>16</v>
      </c>
      <c r="P35">
        <v>96</v>
      </c>
      <c r="Q35">
        <v>1</v>
      </c>
      <c r="R35">
        <v>0</v>
      </c>
      <c r="S35">
        <v>0</v>
      </c>
      <c r="T35">
        <v>3</v>
      </c>
      <c r="U35">
        <v>2</v>
      </c>
      <c r="V35">
        <v>19</v>
      </c>
      <c r="W35">
        <v>0</v>
      </c>
      <c r="X35">
        <v>0</v>
      </c>
      <c r="Y35">
        <v>0</v>
      </c>
      <c r="AB35">
        <v>1</v>
      </c>
      <c r="AF35">
        <v>19.5</v>
      </c>
    </row>
    <row r="36" spans="1:32" x14ac:dyDescent="0.2">
      <c r="A36" t="s">
        <v>409</v>
      </c>
      <c r="B36" t="s">
        <v>367</v>
      </c>
      <c r="C36" t="s">
        <v>41</v>
      </c>
      <c r="D36" t="s">
        <v>50</v>
      </c>
      <c r="E36">
        <v>17</v>
      </c>
      <c r="F36" t="s">
        <v>410</v>
      </c>
      <c r="G36" t="s">
        <v>336</v>
      </c>
      <c r="H36">
        <v>42</v>
      </c>
      <c r="I36">
        <v>32</v>
      </c>
      <c r="J36">
        <v>323</v>
      </c>
      <c r="K36">
        <v>1</v>
      </c>
      <c r="L36">
        <v>0</v>
      </c>
      <c r="M36">
        <v>0</v>
      </c>
      <c r="N36">
        <v>1</v>
      </c>
      <c r="O36">
        <v>3</v>
      </c>
      <c r="P36">
        <v>-5</v>
      </c>
      <c r="Q36">
        <v>0</v>
      </c>
      <c r="R36">
        <v>0</v>
      </c>
      <c r="S36">
        <v>0</v>
      </c>
      <c r="AB36">
        <v>1</v>
      </c>
      <c r="AC36" t="s">
        <v>1477</v>
      </c>
      <c r="AD36" t="s">
        <v>1976</v>
      </c>
      <c r="AE36" t="s">
        <v>2045</v>
      </c>
      <c r="AF36">
        <v>19.420000000000002</v>
      </c>
    </row>
    <row r="37" spans="1:32" x14ac:dyDescent="0.2">
      <c r="A37" t="s">
        <v>419</v>
      </c>
      <c r="B37" t="s">
        <v>367</v>
      </c>
      <c r="C37" t="s">
        <v>53</v>
      </c>
      <c r="D37" t="s">
        <v>34</v>
      </c>
      <c r="E37">
        <v>17</v>
      </c>
      <c r="F37" t="s">
        <v>420</v>
      </c>
      <c r="G37" t="s">
        <v>343</v>
      </c>
      <c r="H37">
        <v>15</v>
      </c>
      <c r="I37">
        <v>12</v>
      </c>
      <c r="J37">
        <v>176</v>
      </c>
      <c r="K37">
        <v>3</v>
      </c>
      <c r="L37">
        <v>0</v>
      </c>
      <c r="M37">
        <v>0</v>
      </c>
      <c r="N37">
        <v>0</v>
      </c>
      <c r="AB37">
        <v>1</v>
      </c>
      <c r="AF37">
        <v>19.04</v>
      </c>
    </row>
    <row r="38" spans="1:32" x14ac:dyDescent="0.2">
      <c r="A38" t="s">
        <v>793</v>
      </c>
      <c r="B38" t="s">
        <v>794</v>
      </c>
      <c r="C38" t="s">
        <v>47</v>
      </c>
      <c r="D38" t="s">
        <v>39</v>
      </c>
      <c r="E38">
        <v>17</v>
      </c>
      <c r="F38" t="s">
        <v>795</v>
      </c>
      <c r="G38" t="s">
        <v>334</v>
      </c>
      <c r="T38">
        <v>8</v>
      </c>
      <c r="U38">
        <v>7</v>
      </c>
      <c r="V38">
        <v>59</v>
      </c>
      <c r="W38">
        <v>1</v>
      </c>
      <c r="X38">
        <v>0</v>
      </c>
      <c r="Y38">
        <v>0</v>
      </c>
      <c r="AB38">
        <v>1</v>
      </c>
      <c r="AF38">
        <v>18.899999999999999</v>
      </c>
    </row>
    <row r="39" spans="1:32" x14ac:dyDescent="0.2">
      <c r="A39" t="s">
        <v>1252</v>
      </c>
      <c r="B39" t="s">
        <v>720</v>
      </c>
      <c r="C39" t="s">
        <v>40</v>
      </c>
      <c r="D39" t="s">
        <v>33</v>
      </c>
      <c r="E39">
        <v>17</v>
      </c>
      <c r="F39" t="s">
        <v>1253</v>
      </c>
      <c r="G39" t="s">
        <v>333</v>
      </c>
      <c r="T39">
        <v>9</v>
      </c>
      <c r="U39">
        <v>5</v>
      </c>
      <c r="V39">
        <v>108</v>
      </c>
      <c r="W39">
        <v>0</v>
      </c>
      <c r="X39">
        <v>0</v>
      </c>
      <c r="Y39">
        <v>1</v>
      </c>
      <c r="AB39">
        <v>1</v>
      </c>
      <c r="AC39" t="s">
        <v>1477</v>
      </c>
      <c r="AD39" t="s">
        <v>1707</v>
      </c>
      <c r="AE39" t="s">
        <v>2046</v>
      </c>
      <c r="AF39">
        <v>18.8</v>
      </c>
    </row>
    <row r="40" spans="1:32" x14ac:dyDescent="0.2">
      <c r="A40" t="s">
        <v>369</v>
      </c>
      <c r="B40" t="s">
        <v>367</v>
      </c>
      <c r="C40" t="s">
        <v>58</v>
      </c>
      <c r="D40" t="s">
        <v>32</v>
      </c>
      <c r="E40">
        <v>17</v>
      </c>
      <c r="F40" t="s">
        <v>370</v>
      </c>
      <c r="G40" t="s">
        <v>337</v>
      </c>
      <c r="H40">
        <v>28</v>
      </c>
      <c r="I40">
        <v>18</v>
      </c>
      <c r="J40">
        <v>182</v>
      </c>
      <c r="K40">
        <v>0</v>
      </c>
      <c r="L40">
        <v>0</v>
      </c>
      <c r="M40">
        <v>0</v>
      </c>
      <c r="N40">
        <v>0</v>
      </c>
      <c r="O40">
        <v>10</v>
      </c>
      <c r="P40">
        <v>51</v>
      </c>
      <c r="Q40">
        <v>1</v>
      </c>
      <c r="R40">
        <v>0</v>
      </c>
      <c r="S40">
        <v>0</v>
      </c>
      <c r="AB40">
        <v>1</v>
      </c>
      <c r="AC40" t="s">
        <v>1477</v>
      </c>
      <c r="AD40" t="s">
        <v>1680</v>
      </c>
      <c r="AE40" t="s">
        <v>2047</v>
      </c>
      <c r="AF40">
        <v>18.38</v>
      </c>
    </row>
    <row r="41" spans="1:32" x14ac:dyDescent="0.2">
      <c r="A41" t="s">
        <v>441</v>
      </c>
      <c r="B41" t="s">
        <v>367</v>
      </c>
      <c r="C41" t="s">
        <v>62</v>
      </c>
      <c r="D41" t="s">
        <v>56</v>
      </c>
      <c r="E41">
        <v>17</v>
      </c>
      <c r="F41" t="s">
        <v>442</v>
      </c>
      <c r="G41" t="s">
        <v>338</v>
      </c>
      <c r="H41">
        <v>24</v>
      </c>
      <c r="I41">
        <v>14</v>
      </c>
      <c r="J41">
        <v>156</v>
      </c>
      <c r="K41">
        <v>2</v>
      </c>
      <c r="L41">
        <v>0</v>
      </c>
      <c r="M41">
        <v>2</v>
      </c>
      <c r="N41">
        <v>0</v>
      </c>
      <c r="O41">
        <v>9</v>
      </c>
      <c r="P41">
        <v>61</v>
      </c>
      <c r="Q41">
        <v>0</v>
      </c>
      <c r="R41">
        <v>0</v>
      </c>
      <c r="S41">
        <v>0</v>
      </c>
      <c r="AB41">
        <v>1</v>
      </c>
      <c r="AF41">
        <v>18.34</v>
      </c>
    </row>
    <row r="42" spans="1:32" x14ac:dyDescent="0.2">
      <c r="A42" t="s">
        <v>952</v>
      </c>
      <c r="B42" t="s">
        <v>720</v>
      </c>
      <c r="C42" t="s">
        <v>60</v>
      </c>
      <c r="D42" t="s">
        <v>35</v>
      </c>
      <c r="E42">
        <v>17</v>
      </c>
      <c r="F42" t="s">
        <v>953</v>
      </c>
      <c r="G42" t="s">
        <v>346</v>
      </c>
      <c r="T42">
        <v>8</v>
      </c>
      <c r="U42">
        <v>5</v>
      </c>
      <c r="V42">
        <v>71</v>
      </c>
      <c r="W42">
        <v>1</v>
      </c>
      <c r="X42">
        <v>0</v>
      </c>
      <c r="Y42">
        <v>0</v>
      </c>
      <c r="AB42">
        <v>1</v>
      </c>
      <c r="AF42">
        <v>18.100000000000001</v>
      </c>
    </row>
    <row r="43" spans="1:32" x14ac:dyDescent="0.2">
      <c r="A43" t="s">
        <v>664</v>
      </c>
      <c r="B43" t="s">
        <v>475</v>
      </c>
      <c r="C43" t="s">
        <v>50</v>
      </c>
      <c r="D43" t="s">
        <v>41</v>
      </c>
      <c r="E43">
        <v>17</v>
      </c>
      <c r="F43" t="s">
        <v>665</v>
      </c>
      <c r="G43" t="s">
        <v>336</v>
      </c>
      <c r="O43">
        <v>24</v>
      </c>
      <c r="P43">
        <v>81</v>
      </c>
      <c r="Q43">
        <v>0</v>
      </c>
      <c r="R43">
        <v>0</v>
      </c>
      <c r="S43">
        <v>0</v>
      </c>
      <c r="T43">
        <v>4</v>
      </c>
      <c r="U43">
        <v>2</v>
      </c>
      <c r="V43">
        <v>18</v>
      </c>
      <c r="W43">
        <v>1</v>
      </c>
      <c r="X43">
        <v>0</v>
      </c>
      <c r="Y43">
        <v>0</v>
      </c>
      <c r="Z43">
        <v>1</v>
      </c>
      <c r="AA43">
        <v>0</v>
      </c>
      <c r="AB43">
        <v>1</v>
      </c>
      <c r="AC43" t="s">
        <v>1477</v>
      </c>
      <c r="AD43" t="s">
        <v>1613</v>
      </c>
      <c r="AE43" t="s">
        <v>2048</v>
      </c>
      <c r="AF43">
        <v>17.899999999999999</v>
      </c>
    </row>
    <row r="44" spans="1:32" x14ac:dyDescent="0.2">
      <c r="A44" t="s">
        <v>505</v>
      </c>
      <c r="B44" t="s">
        <v>475</v>
      </c>
      <c r="C44" t="s">
        <v>36</v>
      </c>
      <c r="D44" t="s">
        <v>44</v>
      </c>
      <c r="E44">
        <v>17</v>
      </c>
      <c r="F44" t="s">
        <v>506</v>
      </c>
      <c r="G44" t="s">
        <v>341</v>
      </c>
      <c r="O44">
        <v>4</v>
      </c>
      <c r="P44">
        <v>15</v>
      </c>
      <c r="Q44">
        <v>0</v>
      </c>
      <c r="R44">
        <v>0</v>
      </c>
      <c r="S44">
        <v>0</v>
      </c>
      <c r="T44">
        <v>11</v>
      </c>
      <c r="U44">
        <v>9</v>
      </c>
      <c r="V44">
        <v>74</v>
      </c>
      <c r="W44">
        <v>0</v>
      </c>
      <c r="X44">
        <v>0</v>
      </c>
      <c r="Y44">
        <v>0</v>
      </c>
      <c r="AB44">
        <v>2</v>
      </c>
      <c r="AF44">
        <v>17.899999999999999</v>
      </c>
    </row>
    <row r="45" spans="1:32" x14ac:dyDescent="0.2">
      <c r="A45" t="s">
        <v>878</v>
      </c>
      <c r="B45" t="s">
        <v>794</v>
      </c>
      <c r="C45" t="s">
        <v>41</v>
      </c>
      <c r="D45" t="s">
        <v>50</v>
      </c>
      <c r="E45">
        <v>17</v>
      </c>
      <c r="F45" t="s">
        <v>879</v>
      </c>
      <c r="G45" t="s">
        <v>336</v>
      </c>
      <c r="T45">
        <v>10</v>
      </c>
      <c r="U45">
        <v>6</v>
      </c>
      <c r="V45">
        <v>59</v>
      </c>
      <c r="W45">
        <v>1</v>
      </c>
      <c r="X45">
        <v>0</v>
      </c>
      <c r="Y45">
        <v>0</v>
      </c>
      <c r="AB45">
        <v>1</v>
      </c>
      <c r="AF45">
        <v>17.899999999999999</v>
      </c>
    </row>
    <row r="46" spans="1:32" x14ac:dyDescent="0.2">
      <c r="A46" t="s">
        <v>1117</v>
      </c>
      <c r="B46" t="s">
        <v>720</v>
      </c>
      <c r="C46" t="s">
        <v>37</v>
      </c>
      <c r="D46" t="s">
        <v>38</v>
      </c>
      <c r="E46">
        <v>17</v>
      </c>
      <c r="F46" t="s">
        <v>1118</v>
      </c>
      <c r="G46" t="s">
        <v>339</v>
      </c>
      <c r="T46">
        <v>7</v>
      </c>
      <c r="U46">
        <v>4</v>
      </c>
      <c r="V46">
        <v>79</v>
      </c>
      <c r="W46">
        <v>1</v>
      </c>
      <c r="X46">
        <v>0</v>
      </c>
      <c r="Y46">
        <v>0</v>
      </c>
      <c r="AB46">
        <v>2</v>
      </c>
      <c r="AF46">
        <v>17.899999999999999</v>
      </c>
    </row>
    <row r="47" spans="1:32" x14ac:dyDescent="0.2">
      <c r="A47" t="s">
        <v>513</v>
      </c>
      <c r="B47" t="s">
        <v>475</v>
      </c>
      <c r="C47" t="s">
        <v>36</v>
      </c>
      <c r="D47" t="s">
        <v>44</v>
      </c>
      <c r="E47">
        <v>17</v>
      </c>
      <c r="F47" t="s">
        <v>514</v>
      </c>
      <c r="G47" t="s">
        <v>341</v>
      </c>
      <c r="O47">
        <v>15</v>
      </c>
      <c r="P47">
        <v>48</v>
      </c>
      <c r="Q47">
        <v>0</v>
      </c>
      <c r="R47">
        <v>0</v>
      </c>
      <c r="S47">
        <v>0</v>
      </c>
      <c r="T47">
        <v>7</v>
      </c>
      <c r="U47">
        <v>7</v>
      </c>
      <c r="V47">
        <v>60</v>
      </c>
      <c r="W47">
        <v>0</v>
      </c>
      <c r="X47">
        <v>0</v>
      </c>
      <c r="Y47">
        <v>0</v>
      </c>
      <c r="AB47">
        <v>1</v>
      </c>
      <c r="AF47">
        <v>17.8</v>
      </c>
    </row>
    <row r="48" spans="1:32" x14ac:dyDescent="0.2">
      <c r="A48" t="s">
        <v>874</v>
      </c>
      <c r="B48" t="s">
        <v>794</v>
      </c>
      <c r="C48" t="s">
        <v>34</v>
      </c>
      <c r="D48" t="s">
        <v>53</v>
      </c>
      <c r="E48">
        <v>17</v>
      </c>
      <c r="F48" t="s">
        <v>875</v>
      </c>
      <c r="G48" t="s">
        <v>343</v>
      </c>
      <c r="T48">
        <v>8</v>
      </c>
      <c r="U48">
        <v>6</v>
      </c>
      <c r="V48">
        <v>58</v>
      </c>
      <c r="W48">
        <v>1</v>
      </c>
      <c r="X48">
        <v>0</v>
      </c>
      <c r="Y48">
        <v>0</v>
      </c>
      <c r="AB48">
        <v>1</v>
      </c>
      <c r="AC48" t="s">
        <v>462</v>
      </c>
      <c r="AD48" t="s">
        <v>2049</v>
      </c>
      <c r="AE48" t="s">
        <v>2050</v>
      </c>
      <c r="AF48">
        <v>17.8</v>
      </c>
    </row>
    <row r="49" spans="1:32" x14ac:dyDescent="0.2">
      <c r="A49" t="s">
        <v>1213</v>
      </c>
      <c r="B49" t="s">
        <v>794</v>
      </c>
      <c r="C49" t="s">
        <v>37</v>
      </c>
      <c r="D49" t="s">
        <v>38</v>
      </c>
      <c r="E49">
        <v>17</v>
      </c>
      <c r="F49" t="s">
        <v>1214</v>
      </c>
      <c r="G49" t="s">
        <v>339</v>
      </c>
      <c r="T49">
        <v>8</v>
      </c>
      <c r="U49">
        <v>5</v>
      </c>
      <c r="V49">
        <v>67</v>
      </c>
      <c r="W49">
        <v>1</v>
      </c>
      <c r="X49">
        <v>0</v>
      </c>
      <c r="Y49">
        <v>0</v>
      </c>
      <c r="AB49">
        <v>1</v>
      </c>
      <c r="AF49">
        <v>17.7</v>
      </c>
    </row>
    <row r="50" spans="1:32" x14ac:dyDescent="0.2">
      <c r="A50" t="s">
        <v>926</v>
      </c>
      <c r="B50" t="s">
        <v>720</v>
      </c>
      <c r="C50" t="s">
        <v>46</v>
      </c>
      <c r="D50" t="s">
        <v>57</v>
      </c>
      <c r="E50">
        <v>17</v>
      </c>
      <c r="F50" t="s">
        <v>927</v>
      </c>
      <c r="G50" t="s">
        <v>345</v>
      </c>
      <c r="T50">
        <v>7</v>
      </c>
      <c r="U50">
        <v>6</v>
      </c>
      <c r="V50">
        <v>55</v>
      </c>
      <c r="W50">
        <v>1</v>
      </c>
      <c r="X50">
        <v>0</v>
      </c>
      <c r="Y50">
        <v>0</v>
      </c>
      <c r="AB50">
        <v>3</v>
      </c>
      <c r="AC50" t="s">
        <v>1477</v>
      </c>
      <c r="AD50" t="s">
        <v>1684</v>
      </c>
      <c r="AE50" t="s">
        <v>2051</v>
      </c>
      <c r="AF50">
        <v>17.5</v>
      </c>
    </row>
    <row r="51" spans="1:32" x14ac:dyDescent="0.2">
      <c r="A51" t="s">
        <v>1246</v>
      </c>
      <c r="B51" t="s">
        <v>720</v>
      </c>
      <c r="C51" t="s">
        <v>47</v>
      </c>
      <c r="D51" t="s">
        <v>39</v>
      </c>
      <c r="E51">
        <v>17</v>
      </c>
      <c r="F51" t="s">
        <v>1247</v>
      </c>
      <c r="G51" t="s">
        <v>334</v>
      </c>
      <c r="T51">
        <v>13</v>
      </c>
      <c r="U51">
        <v>4</v>
      </c>
      <c r="V51">
        <v>102</v>
      </c>
      <c r="W51">
        <v>0</v>
      </c>
      <c r="X51">
        <v>0</v>
      </c>
      <c r="Y51">
        <v>1</v>
      </c>
      <c r="AB51">
        <v>2</v>
      </c>
      <c r="AF51">
        <v>17.2</v>
      </c>
    </row>
    <row r="52" spans="1:32" x14ac:dyDescent="0.2">
      <c r="A52" t="s">
        <v>1735</v>
      </c>
      <c r="B52" t="s">
        <v>720</v>
      </c>
      <c r="C52" t="s">
        <v>49</v>
      </c>
      <c r="D52" t="s">
        <v>31</v>
      </c>
      <c r="E52">
        <v>17</v>
      </c>
      <c r="F52" t="s">
        <v>1736</v>
      </c>
      <c r="G52" t="s">
        <v>344</v>
      </c>
      <c r="T52">
        <v>5</v>
      </c>
      <c r="U52">
        <v>2</v>
      </c>
      <c r="V52">
        <v>90</v>
      </c>
      <c r="W52">
        <v>1</v>
      </c>
      <c r="X52">
        <v>0</v>
      </c>
      <c r="Y52">
        <v>0</v>
      </c>
      <c r="AB52">
        <v>4</v>
      </c>
      <c r="AF52">
        <v>17</v>
      </c>
    </row>
    <row r="53" spans="1:32" x14ac:dyDescent="0.2">
      <c r="A53" t="s">
        <v>423</v>
      </c>
      <c r="B53" t="s">
        <v>367</v>
      </c>
      <c r="C53" t="s">
        <v>49</v>
      </c>
      <c r="D53" t="s">
        <v>31</v>
      </c>
      <c r="E53">
        <v>17</v>
      </c>
      <c r="F53" t="s">
        <v>424</v>
      </c>
      <c r="G53" t="s">
        <v>344</v>
      </c>
      <c r="H53">
        <v>35</v>
      </c>
      <c r="I53">
        <v>21</v>
      </c>
      <c r="J53">
        <v>228</v>
      </c>
      <c r="K53">
        <v>2</v>
      </c>
      <c r="L53">
        <v>0</v>
      </c>
      <c r="M53">
        <v>1</v>
      </c>
      <c r="N53">
        <v>0</v>
      </c>
      <c r="O53">
        <v>2</v>
      </c>
      <c r="P53">
        <v>5</v>
      </c>
      <c r="Q53">
        <v>0</v>
      </c>
      <c r="R53">
        <v>0</v>
      </c>
      <c r="S53">
        <v>0</v>
      </c>
      <c r="AB53">
        <v>1</v>
      </c>
      <c r="AF53">
        <v>16.62</v>
      </c>
    </row>
    <row r="54" spans="1:32" x14ac:dyDescent="0.2">
      <c r="A54" t="s">
        <v>828</v>
      </c>
      <c r="B54" t="s">
        <v>720</v>
      </c>
      <c r="C54" t="s">
        <v>62</v>
      </c>
      <c r="D54" t="s">
        <v>56</v>
      </c>
      <c r="E54">
        <v>17</v>
      </c>
      <c r="F54" t="s">
        <v>829</v>
      </c>
      <c r="G54" t="s">
        <v>338</v>
      </c>
      <c r="O54">
        <v>1</v>
      </c>
      <c r="P54">
        <v>18</v>
      </c>
      <c r="Q54">
        <v>0</v>
      </c>
      <c r="R54">
        <v>0</v>
      </c>
      <c r="S54">
        <v>0</v>
      </c>
      <c r="T54">
        <v>4</v>
      </c>
      <c r="U54">
        <v>3</v>
      </c>
      <c r="V54">
        <v>54</v>
      </c>
      <c r="W54">
        <v>1</v>
      </c>
      <c r="X54">
        <v>0</v>
      </c>
      <c r="Y54">
        <v>0</v>
      </c>
      <c r="AB54">
        <v>1</v>
      </c>
      <c r="AF54">
        <v>16.2</v>
      </c>
    </row>
    <row r="55" spans="1:32" x14ac:dyDescent="0.2">
      <c r="A55" t="s">
        <v>568</v>
      </c>
      <c r="B55" t="s">
        <v>475</v>
      </c>
      <c r="C55" t="s">
        <v>31</v>
      </c>
      <c r="D55" t="s">
        <v>49</v>
      </c>
      <c r="E55">
        <v>17</v>
      </c>
      <c r="F55" t="s">
        <v>569</v>
      </c>
      <c r="G55" t="s">
        <v>344</v>
      </c>
      <c r="O55">
        <v>15</v>
      </c>
      <c r="P55">
        <v>95</v>
      </c>
      <c r="Q55">
        <v>1</v>
      </c>
      <c r="R55">
        <v>0</v>
      </c>
      <c r="S55">
        <v>0</v>
      </c>
      <c r="T55">
        <v>3</v>
      </c>
      <c r="U55">
        <v>1</v>
      </c>
      <c r="V55">
        <v>-5</v>
      </c>
      <c r="W55">
        <v>0</v>
      </c>
      <c r="X55">
        <v>0</v>
      </c>
      <c r="Y55">
        <v>0</v>
      </c>
      <c r="Z55">
        <v>1</v>
      </c>
      <c r="AA55">
        <v>0</v>
      </c>
      <c r="AB55">
        <v>1</v>
      </c>
      <c r="AF55">
        <v>16</v>
      </c>
    </row>
    <row r="56" spans="1:32" x14ac:dyDescent="0.2">
      <c r="A56" t="s">
        <v>838</v>
      </c>
      <c r="B56" t="s">
        <v>720</v>
      </c>
      <c r="C56" t="s">
        <v>32</v>
      </c>
      <c r="D56" t="s">
        <v>58</v>
      </c>
      <c r="E56">
        <v>17</v>
      </c>
      <c r="F56" t="s">
        <v>839</v>
      </c>
      <c r="G56" t="s">
        <v>337</v>
      </c>
      <c r="T56">
        <v>9</v>
      </c>
      <c r="U56">
        <v>5</v>
      </c>
      <c r="V56">
        <v>50</v>
      </c>
      <c r="W56">
        <v>1</v>
      </c>
      <c r="X56">
        <v>0</v>
      </c>
      <c r="Y56">
        <v>0</v>
      </c>
      <c r="AB56">
        <v>2</v>
      </c>
      <c r="AC56" t="s">
        <v>462</v>
      </c>
      <c r="AD56" t="s">
        <v>1613</v>
      </c>
      <c r="AE56" t="s">
        <v>2037</v>
      </c>
      <c r="AF56">
        <v>16</v>
      </c>
    </row>
    <row r="57" spans="1:32" x14ac:dyDescent="0.2">
      <c r="A57" t="s">
        <v>405</v>
      </c>
      <c r="B57" t="s">
        <v>367</v>
      </c>
      <c r="C57" t="s">
        <v>52</v>
      </c>
      <c r="D57" t="s">
        <v>61</v>
      </c>
      <c r="E57">
        <v>17</v>
      </c>
      <c r="F57" t="s">
        <v>406</v>
      </c>
      <c r="G57" t="s">
        <v>332</v>
      </c>
      <c r="H57">
        <v>23</v>
      </c>
      <c r="I57">
        <v>17</v>
      </c>
      <c r="J57">
        <v>245</v>
      </c>
      <c r="K57">
        <v>2</v>
      </c>
      <c r="L57">
        <v>0</v>
      </c>
      <c r="M57">
        <v>3</v>
      </c>
      <c r="N57">
        <v>0</v>
      </c>
      <c r="O57">
        <v>1</v>
      </c>
      <c r="P57">
        <v>11</v>
      </c>
      <c r="Q57">
        <v>0</v>
      </c>
      <c r="R57">
        <v>0</v>
      </c>
      <c r="S57">
        <v>0</v>
      </c>
      <c r="AB57">
        <v>1</v>
      </c>
      <c r="AF57">
        <v>15.9</v>
      </c>
    </row>
    <row r="58" spans="1:32" x14ac:dyDescent="0.2">
      <c r="A58" t="s">
        <v>1003</v>
      </c>
      <c r="B58" t="s">
        <v>720</v>
      </c>
      <c r="C58" t="s">
        <v>33</v>
      </c>
      <c r="D58" t="s">
        <v>40</v>
      </c>
      <c r="E58">
        <v>17</v>
      </c>
      <c r="F58" t="s">
        <v>1004</v>
      </c>
      <c r="G58" t="s">
        <v>333</v>
      </c>
      <c r="T58">
        <v>11</v>
      </c>
      <c r="U58">
        <v>7</v>
      </c>
      <c r="V58">
        <v>89</v>
      </c>
      <c r="W58">
        <v>0</v>
      </c>
      <c r="X58">
        <v>0</v>
      </c>
      <c r="Y58">
        <v>0</v>
      </c>
      <c r="AB58">
        <v>1</v>
      </c>
      <c r="AF58">
        <v>15.9</v>
      </c>
    </row>
    <row r="59" spans="1:32" x14ac:dyDescent="0.2">
      <c r="A59" t="s">
        <v>415</v>
      </c>
      <c r="B59" t="s">
        <v>367</v>
      </c>
      <c r="C59" t="s">
        <v>47</v>
      </c>
      <c r="D59" t="s">
        <v>39</v>
      </c>
      <c r="E59">
        <v>17</v>
      </c>
      <c r="F59" t="s">
        <v>416</v>
      </c>
      <c r="G59" t="s">
        <v>334</v>
      </c>
      <c r="H59">
        <v>44</v>
      </c>
      <c r="I59">
        <v>28</v>
      </c>
      <c r="J59">
        <v>291</v>
      </c>
      <c r="K59">
        <v>1</v>
      </c>
      <c r="L59">
        <v>0</v>
      </c>
      <c r="M59">
        <v>1</v>
      </c>
      <c r="N59">
        <v>0</v>
      </c>
      <c r="O59">
        <v>3</v>
      </c>
      <c r="P59">
        <v>12</v>
      </c>
      <c r="Q59">
        <v>0</v>
      </c>
      <c r="R59">
        <v>0</v>
      </c>
      <c r="S59">
        <v>0</v>
      </c>
      <c r="Z59">
        <v>1</v>
      </c>
      <c r="AA59">
        <v>0</v>
      </c>
      <c r="AB59">
        <v>1</v>
      </c>
      <c r="AF59">
        <v>15.84</v>
      </c>
    </row>
    <row r="60" spans="1:32" x14ac:dyDescent="0.2">
      <c r="A60" t="s">
        <v>992</v>
      </c>
      <c r="B60" t="s">
        <v>794</v>
      </c>
      <c r="C60" t="s">
        <v>51</v>
      </c>
      <c r="D60" t="s">
        <v>55</v>
      </c>
      <c r="E60">
        <v>17</v>
      </c>
      <c r="F60" t="s">
        <v>993</v>
      </c>
      <c r="G60" t="s">
        <v>331</v>
      </c>
      <c r="T60">
        <v>4</v>
      </c>
      <c r="U60">
        <v>4</v>
      </c>
      <c r="V60">
        <v>51</v>
      </c>
      <c r="W60">
        <v>1</v>
      </c>
      <c r="X60">
        <v>0</v>
      </c>
      <c r="Y60">
        <v>0</v>
      </c>
      <c r="AB60">
        <v>1</v>
      </c>
      <c r="AC60" t="s">
        <v>462</v>
      </c>
      <c r="AD60" t="s">
        <v>1897</v>
      </c>
      <c r="AE60" t="s">
        <v>2052</v>
      </c>
      <c r="AF60">
        <v>15.1</v>
      </c>
    </row>
    <row r="61" spans="1:32" x14ac:dyDescent="0.2">
      <c r="A61" t="s">
        <v>856</v>
      </c>
      <c r="B61" t="s">
        <v>720</v>
      </c>
      <c r="C61" t="s">
        <v>53</v>
      </c>
      <c r="D61" t="s">
        <v>34</v>
      </c>
      <c r="E61">
        <v>17</v>
      </c>
      <c r="F61" t="s">
        <v>857</v>
      </c>
      <c r="G61" t="s">
        <v>343</v>
      </c>
      <c r="T61">
        <v>3</v>
      </c>
      <c r="U61">
        <v>2</v>
      </c>
      <c r="V61">
        <v>71</v>
      </c>
      <c r="W61">
        <v>1</v>
      </c>
      <c r="X61">
        <v>0</v>
      </c>
      <c r="Y61">
        <v>0</v>
      </c>
      <c r="AB61">
        <v>4</v>
      </c>
      <c r="AF61">
        <v>15.1</v>
      </c>
    </row>
    <row r="62" spans="1:32" x14ac:dyDescent="0.2">
      <c r="A62" t="s">
        <v>820</v>
      </c>
      <c r="B62" t="s">
        <v>720</v>
      </c>
      <c r="C62" t="s">
        <v>31</v>
      </c>
      <c r="D62" t="s">
        <v>49</v>
      </c>
      <c r="E62">
        <v>17</v>
      </c>
      <c r="F62" t="s">
        <v>821</v>
      </c>
      <c r="G62" t="s">
        <v>344</v>
      </c>
      <c r="T62">
        <v>8</v>
      </c>
      <c r="U62">
        <v>5</v>
      </c>
      <c r="V62">
        <v>99</v>
      </c>
      <c r="W62">
        <v>0</v>
      </c>
      <c r="X62">
        <v>0</v>
      </c>
      <c r="Y62">
        <v>0</v>
      </c>
      <c r="Z62">
        <v>1</v>
      </c>
      <c r="AA62">
        <v>0</v>
      </c>
      <c r="AB62">
        <v>2</v>
      </c>
      <c r="AF62">
        <v>14.9</v>
      </c>
    </row>
    <row r="63" spans="1:32" x14ac:dyDescent="0.2">
      <c r="A63" t="s">
        <v>930</v>
      </c>
      <c r="B63" t="s">
        <v>720</v>
      </c>
      <c r="C63" t="s">
        <v>48</v>
      </c>
      <c r="D63" t="s">
        <v>45</v>
      </c>
      <c r="E63">
        <v>17</v>
      </c>
      <c r="F63" t="s">
        <v>931</v>
      </c>
      <c r="G63" t="s">
        <v>340</v>
      </c>
      <c r="T63">
        <v>5</v>
      </c>
      <c r="U63">
        <v>3</v>
      </c>
      <c r="V63">
        <v>57</v>
      </c>
      <c r="W63">
        <v>1</v>
      </c>
      <c r="X63">
        <v>0</v>
      </c>
      <c r="Y63">
        <v>0</v>
      </c>
      <c r="AB63">
        <v>3</v>
      </c>
      <c r="AF63">
        <v>14.7</v>
      </c>
    </row>
    <row r="64" spans="1:32" x14ac:dyDescent="0.2">
      <c r="A64" t="s">
        <v>459</v>
      </c>
      <c r="B64" t="s">
        <v>367</v>
      </c>
      <c r="C64" t="s">
        <v>51</v>
      </c>
      <c r="D64" t="s">
        <v>55</v>
      </c>
      <c r="E64">
        <v>17</v>
      </c>
      <c r="F64" t="s">
        <v>460</v>
      </c>
      <c r="G64" t="s">
        <v>331</v>
      </c>
      <c r="H64">
        <v>27</v>
      </c>
      <c r="I64">
        <v>17</v>
      </c>
      <c r="J64">
        <v>160</v>
      </c>
      <c r="K64">
        <v>2</v>
      </c>
      <c r="L64">
        <v>0</v>
      </c>
      <c r="M64">
        <v>0</v>
      </c>
      <c r="N64">
        <v>0</v>
      </c>
      <c r="O64">
        <v>3</v>
      </c>
      <c r="P64">
        <v>2</v>
      </c>
      <c r="Q64">
        <v>0</v>
      </c>
      <c r="R64">
        <v>0</v>
      </c>
      <c r="S64">
        <v>0</v>
      </c>
      <c r="AB64">
        <v>2</v>
      </c>
      <c r="AC64" t="s">
        <v>1477</v>
      </c>
      <c r="AD64" t="s">
        <v>2053</v>
      </c>
      <c r="AE64" t="s">
        <v>2054</v>
      </c>
      <c r="AF64">
        <v>14.6</v>
      </c>
    </row>
    <row r="65" spans="1:32" x14ac:dyDescent="0.2">
      <c r="A65" t="s">
        <v>1137</v>
      </c>
      <c r="B65" t="s">
        <v>794</v>
      </c>
      <c r="C65" t="s">
        <v>45</v>
      </c>
      <c r="D65" t="s">
        <v>48</v>
      </c>
      <c r="E65">
        <v>17</v>
      </c>
      <c r="F65" t="s">
        <v>1138</v>
      </c>
      <c r="G65" t="s">
        <v>340</v>
      </c>
      <c r="T65">
        <v>13</v>
      </c>
      <c r="U65">
        <v>8</v>
      </c>
      <c r="V65">
        <v>66</v>
      </c>
      <c r="W65">
        <v>0</v>
      </c>
      <c r="X65">
        <v>0</v>
      </c>
      <c r="Y65">
        <v>0</v>
      </c>
      <c r="AB65">
        <v>1</v>
      </c>
      <c r="AF65">
        <v>14.6</v>
      </c>
    </row>
    <row r="66" spans="1:32" x14ac:dyDescent="0.2">
      <c r="A66" t="s">
        <v>1031</v>
      </c>
      <c r="B66" t="s">
        <v>720</v>
      </c>
      <c r="C66" t="s">
        <v>59</v>
      </c>
      <c r="D66" t="s">
        <v>54</v>
      </c>
      <c r="E66">
        <v>17</v>
      </c>
      <c r="F66" t="s">
        <v>1032</v>
      </c>
      <c r="G66" t="s">
        <v>342</v>
      </c>
      <c r="T66">
        <v>6</v>
      </c>
      <c r="U66">
        <v>4</v>
      </c>
      <c r="V66">
        <v>46</v>
      </c>
      <c r="W66">
        <v>1</v>
      </c>
      <c r="X66">
        <v>0</v>
      </c>
      <c r="Y66">
        <v>0</v>
      </c>
      <c r="AB66">
        <v>3</v>
      </c>
      <c r="AF66">
        <v>14.6</v>
      </c>
    </row>
    <row r="67" spans="1:32" x14ac:dyDescent="0.2">
      <c r="A67" t="s">
        <v>558</v>
      </c>
      <c r="B67" t="s">
        <v>475</v>
      </c>
      <c r="C67" t="s">
        <v>37</v>
      </c>
      <c r="D67" t="s">
        <v>38</v>
      </c>
      <c r="E67">
        <v>17</v>
      </c>
      <c r="F67" t="s">
        <v>559</v>
      </c>
      <c r="G67" t="s">
        <v>339</v>
      </c>
      <c r="O67">
        <v>4</v>
      </c>
      <c r="P67">
        <v>12</v>
      </c>
      <c r="Q67">
        <v>0</v>
      </c>
      <c r="R67">
        <v>0</v>
      </c>
      <c r="S67">
        <v>0</v>
      </c>
      <c r="T67">
        <v>8</v>
      </c>
      <c r="U67">
        <v>6</v>
      </c>
      <c r="V67">
        <v>72</v>
      </c>
      <c r="W67">
        <v>0</v>
      </c>
      <c r="X67">
        <v>0</v>
      </c>
      <c r="Y67">
        <v>0</v>
      </c>
      <c r="AB67">
        <v>2</v>
      </c>
      <c r="AF67">
        <v>14.4</v>
      </c>
    </row>
    <row r="68" spans="1:32" x14ac:dyDescent="0.2">
      <c r="A68" t="s">
        <v>624</v>
      </c>
      <c r="B68" t="s">
        <v>475</v>
      </c>
      <c r="C68" t="s">
        <v>33</v>
      </c>
      <c r="D68" t="s">
        <v>40</v>
      </c>
      <c r="E68">
        <v>17</v>
      </c>
      <c r="F68" t="s">
        <v>625</v>
      </c>
      <c r="G68" t="s">
        <v>333</v>
      </c>
      <c r="O68">
        <v>21</v>
      </c>
      <c r="P68">
        <v>102</v>
      </c>
      <c r="Q68">
        <v>0</v>
      </c>
      <c r="R68">
        <v>0</v>
      </c>
      <c r="S68">
        <v>1</v>
      </c>
      <c r="T68">
        <v>1</v>
      </c>
      <c r="U68">
        <v>1</v>
      </c>
      <c r="V68">
        <v>2</v>
      </c>
      <c r="W68">
        <v>0</v>
      </c>
      <c r="X68">
        <v>0</v>
      </c>
      <c r="Y68">
        <v>0</v>
      </c>
      <c r="AB68">
        <v>1</v>
      </c>
      <c r="AC68" t="s">
        <v>462</v>
      </c>
      <c r="AD68" t="s">
        <v>1943</v>
      </c>
      <c r="AE68" t="s">
        <v>2055</v>
      </c>
      <c r="AF68">
        <v>14.4</v>
      </c>
    </row>
    <row r="69" spans="1:32" x14ac:dyDescent="0.2">
      <c r="A69" t="s">
        <v>1264</v>
      </c>
      <c r="B69" t="s">
        <v>475</v>
      </c>
      <c r="C69" t="s">
        <v>41</v>
      </c>
      <c r="D69" t="s">
        <v>50</v>
      </c>
      <c r="E69">
        <v>17</v>
      </c>
      <c r="F69" t="s">
        <v>1981</v>
      </c>
      <c r="G69" t="s">
        <v>336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</v>
      </c>
      <c r="P69">
        <v>6</v>
      </c>
      <c r="Q69">
        <v>0</v>
      </c>
      <c r="R69">
        <v>0</v>
      </c>
      <c r="S69">
        <v>0</v>
      </c>
      <c r="T69">
        <v>6</v>
      </c>
      <c r="U69">
        <v>6</v>
      </c>
      <c r="V69">
        <v>77</v>
      </c>
      <c r="W69">
        <v>0</v>
      </c>
      <c r="X69">
        <v>0</v>
      </c>
      <c r="Y69">
        <v>0</v>
      </c>
      <c r="Z69">
        <v>1</v>
      </c>
      <c r="AA69">
        <v>0</v>
      </c>
      <c r="AB69">
        <v>2</v>
      </c>
      <c r="AF69">
        <v>14.3</v>
      </c>
    </row>
    <row r="70" spans="1:32" x14ac:dyDescent="0.2">
      <c r="A70" t="s">
        <v>630</v>
      </c>
      <c r="B70" t="s">
        <v>475</v>
      </c>
      <c r="C70" t="s">
        <v>49</v>
      </c>
      <c r="D70" t="s">
        <v>31</v>
      </c>
      <c r="E70">
        <v>17</v>
      </c>
      <c r="F70" t="s">
        <v>631</v>
      </c>
      <c r="G70" t="s">
        <v>344</v>
      </c>
      <c r="O70">
        <v>5</v>
      </c>
      <c r="P70">
        <v>11</v>
      </c>
      <c r="Q70">
        <v>0</v>
      </c>
      <c r="R70">
        <v>0</v>
      </c>
      <c r="S70">
        <v>0</v>
      </c>
      <c r="T70">
        <v>10</v>
      </c>
      <c r="U70">
        <v>8</v>
      </c>
      <c r="V70">
        <v>51</v>
      </c>
      <c r="W70">
        <v>0</v>
      </c>
      <c r="X70">
        <v>0</v>
      </c>
      <c r="Y70">
        <v>0</v>
      </c>
      <c r="AB70">
        <v>1</v>
      </c>
      <c r="AF70">
        <v>14.2</v>
      </c>
    </row>
    <row r="71" spans="1:32" x14ac:dyDescent="0.2">
      <c r="A71" t="s">
        <v>733</v>
      </c>
      <c r="B71" t="s">
        <v>475</v>
      </c>
      <c r="C71" t="s">
        <v>44</v>
      </c>
      <c r="D71" t="s">
        <v>36</v>
      </c>
      <c r="E71">
        <v>17</v>
      </c>
      <c r="F71" t="s">
        <v>734</v>
      </c>
      <c r="G71" t="s">
        <v>341</v>
      </c>
      <c r="O71">
        <v>14</v>
      </c>
      <c r="P71">
        <v>44</v>
      </c>
      <c r="Q71">
        <v>1</v>
      </c>
      <c r="R71">
        <v>0</v>
      </c>
      <c r="S71">
        <v>0</v>
      </c>
      <c r="T71">
        <v>2</v>
      </c>
      <c r="U71">
        <v>2</v>
      </c>
      <c r="V71">
        <v>17</v>
      </c>
      <c r="W71">
        <v>0</v>
      </c>
      <c r="X71">
        <v>0</v>
      </c>
      <c r="Y71">
        <v>0</v>
      </c>
      <c r="AB71">
        <v>2</v>
      </c>
      <c r="AF71">
        <v>14.1</v>
      </c>
    </row>
    <row r="72" spans="1:32" x14ac:dyDescent="0.2">
      <c r="A72" t="s">
        <v>437</v>
      </c>
      <c r="B72" t="s">
        <v>367</v>
      </c>
      <c r="C72" t="s">
        <v>55</v>
      </c>
      <c r="D72" t="s">
        <v>51</v>
      </c>
      <c r="E72">
        <v>17</v>
      </c>
      <c r="F72" t="s">
        <v>1983</v>
      </c>
      <c r="G72" t="s">
        <v>331</v>
      </c>
      <c r="H72">
        <v>56</v>
      </c>
      <c r="I72">
        <v>30</v>
      </c>
      <c r="J72">
        <v>292</v>
      </c>
      <c r="K72">
        <v>1</v>
      </c>
      <c r="L72">
        <v>0</v>
      </c>
      <c r="M72">
        <v>2</v>
      </c>
      <c r="N72">
        <v>0</v>
      </c>
      <c r="O72">
        <v>1</v>
      </c>
      <c r="P72">
        <v>4</v>
      </c>
      <c r="Q72">
        <v>0</v>
      </c>
      <c r="R72">
        <v>0</v>
      </c>
      <c r="S72">
        <v>0</v>
      </c>
      <c r="AB72">
        <v>3</v>
      </c>
      <c r="AF72">
        <v>14.08</v>
      </c>
    </row>
    <row r="73" spans="1:32" x14ac:dyDescent="0.2">
      <c r="A73" t="s">
        <v>956</v>
      </c>
      <c r="B73" t="s">
        <v>720</v>
      </c>
      <c r="C73" t="s">
        <v>53</v>
      </c>
      <c r="D73" t="s">
        <v>34</v>
      </c>
      <c r="E73">
        <v>17</v>
      </c>
      <c r="F73" t="s">
        <v>957</v>
      </c>
      <c r="G73" t="s">
        <v>343</v>
      </c>
      <c r="T73">
        <v>4</v>
      </c>
      <c r="U73">
        <v>3</v>
      </c>
      <c r="V73">
        <v>49</v>
      </c>
      <c r="W73">
        <v>1</v>
      </c>
      <c r="X73">
        <v>0</v>
      </c>
      <c r="Y73">
        <v>0</v>
      </c>
      <c r="AB73">
        <v>2</v>
      </c>
      <c r="AF73">
        <v>13.9</v>
      </c>
    </row>
    <row r="74" spans="1:32" x14ac:dyDescent="0.2">
      <c r="A74" t="s">
        <v>1183</v>
      </c>
      <c r="B74" t="s">
        <v>720</v>
      </c>
      <c r="C74" t="s">
        <v>52</v>
      </c>
      <c r="D74" t="s">
        <v>61</v>
      </c>
      <c r="E74">
        <v>17</v>
      </c>
      <c r="F74" t="s">
        <v>1184</v>
      </c>
      <c r="G74" t="s">
        <v>332</v>
      </c>
      <c r="T74">
        <v>4</v>
      </c>
      <c r="U74">
        <v>3</v>
      </c>
      <c r="V74">
        <v>49</v>
      </c>
      <c r="W74">
        <v>1</v>
      </c>
      <c r="X74">
        <v>0</v>
      </c>
      <c r="Y74">
        <v>0</v>
      </c>
      <c r="AB74">
        <v>3</v>
      </c>
      <c r="AF74">
        <v>13.9</v>
      </c>
    </row>
    <row r="75" spans="1:32" x14ac:dyDescent="0.2">
      <c r="A75" t="s">
        <v>1133</v>
      </c>
      <c r="B75" t="s">
        <v>720</v>
      </c>
      <c r="C75" t="s">
        <v>36</v>
      </c>
      <c r="D75" t="s">
        <v>44</v>
      </c>
      <c r="E75">
        <v>17</v>
      </c>
      <c r="F75" t="s">
        <v>1134</v>
      </c>
      <c r="G75" t="s">
        <v>341</v>
      </c>
      <c r="T75">
        <v>9</v>
      </c>
      <c r="U75">
        <v>4</v>
      </c>
      <c r="V75">
        <v>99</v>
      </c>
      <c r="W75">
        <v>0</v>
      </c>
      <c r="X75">
        <v>0</v>
      </c>
      <c r="Y75">
        <v>0</v>
      </c>
      <c r="AB75">
        <v>1</v>
      </c>
      <c r="AF75">
        <v>13.9</v>
      </c>
    </row>
    <row r="76" spans="1:32" x14ac:dyDescent="0.2">
      <c r="A76" t="s">
        <v>501</v>
      </c>
      <c r="B76" t="s">
        <v>475</v>
      </c>
      <c r="C76" t="s">
        <v>39</v>
      </c>
      <c r="D76" t="s">
        <v>47</v>
      </c>
      <c r="E76">
        <v>17</v>
      </c>
      <c r="F76" t="s">
        <v>502</v>
      </c>
      <c r="G76" t="s">
        <v>334</v>
      </c>
      <c r="O76">
        <v>19</v>
      </c>
      <c r="P76">
        <v>67</v>
      </c>
      <c r="Q76">
        <v>1</v>
      </c>
      <c r="R76">
        <v>0</v>
      </c>
      <c r="S76">
        <v>0</v>
      </c>
      <c r="T76">
        <v>1</v>
      </c>
      <c r="U76">
        <v>1</v>
      </c>
      <c r="V76">
        <v>1</v>
      </c>
      <c r="W76">
        <v>0</v>
      </c>
      <c r="X76">
        <v>0</v>
      </c>
      <c r="Y76">
        <v>0</v>
      </c>
      <c r="AB76">
        <v>1</v>
      </c>
      <c r="AC76" t="s">
        <v>1477</v>
      </c>
      <c r="AD76" t="s">
        <v>2056</v>
      </c>
      <c r="AE76" t="s">
        <v>2057</v>
      </c>
      <c r="AF76">
        <v>13.8</v>
      </c>
    </row>
    <row r="77" spans="1:32" x14ac:dyDescent="0.2">
      <c r="A77" t="s">
        <v>771</v>
      </c>
      <c r="B77" t="s">
        <v>720</v>
      </c>
      <c r="C77" t="s">
        <v>42</v>
      </c>
      <c r="D77" t="s">
        <v>43</v>
      </c>
      <c r="E77">
        <v>17</v>
      </c>
      <c r="F77" t="s">
        <v>772</v>
      </c>
      <c r="G77" t="s">
        <v>335</v>
      </c>
      <c r="O77">
        <v>2</v>
      </c>
      <c r="P77">
        <v>6</v>
      </c>
      <c r="Q77">
        <v>0</v>
      </c>
      <c r="R77">
        <v>0</v>
      </c>
      <c r="S77">
        <v>0</v>
      </c>
      <c r="T77">
        <v>11</v>
      </c>
      <c r="U77">
        <v>6</v>
      </c>
      <c r="V77">
        <v>72</v>
      </c>
      <c r="W77">
        <v>0</v>
      </c>
      <c r="X77">
        <v>0</v>
      </c>
      <c r="Y77">
        <v>0</v>
      </c>
      <c r="AB77">
        <v>1</v>
      </c>
      <c r="AC77" t="s">
        <v>1477</v>
      </c>
      <c r="AD77" t="s">
        <v>1613</v>
      </c>
      <c r="AE77" t="s">
        <v>2058</v>
      </c>
      <c r="AF77">
        <v>13.8</v>
      </c>
    </row>
    <row r="78" spans="1:32" x14ac:dyDescent="0.2">
      <c r="A78" t="s">
        <v>1035</v>
      </c>
      <c r="B78" t="s">
        <v>720</v>
      </c>
      <c r="C78" t="s">
        <v>52</v>
      </c>
      <c r="D78" t="s">
        <v>61</v>
      </c>
      <c r="E78">
        <v>17</v>
      </c>
      <c r="F78" t="s">
        <v>1036</v>
      </c>
      <c r="G78" t="s">
        <v>332</v>
      </c>
      <c r="O78">
        <v>1</v>
      </c>
      <c r="P78">
        <v>-3</v>
      </c>
      <c r="Q78">
        <v>0</v>
      </c>
      <c r="R78">
        <v>0</v>
      </c>
      <c r="S78">
        <v>0</v>
      </c>
      <c r="T78">
        <v>8</v>
      </c>
      <c r="U78">
        <v>6</v>
      </c>
      <c r="V78">
        <v>80</v>
      </c>
      <c r="W78">
        <v>0</v>
      </c>
      <c r="X78">
        <v>0</v>
      </c>
      <c r="Y78">
        <v>0</v>
      </c>
      <c r="AB78">
        <v>2</v>
      </c>
      <c r="AF78">
        <v>13.7</v>
      </c>
    </row>
    <row r="79" spans="1:32" x14ac:dyDescent="0.2">
      <c r="A79" t="s">
        <v>735</v>
      </c>
      <c r="B79" t="s">
        <v>475</v>
      </c>
      <c r="C79" t="s">
        <v>62</v>
      </c>
      <c r="D79" t="s">
        <v>56</v>
      </c>
      <c r="E79">
        <v>17</v>
      </c>
      <c r="F79" t="s">
        <v>736</v>
      </c>
      <c r="G79" t="s">
        <v>338</v>
      </c>
      <c r="O79">
        <v>16</v>
      </c>
      <c r="P79">
        <v>76</v>
      </c>
      <c r="Q79">
        <v>1</v>
      </c>
      <c r="R79">
        <v>0</v>
      </c>
      <c r="S79">
        <v>0</v>
      </c>
      <c r="AB79">
        <v>2</v>
      </c>
      <c r="AC79" t="s">
        <v>462</v>
      </c>
      <c r="AD79" t="s">
        <v>1729</v>
      </c>
      <c r="AE79" t="s">
        <v>2059</v>
      </c>
      <c r="AF79">
        <v>13.6</v>
      </c>
    </row>
    <row r="80" spans="1:32" x14ac:dyDescent="0.2">
      <c r="A80" t="s">
        <v>1209</v>
      </c>
      <c r="B80" t="s">
        <v>794</v>
      </c>
      <c r="C80" t="s">
        <v>61</v>
      </c>
      <c r="D80" t="s">
        <v>52</v>
      </c>
      <c r="E80">
        <v>17</v>
      </c>
      <c r="F80" t="s">
        <v>1210</v>
      </c>
      <c r="G80" t="s">
        <v>332</v>
      </c>
      <c r="T80">
        <v>7</v>
      </c>
      <c r="U80">
        <v>5</v>
      </c>
      <c r="V80">
        <v>25</v>
      </c>
      <c r="W80">
        <v>1</v>
      </c>
      <c r="X80">
        <v>0</v>
      </c>
      <c r="Y80">
        <v>0</v>
      </c>
      <c r="AB80">
        <v>1</v>
      </c>
      <c r="AF80">
        <v>13.5</v>
      </c>
    </row>
    <row r="81" spans="1:32" x14ac:dyDescent="0.2">
      <c r="A81" t="s">
        <v>371</v>
      </c>
      <c r="B81" t="s">
        <v>367</v>
      </c>
      <c r="C81" t="s">
        <v>32</v>
      </c>
      <c r="D81" t="s">
        <v>58</v>
      </c>
      <c r="E81">
        <v>17</v>
      </c>
      <c r="F81" t="s">
        <v>372</v>
      </c>
      <c r="G81" t="s">
        <v>337</v>
      </c>
      <c r="H81">
        <v>37</v>
      </c>
      <c r="I81">
        <v>16</v>
      </c>
      <c r="J81">
        <v>181</v>
      </c>
      <c r="K81">
        <v>2</v>
      </c>
      <c r="L81">
        <v>0</v>
      </c>
      <c r="M81">
        <v>3</v>
      </c>
      <c r="N81">
        <v>0</v>
      </c>
      <c r="O81">
        <v>2</v>
      </c>
      <c r="P81">
        <v>12</v>
      </c>
      <c r="Q81">
        <v>0</v>
      </c>
      <c r="R81">
        <v>0</v>
      </c>
      <c r="S81">
        <v>0</v>
      </c>
      <c r="AB81">
        <v>1</v>
      </c>
      <c r="AC81" t="s">
        <v>1477</v>
      </c>
      <c r="AD81" t="s">
        <v>2060</v>
      </c>
      <c r="AE81" t="s">
        <v>2061</v>
      </c>
      <c r="AF81">
        <v>13.44</v>
      </c>
    </row>
    <row r="82" spans="1:32" x14ac:dyDescent="0.2">
      <c r="A82" t="s">
        <v>495</v>
      </c>
      <c r="B82" t="s">
        <v>475</v>
      </c>
      <c r="C82" t="s">
        <v>38</v>
      </c>
      <c r="D82" t="s">
        <v>37</v>
      </c>
      <c r="E82">
        <v>17</v>
      </c>
      <c r="F82" t="s">
        <v>496</v>
      </c>
      <c r="G82" t="s">
        <v>339</v>
      </c>
      <c r="O82">
        <v>3</v>
      </c>
      <c r="P82">
        <v>24</v>
      </c>
      <c r="Q82">
        <v>1</v>
      </c>
      <c r="R82">
        <v>0</v>
      </c>
      <c r="S82">
        <v>0</v>
      </c>
      <c r="T82">
        <v>3</v>
      </c>
      <c r="U82">
        <v>3</v>
      </c>
      <c r="V82">
        <v>20</v>
      </c>
      <c r="W82">
        <v>0</v>
      </c>
      <c r="X82">
        <v>0</v>
      </c>
      <c r="Y82">
        <v>0</v>
      </c>
      <c r="AB82">
        <v>2</v>
      </c>
      <c r="AF82">
        <v>13.4</v>
      </c>
    </row>
    <row r="83" spans="1:32" x14ac:dyDescent="0.2">
      <c r="A83" t="s">
        <v>972</v>
      </c>
      <c r="B83" t="s">
        <v>720</v>
      </c>
      <c r="C83" t="s">
        <v>51</v>
      </c>
      <c r="D83" t="s">
        <v>55</v>
      </c>
      <c r="E83">
        <v>17</v>
      </c>
      <c r="F83" t="s">
        <v>973</v>
      </c>
      <c r="G83" t="s">
        <v>331</v>
      </c>
      <c r="T83">
        <v>5</v>
      </c>
      <c r="U83">
        <v>4</v>
      </c>
      <c r="V83">
        <v>34</v>
      </c>
      <c r="W83">
        <v>1</v>
      </c>
      <c r="X83">
        <v>0</v>
      </c>
      <c r="Y83">
        <v>0</v>
      </c>
      <c r="AB83">
        <v>1</v>
      </c>
      <c r="AF83">
        <v>13.4</v>
      </c>
    </row>
    <row r="84" spans="1:32" x14ac:dyDescent="0.2">
      <c r="A84" t="s">
        <v>1745</v>
      </c>
      <c r="B84" t="s">
        <v>475</v>
      </c>
      <c r="C84" t="s">
        <v>54</v>
      </c>
      <c r="D84" t="s">
        <v>59</v>
      </c>
      <c r="E84">
        <v>17</v>
      </c>
      <c r="F84" t="s">
        <v>1746</v>
      </c>
      <c r="G84" t="s">
        <v>342</v>
      </c>
      <c r="O84">
        <v>19</v>
      </c>
      <c r="P84">
        <v>73</v>
      </c>
      <c r="Q84">
        <v>1</v>
      </c>
      <c r="R84">
        <v>0</v>
      </c>
      <c r="S84">
        <v>0</v>
      </c>
      <c r="AB84">
        <v>2</v>
      </c>
      <c r="AF84">
        <v>13.3</v>
      </c>
    </row>
    <row r="85" spans="1:32" x14ac:dyDescent="0.2">
      <c r="A85" t="s">
        <v>684</v>
      </c>
      <c r="B85" t="s">
        <v>475</v>
      </c>
      <c r="C85" t="s">
        <v>57</v>
      </c>
      <c r="D85" t="s">
        <v>46</v>
      </c>
      <c r="E85">
        <v>17</v>
      </c>
      <c r="F85" t="s">
        <v>1861</v>
      </c>
      <c r="G85" t="s">
        <v>345</v>
      </c>
      <c r="O85">
        <v>17</v>
      </c>
      <c r="P85">
        <v>102</v>
      </c>
      <c r="Q85">
        <v>0</v>
      </c>
      <c r="R85">
        <v>0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AB85">
        <v>1</v>
      </c>
      <c r="AF85">
        <v>13.2</v>
      </c>
    </row>
    <row r="86" spans="1:32" x14ac:dyDescent="0.2">
      <c r="A86" t="s">
        <v>1019</v>
      </c>
      <c r="B86" t="s">
        <v>720</v>
      </c>
      <c r="C86" t="s">
        <v>44</v>
      </c>
      <c r="D86" t="s">
        <v>36</v>
      </c>
      <c r="E86">
        <v>17</v>
      </c>
      <c r="F86" t="s">
        <v>1020</v>
      </c>
      <c r="G86" t="s">
        <v>341</v>
      </c>
      <c r="T86">
        <v>2</v>
      </c>
      <c r="U86">
        <v>2</v>
      </c>
      <c r="V86">
        <v>52</v>
      </c>
      <c r="W86">
        <v>1</v>
      </c>
      <c r="X86">
        <v>0</v>
      </c>
      <c r="Y86">
        <v>0</v>
      </c>
      <c r="AB86">
        <v>4</v>
      </c>
      <c r="AF86">
        <v>13.2</v>
      </c>
    </row>
    <row r="87" spans="1:32" x14ac:dyDescent="0.2">
      <c r="A87" t="s">
        <v>922</v>
      </c>
      <c r="B87" t="s">
        <v>720</v>
      </c>
      <c r="C87" t="s">
        <v>41</v>
      </c>
      <c r="D87" t="s">
        <v>50</v>
      </c>
      <c r="E87">
        <v>17</v>
      </c>
      <c r="F87" t="s">
        <v>923</v>
      </c>
      <c r="G87" t="s">
        <v>336</v>
      </c>
      <c r="T87">
        <v>8</v>
      </c>
      <c r="U87">
        <v>5</v>
      </c>
      <c r="V87">
        <v>81</v>
      </c>
      <c r="W87">
        <v>0</v>
      </c>
      <c r="X87">
        <v>0</v>
      </c>
      <c r="Y87">
        <v>0</v>
      </c>
      <c r="AB87">
        <v>4</v>
      </c>
      <c r="AF87">
        <v>13.1</v>
      </c>
    </row>
    <row r="88" spans="1:32" x14ac:dyDescent="0.2">
      <c r="A88" t="s">
        <v>612</v>
      </c>
      <c r="B88" t="s">
        <v>475</v>
      </c>
      <c r="C88" t="s">
        <v>55</v>
      </c>
      <c r="D88" t="s">
        <v>51</v>
      </c>
      <c r="E88">
        <v>17</v>
      </c>
      <c r="F88" t="s">
        <v>613</v>
      </c>
      <c r="G88" t="s">
        <v>331</v>
      </c>
      <c r="O88">
        <v>15</v>
      </c>
      <c r="P88">
        <v>38</v>
      </c>
      <c r="Q88">
        <v>0</v>
      </c>
      <c r="R88">
        <v>0</v>
      </c>
      <c r="S88">
        <v>0</v>
      </c>
      <c r="T88">
        <v>10</v>
      </c>
      <c r="U88">
        <v>6</v>
      </c>
      <c r="V88">
        <v>32</v>
      </c>
      <c r="W88">
        <v>0</v>
      </c>
      <c r="X88">
        <v>0</v>
      </c>
      <c r="Y88">
        <v>0</v>
      </c>
      <c r="AB88">
        <v>1</v>
      </c>
      <c r="AF88">
        <v>13</v>
      </c>
    </row>
    <row r="89" spans="1:32" x14ac:dyDescent="0.2">
      <c r="A89" t="s">
        <v>544</v>
      </c>
      <c r="B89" t="s">
        <v>475</v>
      </c>
      <c r="C89" t="s">
        <v>53</v>
      </c>
      <c r="D89" t="s">
        <v>34</v>
      </c>
      <c r="E89">
        <v>17</v>
      </c>
      <c r="F89" t="s">
        <v>545</v>
      </c>
      <c r="G89" t="s">
        <v>343</v>
      </c>
      <c r="O89">
        <v>19</v>
      </c>
      <c r="P89">
        <v>100</v>
      </c>
      <c r="Q89">
        <v>0</v>
      </c>
      <c r="R89">
        <v>0</v>
      </c>
      <c r="S89">
        <v>1</v>
      </c>
      <c r="AB89">
        <v>1</v>
      </c>
      <c r="AF89">
        <v>13</v>
      </c>
    </row>
    <row r="90" spans="1:32" x14ac:dyDescent="0.2">
      <c r="A90" t="s">
        <v>445</v>
      </c>
      <c r="B90" t="s">
        <v>367</v>
      </c>
      <c r="C90" t="s">
        <v>33</v>
      </c>
      <c r="D90" t="s">
        <v>40</v>
      </c>
      <c r="E90">
        <v>17</v>
      </c>
      <c r="F90" t="s">
        <v>446</v>
      </c>
      <c r="G90" t="s">
        <v>333</v>
      </c>
      <c r="H90">
        <v>40</v>
      </c>
      <c r="I90">
        <v>25</v>
      </c>
      <c r="J90">
        <v>249</v>
      </c>
      <c r="K90">
        <v>1</v>
      </c>
      <c r="L90">
        <v>0</v>
      </c>
      <c r="M90">
        <v>1</v>
      </c>
      <c r="N90">
        <v>0</v>
      </c>
      <c r="AB90">
        <v>1</v>
      </c>
      <c r="AC90" t="s">
        <v>462</v>
      </c>
      <c r="AD90" t="s">
        <v>2062</v>
      </c>
      <c r="AE90" t="s">
        <v>2055</v>
      </c>
      <c r="AF90">
        <v>12.96</v>
      </c>
    </row>
    <row r="91" spans="1:32" x14ac:dyDescent="0.2">
      <c r="A91" t="s">
        <v>640</v>
      </c>
      <c r="B91" t="s">
        <v>475</v>
      </c>
      <c r="C91" t="s">
        <v>38</v>
      </c>
      <c r="D91" t="s">
        <v>37</v>
      </c>
      <c r="E91">
        <v>17</v>
      </c>
      <c r="F91" t="s">
        <v>641</v>
      </c>
      <c r="G91" t="s">
        <v>339</v>
      </c>
      <c r="O91">
        <v>12</v>
      </c>
      <c r="P91">
        <v>69</v>
      </c>
      <c r="Q91">
        <v>1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3</v>
      </c>
      <c r="AF91">
        <v>12.9</v>
      </c>
    </row>
    <row r="92" spans="1:32" x14ac:dyDescent="0.2">
      <c r="A92" t="s">
        <v>1109</v>
      </c>
      <c r="B92" t="s">
        <v>794</v>
      </c>
      <c r="C92" t="s">
        <v>57</v>
      </c>
      <c r="D92" t="s">
        <v>46</v>
      </c>
      <c r="E92">
        <v>17</v>
      </c>
      <c r="F92" t="s">
        <v>2063</v>
      </c>
      <c r="G92" t="s">
        <v>345</v>
      </c>
      <c r="T92">
        <v>5</v>
      </c>
      <c r="U92">
        <v>4</v>
      </c>
      <c r="V92">
        <v>29</v>
      </c>
      <c r="W92">
        <v>1</v>
      </c>
      <c r="X92">
        <v>0</v>
      </c>
      <c r="Y92">
        <v>0</v>
      </c>
      <c r="AB92">
        <v>2</v>
      </c>
      <c r="AF92">
        <v>12.9</v>
      </c>
    </row>
    <row r="93" spans="1:32" x14ac:dyDescent="0.2">
      <c r="A93" t="s">
        <v>1167</v>
      </c>
      <c r="B93" t="s">
        <v>794</v>
      </c>
      <c r="C93" t="s">
        <v>50</v>
      </c>
      <c r="D93" t="s">
        <v>41</v>
      </c>
      <c r="E93">
        <v>17</v>
      </c>
      <c r="F93" t="s">
        <v>1168</v>
      </c>
      <c r="G93" t="s">
        <v>336</v>
      </c>
      <c r="T93">
        <v>3</v>
      </c>
      <c r="U93">
        <v>2</v>
      </c>
      <c r="V93">
        <v>47</v>
      </c>
      <c r="W93">
        <v>1</v>
      </c>
      <c r="X93">
        <v>0</v>
      </c>
      <c r="Y93">
        <v>0</v>
      </c>
      <c r="AF93">
        <v>12.7</v>
      </c>
    </row>
    <row r="94" spans="1:32" x14ac:dyDescent="0.2">
      <c r="A94" t="s">
        <v>880</v>
      </c>
      <c r="B94" t="s">
        <v>720</v>
      </c>
      <c r="C94" t="s">
        <v>55</v>
      </c>
      <c r="D94" t="s">
        <v>51</v>
      </c>
      <c r="E94">
        <v>17</v>
      </c>
      <c r="F94" t="s">
        <v>881</v>
      </c>
      <c r="G94" t="s">
        <v>331</v>
      </c>
      <c r="T94">
        <v>13</v>
      </c>
      <c r="U94">
        <v>5</v>
      </c>
      <c r="V94">
        <v>76</v>
      </c>
      <c r="W94">
        <v>0</v>
      </c>
      <c r="X94">
        <v>0</v>
      </c>
      <c r="Y94">
        <v>0</v>
      </c>
      <c r="AB94">
        <v>1</v>
      </c>
      <c r="AF94">
        <v>12.6</v>
      </c>
    </row>
    <row r="95" spans="1:32" x14ac:dyDescent="0.2">
      <c r="A95" t="s">
        <v>1999</v>
      </c>
      <c r="B95" t="s">
        <v>475</v>
      </c>
      <c r="C95" t="s">
        <v>43</v>
      </c>
      <c r="D95" t="s">
        <v>42</v>
      </c>
      <c r="E95">
        <v>17</v>
      </c>
      <c r="F95" t="s">
        <v>2000</v>
      </c>
      <c r="G95" t="s">
        <v>335</v>
      </c>
      <c r="O95">
        <v>14</v>
      </c>
      <c r="P95">
        <v>35</v>
      </c>
      <c r="Q95">
        <v>1</v>
      </c>
      <c r="R95">
        <v>0</v>
      </c>
      <c r="S95">
        <v>0</v>
      </c>
      <c r="T95">
        <v>1</v>
      </c>
      <c r="U95">
        <v>1</v>
      </c>
      <c r="V95">
        <v>20</v>
      </c>
      <c r="W95">
        <v>0</v>
      </c>
      <c r="X95">
        <v>0</v>
      </c>
      <c r="Y95">
        <v>0</v>
      </c>
      <c r="AB95">
        <v>2</v>
      </c>
      <c r="AF95">
        <v>12.5</v>
      </c>
    </row>
    <row r="96" spans="1:32" x14ac:dyDescent="0.2">
      <c r="A96" t="s">
        <v>1145</v>
      </c>
      <c r="B96" t="s">
        <v>720</v>
      </c>
      <c r="C96" t="s">
        <v>57</v>
      </c>
      <c r="D96" t="s">
        <v>46</v>
      </c>
      <c r="E96">
        <v>17</v>
      </c>
      <c r="F96" t="s">
        <v>1146</v>
      </c>
      <c r="G96" t="s">
        <v>345</v>
      </c>
      <c r="T96">
        <v>3</v>
      </c>
      <c r="U96">
        <v>3</v>
      </c>
      <c r="V96">
        <v>34</v>
      </c>
      <c r="W96">
        <v>1</v>
      </c>
      <c r="X96">
        <v>0</v>
      </c>
      <c r="Y96">
        <v>0</v>
      </c>
      <c r="AB96">
        <v>3</v>
      </c>
      <c r="AF96">
        <v>12.4</v>
      </c>
    </row>
    <row r="97" spans="1:32" x14ac:dyDescent="0.2">
      <c r="A97" t="s">
        <v>1051</v>
      </c>
      <c r="B97" t="s">
        <v>720</v>
      </c>
      <c r="C97" t="s">
        <v>56</v>
      </c>
      <c r="D97" t="s">
        <v>62</v>
      </c>
      <c r="E97">
        <v>17</v>
      </c>
      <c r="F97" t="s">
        <v>1052</v>
      </c>
      <c r="G97" t="s">
        <v>338</v>
      </c>
      <c r="T97">
        <v>7</v>
      </c>
      <c r="U97">
        <v>3</v>
      </c>
      <c r="V97">
        <v>34</v>
      </c>
      <c r="W97">
        <v>1</v>
      </c>
      <c r="X97">
        <v>0</v>
      </c>
      <c r="Y97">
        <v>0</v>
      </c>
      <c r="AB97">
        <v>2</v>
      </c>
      <c r="AF97">
        <v>12.4</v>
      </c>
    </row>
    <row r="98" spans="1:32" x14ac:dyDescent="0.2">
      <c r="A98" t="s">
        <v>980</v>
      </c>
      <c r="B98" t="s">
        <v>794</v>
      </c>
      <c r="C98" t="s">
        <v>49</v>
      </c>
      <c r="D98" t="s">
        <v>31</v>
      </c>
      <c r="E98">
        <v>17</v>
      </c>
      <c r="F98" t="s">
        <v>981</v>
      </c>
      <c r="G98" t="s">
        <v>344</v>
      </c>
      <c r="T98">
        <v>5</v>
      </c>
      <c r="U98">
        <v>3</v>
      </c>
      <c r="V98">
        <v>34</v>
      </c>
      <c r="W98">
        <v>1</v>
      </c>
      <c r="X98">
        <v>0</v>
      </c>
      <c r="Y98">
        <v>0</v>
      </c>
      <c r="AB98">
        <v>1</v>
      </c>
      <c r="AF98">
        <v>12.4</v>
      </c>
    </row>
    <row r="99" spans="1:32" x14ac:dyDescent="0.2">
      <c r="A99" t="s">
        <v>375</v>
      </c>
      <c r="B99" t="s">
        <v>367</v>
      </c>
      <c r="C99" t="s">
        <v>56</v>
      </c>
      <c r="D99" t="s">
        <v>62</v>
      </c>
      <c r="E99">
        <v>17</v>
      </c>
      <c r="F99" t="s">
        <v>376</v>
      </c>
      <c r="G99" t="s">
        <v>338</v>
      </c>
      <c r="H99">
        <v>33</v>
      </c>
      <c r="I99">
        <v>21</v>
      </c>
      <c r="J99">
        <v>194</v>
      </c>
      <c r="K99">
        <v>1</v>
      </c>
      <c r="L99">
        <v>0</v>
      </c>
      <c r="M99">
        <v>1</v>
      </c>
      <c r="N99">
        <v>0</v>
      </c>
      <c r="O99">
        <v>2</v>
      </c>
      <c r="P99">
        <v>12</v>
      </c>
      <c r="Q99">
        <v>0</v>
      </c>
      <c r="R99">
        <v>0</v>
      </c>
      <c r="S99">
        <v>0</v>
      </c>
      <c r="AB99">
        <v>1</v>
      </c>
      <c r="AF99">
        <v>11.96</v>
      </c>
    </row>
    <row r="100" spans="1:32" x14ac:dyDescent="0.2">
      <c r="A100" t="s">
        <v>662</v>
      </c>
      <c r="B100" t="s">
        <v>475</v>
      </c>
      <c r="C100" t="s">
        <v>58</v>
      </c>
      <c r="D100" t="s">
        <v>32</v>
      </c>
      <c r="E100">
        <v>17</v>
      </c>
      <c r="F100" t="s">
        <v>663</v>
      </c>
      <c r="G100" t="s">
        <v>337</v>
      </c>
      <c r="O100">
        <v>6</v>
      </c>
      <c r="P100">
        <v>24</v>
      </c>
      <c r="Q100">
        <v>1</v>
      </c>
      <c r="R100">
        <v>0</v>
      </c>
      <c r="S100">
        <v>0</v>
      </c>
      <c r="T100">
        <v>3</v>
      </c>
      <c r="U100">
        <v>3</v>
      </c>
      <c r="V100">
        <v>3</v>
      </c>
      <c r="W100">
        <v>0</v>
      </c>
      <c r="X100">
        <v>0</v>
      </c>
      <c r="Y100">
        <v>0</v>
      </c>
      <c r="AB100">
        <v>1</v>
      </c>
      <c r="AF100">
        <v>11.7</v>
      </c>
    </row>
    <row r="101" spans="1:32" x14ac:dyDescent="0.2">
      <c r="A101" t="s">
        <v>1604</v>
      </c>
      <c r="B101" t="s">
        <v>720</v>
      </c>
      <c r="C101" t="s">
        <v>55</v>
      </c>
      <c r="D101" t="s">
        <v>51</v>
      </c>
      <c r="E101">
        <v>17</v>
      </c>
      <c r="F101" t="s">
        <v>1605</v>
      </c>
      <c r="G101" t="s">
        <v>331</v>
      </c>
      <c r="T101">
        <v>8</v>
      </c>
      <c r="U101">
        <v>6</v>
      </c>
      <c r="V101">
        <v>57</v>
      </c>
      <c r="W101">
        <v>0</v>
      </c>
      <c r="X101">
        <v>0</v>
      </c>
      <c r="Y101">
        <v>0</v>
      </c>
      <c r="AF101">
        <v>11.7</v>
      </c>
    </row>
    <row r="102" spans="1:32" x14ac:dyDescent="0.2">
      <c r="A102" t="s">
        <v>1307</v>
      </c>
      <c r="B102" t="s">
        <v>720</v>
      </c>
      <c r="C102" t="s">
        <v>33</v>
      </c>
      <c r="D102" t="s">
        <v>40</v>
      </c>
      <c r="E102">
        <v>17</v>
      </c>
      <c r="F102" t="s">
        <v>1308</v>
      </c>
      <c r="G102" t="s">
        <v>333</v>
      </c>
      <c r="T102">
        <v>7</v>
      </c>
      <c r="U102">
        <v>6</v>
      </c>
      <c r="V102">
        <v>56</v>
      </c>
      <c r="W102">
        <v>0</v>
      </c>
      <c r="X102">
        <v>0</v>
      </c>
      <c r="Y102">
        <v>0</v>
      </c>
      <c r="AB102">
        <v>3</v>
      </c>
      <c r="AF102">
        <v>11.6</v>
      </c>
    </row>
    <row r="103" spans="1:32" x14ac:dyDescent="0.2">
      <c r="A103" t="s">
        <v>998</v>
      </c>
      <c r="B103" t="s">
        <v>720</v>
      </c>
      <c r="C103" t="s">
        <v>42</v>
      </c>
      <c r="D103" t="s">
        <v>43</v>
      </c>
      <c r="E103">
        <v>17</v>
      </c>
      <c r="F103" t="s">
        <v>999</v>
      </c>
      <c r="G103" t="s">
        <v>335</v>
      </c>
      <c r="T103">
        <v>5</v>
      </c>
      <c r="U103">
        <v>4</v>
      </c>
      <c r="V103">
        <v>74</v>
      </c>
      <c r="W103">
        <v>0</v>
      </c>
      <c r="X103">
        <v>0</v>
      </c>
      <c r="Y103">
        <v>0</v>
      </c>
      <c r="AB103">
        <v>4</v>
      </c>
      <c r="AF103">
        <v>11.4</v>
      </c>
    </row>
    <row r="104" spans="1:32" x14ac:dyDescent="0.2">
      <c r="A104" t="s">
        <v>2064</v>
      </c>
      <c r="B104" t="s">
        <v>367</v>
      </c>
      <c r="C104" t="s">
        <v>59</v>
      </c>
      <c r="D104" t="s">
        <v>54</v>
      </c>
      <c r="E104">
        <v>17</v>
      </c>
      <c r="F104" t="s">
        <v>2065</v>
      </c>
      <c r="G104" t="s">
        <v>342</v>
      </c>
      <c r="H104">
        <v>28</v>
      </c>
      <c r="I104">
        <v>15</v>
      </c>
      <c r="J104">
        <v>149</v>
      </c>
      <c r="K104">
        <v>1</v>
      </c>
      <c r="L104">
        <v>0</v>
      </c>
      <c r="M104">
        <v>1</v>
      </c>
      <c r="N104">
        <v>0</v>
      </c>
      <c r="O104">
        <v>8</v>
      </c>
      <c r="P104">
        <v>24</v>
      </c>
      <c r="Q104">
        <v>0</v>
      </c>
      <c r="R104">
        <v>0</v>
      </c>
      <c r="S104">
        <v>0</v>
      </c>
      <c r="AB104">
        <v>3</v>
      </c>
      <c r="AF104">
        <v>11.36</v>
      </c>
    </row>
    <row r="105" spans="1:32" x14ac:dyDescent="0.2">
      <c r="A105" t="s">
        <v>1143</v>
      </c>
      <c r="B105" t="s">
        <v>794</v>
      </c>
      <c r="C105" t="s">
        <v>55</v>
      </c>
      <c r="D105" t="s">
        <v>51</v>
      </c>
      <c r="E105">
        <v>17</v>
      </c>
      <c r="F105" t="s">
        <v>1144</v>
      </c>
      <c r="G105" t="s">
        <v>331</v>
      </c>
      <c r="T105">
        <v>10</v>
      </c>
      <c r="U105">
        <v>6</v>
      </c>
      <c r="V105">
        <v>53</v>
      </c>
      <c r="W105">
        <v>0</v>
      </c>
      <c r="X105">
        <v>0</v>
      </c>
      <c r="Y105">
        <v>0</v>
      </c>
      <c r="AB105">
        <v>2</v>
      </c>
      <c r="AF105">
        <v>11.3</v>
      </c>
    </row>
    <row r="106" spans="1:32" x14ac:dyDescent="0.2">
      <c r="A106" t="s">
        <v>1572</v>
      </c>
      <c r="B106" t="s">
        <v>367</v>
      </c>
      <c r="C106" t="s">
        <v>31</v>
      </c>
      <c r="D106" t="s">
        <v>49</v>
      </c>
      <c r="E106">
        <v>17</v>
      </c>
      <c r="F106" t="s">
        <v>1573</v>
      </c>
      <c r="G106" t="s">
        <v>344</v>
      </c>
      <c r="H106">
        <v>22</v>
      </c>
      <c r="I106">
        <v>14</v>
      </c>
      <c r="J106">
        <v>232</v>
      </c>
      <c r="K106">
        <v>1</v>
      </c>
      <c r="L106">
        <v>0</v>
      </c>
      <c r="M106">
        <v>2</v>
      </c>
      <c r="N106">
        <v>0</v>
      </c>
      <c r="Z106">
        <v>1</v>
      </c>
      <c r="AA106">
        <v>0</v>
      </c>
      <c r="AB106">
        <v>1</v>
      </c>
      <c r="AF106">
        <v>11.28</v>
      </c>
    </row>
    <row r="107" spans="1:32" x14ac:dyDescent="0.2">
      <c r="A107" t="s">
        <v>767</v>
      </c>
      <c r="B107" t="s">
        <v>720</v>
      </c>
      <c r="C107" t="s">
        <v>35</v>
      </c>
      <c r="D107" t="s">
        <v>60</v>
      </c>
      <c r="E107">
        <v>17</v>
      </c>
      <c r="F107" t="s">
        <v>768</v>
      </c>
      <c r="G107" t="s">
        <v>346</v>
      </c>
      <c r="O107">
        <v>6</v>
      </c>
      <c r="P107">
        <v>32</v>
      </c>
      <c r="Q107">
        <v>0</v>
      </c>
      <c r="R107">
        <v>0</v>
      </c>
      <c r="S107">
        <v>0</v>
      </c>
      <c r="T107">
        <v>8</v>
      </c>
      <c r="U107">
        <v>5</v>
      </c>
      <c r="V107">
        <v>30</v>
      </c>
      <c r="W107">
        <v>0</v>
      </c>
      <c r="X107">
        <v>0</v>
      </c>
      <c r="Y107">
        <v>0</v>
      </c>
      <c r="AB107">
        <v>1</v>
      </c>
      <c r="AF107">
        <v>11.2</v>
      </c>
    </row>
    <row r="108" spans="1:32" x14ac:dyDescent="0.2">
      <c r="A108" t="s">
        <v>1529</v>
      </c>
      <c r="B108" t="s">
        <v>475</v>
      </c>
      <c r="C108" t="s">
        <v>49</v>
      </c>
      <c r="D108" t="s">
        <v>31</v>
      </c>
      <c r="E108">
        <v>17</v>
      </c>
      <c r="F108" t="s">
        <v>1530</v>
      </c>
      <c r="G108" t="s">
        <v>344</v>
      </c>
      <c r="O108">
        <v>21</v>
      </c>
      <c r="P108">
        <v>81</v>
      </c>
      <c r="Q108">
        <v>0</v>
      </c>
      <c r="R108">
        <v>0</v>
      </c>
      <c r="S108">
        <v>0</v>
      </c>
      <c r="T108">
        <v>3</v>
      </c>
      <c r="U108">
        <v>2</v>
      </c>
      <c r="V108">
        <v>10</v>
      </c>
      <c r="W108">
        <v>0</v>
      </c>
      <c r="X108">
        <v>0</v>
      </c>
      <c r="Y108">
        <v>0</v>
      </c>
      <c r="AB108">
        <v>2</v>
      </c>
      <c r="AF108">
        <v>11.1</v>
      </c>
    </row>
    <row r="109" spans="1:32" x14ac:dyDescent="0.2">
      <c r="A109" t="s">
        <v>982</v>
      </c>
      <c r="B109" t="s">
        <v>720</v>
      </c>
      <c r="C109" t="s">
        <v>60</v>
      </c>
      <c r="D109" t="s">
        <v>35</v>
      </c>
      <c r="E109">
        <v>17</v>
      </c>
      <c r="F109" t="s">
        <v>983</v>
      </c>
      <c r="G109" t="s">
        <v>346</v>
      </c>
      <c r="T109">
        <v>8</v>
      </c>
      <c r="U109">
        <v>5</v>
      </c>
      <c r="V109">
        <v>61</v>
      </c>
      <c r="W109">
        <v>0</v>
      </c>
      <c r="X109">
        <v>0</v>
      </c>
      <c r="Y109">
        <v>0</v>
      </c>
      <c r="AB109">
        <v>2</v>
      </c>
      <c r="AC109" t="s">
        <v>462</v>
      </c>
      <c r="AD109" t="s">
        <v>2066</v>
      </c>
      <c r="AE109" t="s">
        <v>2067</v>
      </c>
      <c r="AF109">
        <v>11.1</v>
      </c>
    </row>
    <row r="110" spans="1:32" x14ac:dyDescent="0.2">
      <c r="A110" t="s">
        <v>1125</v>
      </c>
      <c r="B110" t="s">
        <v>720</v>
      </c>
      <c r="C110" t="s">
        <v>35</v>
      </c>
      <c r="D110" t="s">
        <v>60</v>
      </c>
      <c r="E110">
        <v>17</v>
      </c>
      <c r="F110" t="s">
        <v>1126</v>
      </c>
      <c r="G110" t="s">
        <v>346</v>
      </c>
      <c r="T110">
        <v>5</v>
      </c>
      <c r="U110">
        <v>3</v>
      </c>
      <c r="V110">
        <v>81</v>
      </c>
      <c r="W110">
        <v>0</v>
      </c>
      <c r="X110">
        <v>0</v>
      </c>
      <c r="Y110">
        <v>0</v>
      </c>
      <c r="AB110">
        <v>2</v>
      </c>
      <c r="AF110">
        <v>11.1</v>
      </c>
    </row>
    <row r="111" spans="1:32" x14ac:dyDescent="0.2">
      <c r="A111" t="s">
        <v>916</v>
      </c>
      <c r="B111" t="s">
        <v>794</v>
      </c>
      <c r="C111" t="s">
        <v>48</v>
      </c>
      <c r="D111" t="s">
        <v>45</v>
      </c>
      <c r="E111">
        <v>17</v>
      </c>
      <c r="F111" t="s">
        <v>917</v>
      </c>
      <c r="G111" t="s">
        <v>340</v>
      </c>
      <c r="T111">
        <v>4</v>
      </c>
      <c r="U111">
        <v>3</v>
      </c>
      <c r="V111">
        <v>18</v>
      </c>
      <c r="W111">
        <v>1</v>
      </c>
      <c r="X111">
        <v>0</v>
      </c>
      <c r="Y111">
        <v>0</v>
      </c>
      <c r="AB111">
        <v>1</v>
      </c>
      <c r="AC111" t="s">
        <v>1477</v>
      </c>
      <c r="AD111" t="s">
        <v>1716</v>
      </c>
      <c r="AE111" t="s">
        <v>2039</v>
      </c>
      <c r="AF111">
        <v>10.8</v>
      </c>
    </row>
    <row r="112" spans="1:32" x14ac:dyDescent="0.2">
      <c r="A112" t="s">
        <v>1023</v>
      </c>
      <c r="B112" t="s">
        <v>720</v>
      </c>
      <c r="C112" t="s">
        <v>53</v>
      </c>
      <c r="D112" t="s">
        <v>34</v>
      </c>
      <c r="E112">
        <v>17</v>
      </c>
      <c r="F112" t="s">
        <v>1024</v>
      </c>
      <c r="G112" t="s">
        <v>343</v>
      </c>
      <c r="T112">
        <v>4</v>
      </c>
      <c r="U112">
        <v>3</v>
      </c>
      <c r="V112">
        <v>18</v>
      </c>
      <c r="W112">
        <v>1</v>
      </c>
      <c r="X112">
        <v>0</v>
      </c>
      <c r="Y112">
        <v>0</v>
      </c>
      <c r="AB112">
        <v>4</v>
      </c>
      <c r="AC112" t="s">
        <v>462</v>
      </c>
      <c r="AD112" t="s">
        <v>2068</v>
      </c>
      <c r="AE112" t="s">
        <v>2069</v>
      </c>
      <c r="AF112">
        <v>10.8</v>
      </c>
    </row>
    <row r="113" spans="1:32" x14ac:dyDescent="0.2">
      <c r="A113" t="s">
        <v>1950</v>
      </c>
      <c r="B113" t="s">
        <v>720</v>
      </c>
      <c r="C113" t="s">
        <v>45</v>
      </c>
      <c r="D113" t="s">
        <v>48</v>
      </c>
      <c r="E113">
        <v>17</v>
      </c>
      <c r="F113" t="s">
        <v>1951</v>
      </c>
      <c r="G113" t="s">
        <v>340</v>
      </c>
      <c r="T113">
        <v>10</v>
      </c>
      <c r="U113">
        <v>6</v>
      </c>
      <c r="V113">
        <v>45</v>
      </c>
      <c r="W113">
        <v>0</v>
      </c>
      <c r="X113">
        <v>0</v>
      </c>
      <c r="Y113">
        <v>0</v>
      </c>
      <c r="AF113">
        <v>10.5</v>
      </c>
    </row>
    <row r="114" spans="1:32" x14ac:dyDescent="0.2">
      <c r="A114" t="s">
        <v>614</v>
      </c>
      <c r="B114" t="s">
        <v>475</v>
      </c>
      <c r="C114" t="s">
        <v>35</v>
      </c>
      <c r="D114" t="s">
        <v>60</v>
      </c>
      <c r="E114">
        <v>17</v>
      </c>
      <c r="F114" t="s">
        <v>615</v>
      </c>
      <c r="G114" t="s">
        <v>346</v>
      </c>
      <c r="O114">
        <v>18</v>
      </c>
      <c r="P114">
        <v>44</v>
      </c>
      <c r="Q114">
        <v>1</v>
      </c>
      <c r="R114">
        <v>0</v>
      </c>
      <c r="S114">
        <v>0</v>
      </c>
      <c r="AB114">
        <v>2</v>
      </c>
      <c r="AF114">
        <v>10.4</v>
      </c>
    </row>
    <row r="115" spans="1:32" x14ac:dyDescent="0.2">
      <c r="A115" t="s">
        <v>785</v>
      </c>
      <c r="B115" t="s">
        <v>720</v>
      </c>
      <c r="C115" t="s">
        <v>37</v>
      </c>
      <c r="D115" t="s">
        <v>38</v>
      </c>
      <c r="E115">
        <v>17</v>
      </c>
      <c r="F115" t="s">
        <v>786</v>
      </c>
      <c r="G115" t="s">
        <v>339</v>
      </c>
      <c r="T115">
        <v>7</v>
      </c>
      <c r="U115">
        <v>5</v>
      </c>
      <c r="V115">
        <v>54</v>
      </c>
      <c r="W115">
        <v>0</v>
      </c>
      <c r="X115">
        <v>0</v>
      </c>
      <c r="Y115">
        <v>0</v>
      </c>
      <c r="AB115">
        <v>1</v>
      </c>
      <c r="AF115">
        <v>10.4</v>
      </c>
    </row>
    <row r="116" spans="1:32" x14ac:dyDescent="0.2">
      <c r="A116" t="s">
        <v>854</v>
      </c>
      <c r="B116" t="s">
        <v>720</v>
      </c>
      <c r="C116" t="s">
        <v>45</v>
      </c>
      <c r="D116" t="s">
        <v>48</v>
      </c>
      <c r="E116">
        <v>17</v>
      </c>
      <c r="F116" t="s">
        <v>855</v>
      </c>
      <c r="G116" t="s">
        <v>340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11</v>
      </c>
      <c r="U116">
        <v>5</v>
      </c>
      <c r="V116">
        <v>53</v>
      </c>
      <c r="W116">
        <v>0</v>
      </c>
      <c r="X116">
        <v>0</v>
      </c>
      <c r="Y116">
        <v>0</v>
      </c>
      <c r="AB116">
        <v>1</v>
      </c>
      <c r="AC116" t="s">
        <v>1477</v>
      </c>
      <c r="AD116" t="s">
        <v>1684</v>
      </c>
      <c r="AE116" t="s">
        <v>2070</v>
      </c>
      <c r="AF116">
        <v>10.3</v>
      </c>
    </row>
    <row r="117" spans="1:32" x14ac:dyDescent="0.2">
      <c r="A117" t="s">
        <v>602</v>
      </c>
      <c r="B117" t="s">
        <v>475</v>
      </c>
      <c r="C117" t="s">
        <v>35</v>
      </c>
      <c r="D117" t="s">
        <v>60</v>
      </c>
      <c r="E117">
        <v>17</v>
      </c>
      <c r="F117" t="s">
        <v>603</v>
      </c>
      <c r="G117" t="s">
        <v>346</v>
      </c>
      <c r="O117">
        <v>4</v>
      </c>
      <c r="P117">
        <v>38</v>
      </c>
      <c r="Q117">
        <v>0</v>
      </c>
      <c r="R117">
        <v>0</v>
      </c>
      <c r="S117">
        <v>0</v>
      </c>
      <c r="T117">
        <v>3</v>
      </c>
      <c r="U117">
        <v>3</v>
      </c>
      <c r="V117">
        <v>34</v>
      </c>
      <c r="W117">
        <v>0</v>
      </c>
      <c r="X117">
        <v>0</v>
      </c>
      <c r="Y117">
        <v>0</v>
      </c>
      <c r="AB117">
        <v>3</v>
      </c>
      <c r="AF117">
        <v>10.199999999999999</v>
      </c>
    </row>
    <row r="118" spans="1:32" x14ac:dyDescent="0.2">
      <c r="A118" t="s">
        <v>1129</v>
      </c>
      <c r="B118" t="s">
        <v>720</v>
      </c>
      <c r="C118" t="s">
        <v>54</v>
      </c>
      <c r="D118" t="s">
        <v>59</v>
      </c>
      <c r="E118">
        <v>17</v>
      </c>
      <c r="F118" t="s">
        <v>1130</v>
      </c>
      <c r="G118" t="s">
        <v>342</v>
      </c>
      <c r="T118">
        <v>5</v>
      </c>
      <c r="U118">
        <v>2</v>
      </c>
      <c r="V118">
        <v>21</v>
      </c>
      <c r="W118">
        <v>1</v>
      </c>
      <c r="X118">
        <v>0</v>
      </c>
      <c r="Y118">
        <v>0</v>
      </c>
      <c r="AB118">
        <v>1</v>
      </c>
      <c r="AF118">
        <v>10.1</v>
      </c>
    </row>
    <row r="119" spans="1:32" x14ac:dyDescent="0.2">
      <c r="A119" t="s">
        <v>1073</v>
      </c>
      <c r="B119" t="s">
        <v>794</v>
      </c>
      <c r="C119" t="s">
        <v>50</v>
      </c>
      <c r="D119" t="s">
        <v>41</v>
      </c>
      <c r="E119">
        <v>17</v>
      </c>
      <c r="F119" t="s">
        <v>1074</v>
      </c>
      <c r="G119" t="s">
        <v>336</v>
      </c>
      <c r="T119">
        <v>5</v>
      </c>
      <c r="U119">
        <v>4</v>
      </c>
      <c r="V119">
        <v>61</v>
      </c>
      <c r="W119">
        <v>0</v>
      </c>
      <c r="X119">
        <v>0</v>
      </c>
      <c r="Y119">
        <v>0</v>
      </c>
      <c r="AB119">
        <v>1</v>
      </c>
      <c r="AF119">
        <v>10.1</v>
      </c>
    </row>
    <row r="120" spans="1:32" x14ac:dyDescent="0.2">
      <c r="A120" t="s">
        <v>1177</v>
      </c>
      <c r="B120" t="s">
        <v>720</v>
      </c>
      <c r="C120" t="s">
        <v>34</v>
      </c>
      <c r="D120" t="s">
        <v>53</v>
      </c>
      <c r="E120">
        <v>17</v>
      </c>
      <c r="F120" t="s">
        <v>1178</v>
      </c>
      <c r="G120" t="s">
        <v>343</v>
      </c>
      <c r="T120">
        <v>10</v>
      </c>
      <c r="U120">
        <v>4</v>
      </c>
      <c r="V120">
        <v>60</v>
      </c>
      <c r="W120">
        <v>0</v>
      </c>
      <c r="X120">
        <v>0</v>
      </c>
      <c r="Y120">
        <v>0</v>
      </c>
      <c r="AB120">
        <v>4</v>
      </c>
      <c r="AF120">
        <v>10</v>
      </c>
    </row>
    <row r="121" spans="1:32" x14ac:dyDescent="0.2">
      <c r="A121" t="s">
        <v>812</v>
      </c>
      <c r="B121" t="s">
        <v>720</v>
      </c>
      <c r="C121" t="s">
        <v>47</v>
      </c>
      <c r="D121" t="s">
        <v>39</v>
      </c>
      <c r="E121">
        <v>17</v>
      </c>
      <c r="F121" t="s">
        <v>813</v>
      </c>
      <c r="G121" t="s">
        <v>334</v>
      </c>
      <c r="O121">
        <v>1</v>
      </c>
      <c r="P121">
        <v>3</v>
      </c>
      <c r="Q121">
        <v>0</v>
      </c>
      <c r="R121">
        <v>0</v>
      </c>
      <c r="S121">
        <v>0</v>
      </c>
      <c r="T121">
        <v>8</v>
      </c>
      <c r="U121">
        <v>6</v>
      </c>
      <c r="V121">
        <v>37</v>
      </c>
      <c r="W121">
        <v>0</v>
      </c>
      <c r="X121">
        <v>0</v>
      </c>
      <c r="Y121">
        <v>0</v>
      </c>
      <c r="AB121">
        <v>1</v>
      </c>
      <c r="AF121">
        <v>10</v>
      </c>
    </row>
    <row r="122" spans="1:32" x14ac:dyDescent="0.2">
      <c r="A122" t="s">
        <v>1811</v>
      </c>
      <c r="B122" t="s">
        <v>367</v>
      </c>
      <c r="C122" t="s">
        <v>45</v>
      </c>
      <c r="D122" t="s">
        <v>48</v>
      </c>
      <c r="E122">
        <v>17</v>
      </c>
      <c r="F122" t="s">
        <v>1812</v>
      </c>
      <c r="G122" t="s">
        <v>340</v>
      </c>
      <c r="H122">
        <v>46</v>
      </c>
      <c r="I122">
        <v>24</v>
      </c>
      <c r="J122">
        <v>240</v>
      </c>
      <c r="K122">
        <v>0</v>
      </c>
      <c r="L122">
        <v>0</v>
      </c>
      <c r="M122">
        <v>2</v>
      </c>
      <c r="N122">
        <v>0</v>
      </c>
      <c r="O122">
        <v>3</v>
      </c>
      <c r="P122">
        <v>22</v>
      </c>
      <c r="Q122">
        <v>0</v>
      </c>
      <c r="R122">
        <v>0</v>
      </c>
      <c r="S122">
        <v>0</v>
      </c>
      <c r="Z122">
        <v>1</v>
      </c>
      <c r="AA122">
        <v>0</v>
      </c>
      <c r="AB122">
        <v>1</v>
      </c>
      <c r="AF122">
        <v>9.8000000000000007</v>
      </c>
    </row>
    <row r="123" spans="1:32" x14ac:dyDescent="0.2">
      <c r="A123" t="s">
        <v>521</v>
      </c>
      <c r="B123" t="s">
        <v>475</v>
      </c>
      <c r="C123" t="s">
        <v>56</v>
      </c>
      <c r="D123" t="s">
        <v>62</v>
      </c>
      <c r="E123">
        <v>17</v>
      </c>
      <c r="F123" t="s">
        <v>522</v>
      </c>
      <c r="G123" t="s">
        <v>338</v>
      </c>
      <c r="O123">
        <v>11</v>
      </c>
      <c r="P123">
        <v>31</v>
      </c>
      <c r="Q123">
        <v>0</v>
      </c>
      <c r="R123">
        <v>0</v>
      </c>
      <c r="S123">
        <v>0</v>
      </c>
      <c r="T123">
        <v>6</v>
      </c>
      <c r="U123">
        <v>4</v>
      </c>
      <c r="V123">
        <v>25</v>
      </c>
      <c r="W123">
        <v>0</v>
      </c>
      <c r="X123">
        <v>0</v>
      </c>
      <c r="Y123">
        <v>0</v>
      </c>
      <c r="AB123">
        <v>1</v>
      </c>
      <c r="AF123">
        <v>9.6</v>
      </c>
    </row>
    <row r="124" spans="1:32" x14ac:dyDescent="0.2">
      <c r="A124" t="s">
        <v>1225</v>
      </c>
      <c r="B124" t="s">
        <v>720</v>
      </c>
      <c r="C124" t="s">
        <v>57</v>
      </c>
      <c r="D124" t="s">
        <v>46</v>
      </c>
      <c r="E124">
        <v>17</v>
      </c>
      <c r="F124" t="s">
        <v>1226</v>
      </c>
      <c r="G124" t="s">
        <v>345</v>
      </c>
      <c r="T124">
        <v>7</v>
      </c>
      <c r="U124">
        <v>5</v>
      </c>
      <c r="V124">
        <v>46</v>
      </c>
      <c r="W124">
        <v>0</v>
      </c>
      <c r="X124">
        <v>0</v>
      </c>
      <c r="Y124">
        <v>0</v>
      </c>
      <c r="AB124">
        <v>1</v>
      </c>
      <c r="AF124">
        <v>9.6</v>
      </c>
    </row>
    <row r="125" spans="1:32" x14ac:dyDescent="0.2">
      <c r="A125" t="s">
        <v>1623</v>
      </c>
      <c r="B125" t="s">
        <v>367</v>
      </c>
      <c r="C125" t="s">
        <v>35</v>
      </c>
      <c r="D125" t="s">
        <v>60</v>
      </c>
      <c r="E125">
        <v>17</v>
      </c>
      <c r="F125" t="s">
        <v>1704</v>
      </c>
      <c r="G125" t="s">
        <v>346</v>
      </c>
      <c r="H125">
        <v>37</v>
      </c>
      <c r="I125">
        <v>22</v>
      </c>
      <c r="J125">
        <v>231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2</v>
      </c>
      <c r="Q125">
        <v>0</v>
      </c>
      <c r="R125">
        <v>0</v>
      </c>
      <c r="S125">
        <v>0</v>
      </c>
      <c r="AB125">
        <v>1</v>
      </c>
      <c r="AF125">
        <v>9.44</v>
      </c>
    </row>
    <row r="126" spans="1:32" x14ac:dyDescent="0.2">
      <c r="A126" t="s">
        <v>1317</v>
      </c>
      <c r="B126" t="s">
        <v>720</v>
      </c>
      <c r="C126" t="s">
        <v>47</v>
      </c>
      <c r="D126" t="s">
        <v>39</v>
      </c>
      <c r="E126">
        <v>17</v>
      </c>
      <c r="F126" t="s">
        <v>1318</v>
      </c>
      <c r="G126" t="s">
        <v>334</v>
      </c>
      <c r="T126">
        <v>6</v>
      </c>
      <c r="U126">
        <v>4</v>
      </c>
      <c r="V126">
        <v>54</v>
      </c>
      <c r="W126">
        <v>0</v>
      </c>
      <c r="X126">
        <v>0</v>
      </c>
      <c r="Y126">
        <v>0</v>
      </c>
      <c r="AB126">
        <v>3</v>
      </c>
      <c r="AF126">
        <v>9.4</v>
      </c>
    </row>
    <row r="127" spans="1:32" x14ac:dyDescent="0.2">
      <c r="A127" t="s">
        <v>1021</v>
      </c>
      <c r="B127" t="s">
        <v>720</v>
      </c>
      <c r="C127" t="s">
        <v>48</v>
      </c>
      <c r="D127" t="s">
        <v>45</v>
      </c>
      <c r="E127">
        <v>17</v>
      </c>
      <c r="F127" t="s">
        <v>1022</v>
      </c>
      <c r="G127" t="s">
        <v>340</v>
      </c>
      <c r="T127">
        <v>5</v>
      </c>
      <c r="U127">
        <v>2</v>
      </c>
      <c r="V127">
        <v>74</v>
      </c>
      <c r="W127">
        <v>0</v>
      </c>
      <c r="X127">
        <v>0</v>
      </c>
      <c r="Y127">
        <v>0</v>
      </c>
      <c r="AB127">
        <v>4</v>
      </c>
      <c r="AF127">
        <v>9.4</v>
      </c>
    </row>
    <row r="128" spans="1:32" x14ac:dyDescent="0.2">
      <c r="A128" t="s">
        <v>1298</v>
      </c>
      <c r="B128" t="s">
        <v>720</v>
      </c>
      <c r="C128" t="s">
        <v>39</v>
      </c>
      <c r="D128" t="s">
        <v>47</v>
      </c>
      <c r="E128">
        <v>17</v>
      </c>
      <c r="F128" t="s">
        <v>1299</v>
      </c>
      <c r="G128" t="s">
        <v>334</v>
      </c>
      <c r="O128">
        <v>2</v>
      </c>
      <c r="P128">
        <v>67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16</v>
      </c>
      <c r="W128">
        <v>0</v>
      </c>
      <c r="X128">
        <v>0</v>
      </c>
      <c r="Y128">
        <v>0</v>
      </c>
      <c r="AB128">
        <v>4</v>
      </c>
      <c r="AC128" t="s">
        <v>462</v>
      </c>
      <c r="AD128" t="s">
        <v>2071</v>
      </c>
      <c r="AE128" t="s">
        <v>2072</v>
      </c>
      <c r="AF128">
        <v>9.3000000000000007</v>
      </c>
    </row>
    <row r="129" spans="1:32" x14ac:dyDescent="0.2">
      <c r="A129" t="s">
        <v>858</v>
      </c>
      <c r="B129" t="s">
        <v>720</v>
      </c>
      <c r="C129" t="s">
        <v>55</v>
      </c>
      <c r="D129" t="s">
        <v>51</v>
      </c>
      <c r="E129">
        <v>17</v>
      </c>
      <c r="F129" t="s">
        <v>1880</v>
      </c>
      <c r="G129" t="s">
        <v>331</v>
      </c>
      <c r="T129">
        <v>5</v>
      </c>
      <c r="U129">
        <v>4</v>
      </c>
      <c r="V129">
        <v>51</v>
      </c>
      <c r="W129">
        <v>0</v>
      </c>
      <c r="X129">
        <v>0</v>
      </c>
      <c r="Y129">
        <v>0</v>
      </c>
      <c r="AB129">
        <v>4</v>
      </c>
      <c r="AF129">
        <v>9.1</v>
      </c>
    </row>
    <row r="130" spans="1:32" x14ac:dyDescent="0.2">
      <c r="A130" t="s">
        <v>1710</v>
      </c>
      <c r="B130" t="s">
        <v>475</v>
      </c>
      <c r="C130" t="s">
        <v>38</v>
      </c>
      <c r="D130" t="s">
        <v>37</v>
      </c>
      <c r="E130">
        <v>17</v>
      </c>
      <c r="F130" t="s">
        <v>1711</v>
      </c>
      <c r="G130" t="s">
        <v>339</v>
      </c>
      <c r="O130">
        <v>5</v>
      </c>
      <c r="P130">
        <v>18</v>
      </c>
      <c r="Q130">
        <v>0</v>
      </c>
      <c r="R130">
        <v>0</v>
      </c>
      <c r="S130">
        <v>0</v>
      </c>
      <c r="T130">
        <v>5</v>
      </c>
      <c r="U130">
        <v>5</v>
      </c>
      <c r="V130">
        <v>21</v>
      </c>
      <c r="W130">
        <v>0</v>
      </c>
      <c r="X130">
        <v>0</v>
      </c>
      <c r="Y130">
        <v>0</v>
      </c>
      <c r="AB130">
        <v>3</v>
      </c>
      <c r="AF130">
        <v>8.9</v>
      </c>
    </row>
    <row r="131" spans="1:32" x14ac:dyDescent="0.2">
      <c r="A131" t="s">
        <v>477</v>
      </c>
      <c r="B131" t="s">
        <v>475</v>
      </c>
      <c r="C131" t="s">
        <v>46</v>
      </c>
      <c r="D131" t="s">
        <v>57</v>
      </c>
      <c r="E131">
        <v>17</v>
      </c>
      <c r="F131" t="s">
        <v>478</v>
      </c>
      <c r="G131" t="s">
        <v>345</v>
      </c>
      <c r="O131">
        <v>11</v>
      </c>
      <c r="P131">
        <v>25</v>
      </c>
      <c r="Q131">
        <v>0</v>
      </c>
      <c r="R131">
        <v>0</v>
      </c>
      <c r="S131">
        <v>0</v>
      </c>
      <c r="T131">
        <v>8</v>
      </c>
      <c r="U131">
        <v>3</v>
      </c>
      <c r="V131">
        <v>34</v>
      </c>
      <c r="W131">
        <v>0</v>
      </c>
      <c r="X131">
        <v>0</v>
      </c>
      <c r="Y131">
        <v>0</v>
      </c>
      <c r="AB131">
        <v>1</v>
      </c>
      <c r="AF131">
        <v>8.9</v>
      </c>
    </row>
    <row r="132" spans="1:32" x14ac:dyDescent="0.2">
      <c r="A132" t="s">
        <v>2073</v>
      </c>
      <c r="B132" t="s">
        <v>367</v>
      </c>
      <c r="C132" t="s">
        <v>53</v>
      </c>
      <c r="D132" t="s">
        <v>34</v>
      </c>
      <c r="E132">
        <v>17</v>
      </c>
      <c r="F132" t="s">
        <v>2074</v>
      </c>
      <c r="G132" t="s">
        <v>343</v>
      </c>
      <c r="H132">
        <v>11</v>
      </c>
      <c r="I132">
        <v>7</v>
      </c>
      <c r="J132">
        <v>128</v>
      </c>
      <c r="K132">
        <v>1</v>
      </c>
      <c r="L132">
        <v>0</v>
      </c>
      <c r="M132">
        <v>0</v>
      </c>
      <c r="N132">
        <v>0</v>
      </c>
      <c r="O132">
        <v>3</v>
      </c>
      <c r="P132">
        <v>-3</v>
      </c>
      <c r="Q132">
        <v>0</v>
      </c>
      <c r="R132">
        <v>0</v>
      </c>
      <c r="S132">
        <v>0</v>
      </c>
      <c r="AB132">
        <v>2</v>
      </c>
      <c r="AF132">
        <v>8.82</v>
      </c>
    </row>
    <row r="133" spans="1:32" x14ac:dyDescent="0.2">
      <c r="A133" t="s">
        <v>596</v>
      </c>
      <c r="B133" t="s">
        <v>475</v>
      </c>
      <c r="C133" t="s">
        <v>43</v>
      </c>
      <c r="D133" t="s">
        <v>42</v>
      </c>
      <c r="E133">
        <v>17</v>
      </c>
      <c r="F133" t="s">
        <v>597</v>
      </c>
      <c r="G133" t="s">
        <v>335</v>
      </c>
      <c r="O133">
        <v>3</v>
      </c>
      <c r="P133">
        <v>5</v>
      </c>
      <c r="Q133">
        <v>0</v>
      </c>
      <c r="R133">
        <v>0</v>
      </c>
      <c r="S133">
        <v>0</v>
      </c>
      <c r="T133">
        <v>3</v>
      </c>
      <c r="U133">
        <v>2</v>
      </c>
      <c r="V133">
        <v>63</v>
      </c>
      <c r="W133">
        <v>0</v>
      </c>
      <c r="X133">
        <v>0</v>
      </c>
      <c r="Y133">
        <v>0</v>
      </c>
      <c r="AB133">
        <v>1</v>
      </c>
      <c r="AF133">
        <v>8.8000000000000007</v>
      </c>
    </row>
    <row r="134" spans="1:32" x14ac:dyDescent="0.2">
      <c r="A134" t="s">
        <v>810</v>
      </c>
      <c r="B134" t="s">
        <v>720</v>
      </c>
      <c r="C134" t="s">
        <v>44</v>
      </c>
      <c r="D134" t="s">
        <v>36</v>
      </c>
      <c r="E134">
        <v>17</v>
      </c>
      <c r="F134" t="s">
        <v>811</v>
      </c>
      <c r="G134" t="s">
        <v>341</v>
      </c>
      <c r="T134">
        <v>6</v>
      </c>
      <c r="U134">
        <v>3</v>
      </c>
      <c r="V134">
        <v>58</v>
      </c>
      <c r="W134">
        <v>0</v>
      </c>
      <c r="X134">
        <v>0</v>
      </c>
      <c r="Y134">
        <v>0</v>
      </c>
      <c r="AB134">
        <v>3</v>
      </c>
      <c r="AF134">
        <v>8.8000000000000007</v>
      </c>
    </row>
    <row r="135" spans="1:32" x14ac:dyDescent="0.2">
      <c r="A135" t="s">
        <v>787</v>
      </c>
      <c r="B135" t="s">
        <v>720</v>
      </c>
      <c r="C135" t="s">
        <v>51</v>
      </c>
      <c r="D135" t="s">
        <v>55</v>
      </c>
      <c r="E135">
        <v>17</v>
      </c>
      <c r="F135" t="s">
        <v>788</v>
      </c>
      <c r="G135" t="s">
        <v>331</v>
      </c>
      <c r="T135">
        <v>5</v>
      </c>
      <c r="U135">
        <v>5</v>
      </c>
      <c r="V135">
        <v>38</v>
      </c>
      <c r="W135">
        <v>0</v>
      </c>
      <c r="X135">
        <v>0</v>
      </c>
      <c r="Y135">
        <v>0</v>
      </c>
      <c r="AB135">
        <v>2</v>
      </c>
      <c r="AC135" t="s">
        <v>1477</v>
      </c>
      <c r="AD135" t="s">
        <v>1600</v>
      </c>
      <c r="AE135" t="s">
        <v>2054</v>
      </c>
      <c r="AF135">
        <v>8.8000000000000007</v>
      </c>
    </row>
    <row r="136" spans="1:32" x14ac:dyDescent="0.2">
      <c r="A136" t="s">
        <v>1293</v>
      </c>
      <c r="B136" t="s">
        <v>794</v>
      </c>
      <c r="C136" t="s">
        <v>35</v>
      </c>
      <c r="D136" t="s">
        <v>60</v>
      </c>
      <c r="E136">
        <v>17</v>
      </c>
      <c r="F136" t="s">
        <v>1294</v>
      </c>
      <c r="G136" t="s">
        <v>346</v>
      </c>
      <c r="T136">
        <v>5</v>
      </c>
      <c r="U136">
        <v>5</v>
      </c>
      <c r="V136">
        <v>37</v>
      </c>
      <c r="W136">
        <v>0</v>
      </c>
      <c r="X136">
        <v>0</v>
      </c>
      <c r="Y136">
        <v>0</v>
      </c>
      <c r="AB136">
        <v>2</v>
      </c>
      <c r="AF136">
        <v>8.6999999999999993</v>
      </c>
    </row>
    <row r="137" spans="1:32" x14ac:dyDescent="0.2">
      <c r="A137" t="s">
        <v>1053</v>
      </c>
      <c r="B137" t="s">
        <v>794</v>
      </c>
      <c r="C137" t="s">
        <v>56</v>
      </c>
      <c r="D137" t="s">
        <v>62</v>
      </c>
      <c r="E137">
        <v>17</v>
      </c>
      <c r="F137" t="s">
        <v>1054</v>
      </c>
      <c r="G137" t="s">
        <v>338</v>
      </c>
      <c r="T137">
        <v>4</v>
      </c>
      <c r="U137">
        <v>4</v>
      </c>
      <c r="V137">
        <v>46</v>
      </c>
      <c r="W137">
        <v>0</v>
      </c>
      <c r="X137">
        <v>0</v>
      </c>
      <c r="Y137">
        <v>0</v>
      </c>
      <c r="AB137">
        <v>1</v>
      </c>
      <c r="AF137">
        <v>8.6</v>
      </c>
    </row>
    <row r="138" spans="1:32" x14ac:dyDescent="0.2">
      <c r="A138" t="s">
        <v>1179</v>
      </c>
      <c r="B138" t="s">
        <v>794</v>
      </c>
      <c r="C138" t="s">
        <v>42</v>
      </c>
      <c r="D138" t="s">
        <v>43</v>
      </c>
      <c r="E138">
        <v>17</v>
      </c>
      <c r="F138" t="s">
        <v>1180</v>
      </c>
      <c r="G138" t="s">
        <v>335</v>
      </c>
      <c r="T138">
        <v>4</v>
      </c>
      <c r="U138">
        <v>2</v>
      </c>
      <c r="V138">
        <v>6</v>
      </c>
      <c r="W138">
        <v>1</v>
      </c>
      <c r="X138">
        <v>0</v>
      </c>
      <c r="Y138">
        <v>0</v>
      </c>
      <c r="AB138">
        <v>1</v>
      </c>
      <c r="AF138">
        <v>8.6</v>
      </c>
    </row>
    <row r="139" spans="1:32" x14ac:dyDescent="0.2">
      <c r="A139" t="s">
        <v>564</v>
      </c>
      <c r="B139" t="s">
        <v>475</v>
      </c>
      <c r="C139" t="s">
        <v>45</v>
      </c>
      <c r="D139" t="s">
        <v>48</v>
      </c>
      <c r="E139">
        <v>17</v>
      </c>
      <c r="F139" t="s">
        <v>565</v>
      </c>
      <c r="G139" t="s">
        <v>340</v>
      </c>
      <c r="O139">
        <v>4</v>
      </c>
      <c r="P139">
        <v>11</v>
      </c>
      <c r="Q139">
        <v>0</v>
      </c>
      <c r="R139">
        <v>0</v>
      </c>
      <c r="S139">
        <v>0</v>
      </c>
      <c r="T139">
        <v>6</v>
      </c>
      <c r="U139">
        <v>4</v>
      </c>
      <c r="V139">
        <v>34</v>
      </c>
      <c r="W139">
        <v>0</v>
      </c>
      <c r="X139">
        <v>0</v>
      </c>
      <c r="Y139">
        <v>0</v>
      </c>
      <c r="AB139">
        <v>2</v>
      </c>
      <c r="AF139">
        <v>8.5</v>
      </c>
    </row>
    <row r="140" spans="1:32" x14ac:dyDescent="0.2">
      <c r="A140" t="s">
        <v>822</v>
      </c>
      <c r="B140" t="s">
        <v>720</v>
      </c>
      <c r="C140" t="s">
        <v>46</v>
      </c>
      <c r="D140" t="s">
        <v>57</v>
      </c>
      <c r="E140">
        <v>17</v>
      </c>
      <c r="F140" t="s">
        <v>823</v>
      </c>
      <c r="G140" t="s">
        <v>345</v>
      </c>
      <c r="T140">
        <v>11</v>
      </c>
      <c r="U140">
        <v>4</v>
      </c>
      <c r="V140">
        <v>45</v>
      </c>
      <c r="W140">
        <v>0</v>
      </c>
      <c r="X140">
        <v>0</v>
      </c>
      <c r="Y140">
        <v>0</v>
      </c>
      <c r="AB140">
        <v>1</v>
      </c>
      <c r="AF140">
        <v>8.5</v>
      </c>
    </row>
    <row r="141" spans="1:32" x14ac:dyDescent="0.2">
      <c r="A141" t="s">
        <v>852</v>
      </c>
      <c r="B141" t="s">
        <v>794</v>
      </c>
      <c r="C141" t="s">
        <v>53</v>
      </c>
      <c r="D141" t="s">
        <v>34</v>
      </c>
      <c r="E141">
        <v>17</v>
      </c>
      <c r="F141" t="s">
        <v>853</v>
      </c>
      <c r="G141" t="s">
        <v>343</v>
      </c>
      <c r="T141">
        <v>4</v>
      </c>
      <c r="U141">
        <v>4</v>
      </c>
      <c r="V141">
        <v>45</v>
      </c>
      <c r="W141">
        <v>0</v>
      </c>
      <c r="X141">
        <v>0</v>
      </c>
      <c r="Y141">
        <v>0</v>
      </c>
      <c r="AB141">
        <v>1</v>
      </c>
      <c r="AF141">
        <v>8.5</v>
      </c>
    </row>
    <row r="142" spans="1:32" x14ac:dyDescent="0.2">
      <c r="A142" t="s">
        <v>1039</v>
      </c>
      <c r="B142" t="s">
        <v>794</v>
      </c>
      <c r="C142" t="s">
        <v>62</v>
      </c>
      <c r="D142" t="s">
        <v>56</v>
      </c>
      <c r="E142">
        <v>17</v>
      </c>
      <c r="F142" t="s">
        <v>1040</v>
      </c>
      <c r="G142" t="s">
        <v>338</v>
      </c>
      <c r="T142">
        <v>3</v>
      </c>
      <c r="U142">
        <v>1</v>
      </c>
      <c r="V142">
        <v>15</v>
      </c>
      <c r="W142">
        <v>1</v>
      </c>
      <c r="X142">
        <v>0</v>
      </c>
      <c r="Y142">
        <v>0</v>
      </c>
      <c r="AB142">
        <v>2</v>
      </c>
      <c r="AF142">
        <v>8.5</v>
      </c>
    </row>
    <row r="143" spans="1:32" x14ac:dyDescent="0.2">
      <c r="A143" t="s">
        <v>912</v>
      </c>
      <c r="B143" t="s">
        <v>720</v>
      </c>
      <c r="C143" t="s">
        <v>59</v>
      </c>
      <c r="D143" t="s">
        <v>54</v>
      </c>
      <c r="E143">
        <v>17</v>
      </c>
      <c r="F143" t="s">
        <v>913</v>
      </c>
      <c r="G143" t="s">
        <v>342</v>
      </c>
      <c r="T143">
        <v>7</v>
      </c>
      <c r="U143">
        <v>4</v>
      </c>
      <c r="V143">
        <v>44</v>
      </c>
      <c r="W143">
        <v>0</v>
      </c>
      <c r="X143">
        <v>0</v>
      </c>
      <c r="Y143">
        <v>0</v>
      </c>
      <c r="AB143">
        <v>1</v>
      </c>
      <c r="AC143" t="s">
        <v>1477</v>
      </c>
      <c r="AD143" t="s">
        <v>1943</v>
      </c>
      <c r="AE143" t="s">
        <v>2075</v>
      </c>
      <c r="AF143">
        <v>8.4</v>
      </c>
    </row>
    <row r="144" spans="1:32" x14ac:dyDescent="0.2">
      <c r="A144" t="s">
        <v>1323</v>
      </c>
      <c r="B144" t="s">
        <v>794</v>
      </c>
      <c r="C144" t="s">
        <v>57</v>
      </c>
      <c r="D144" t="s">
        <v>46</v>
      </c>
      <c r="E144">
        <v>17</v>
      </c>
      <c r="F144" t="s">
        <v>1324</v>
      </c>
      <c r="G144" t="s">
        <v>345</v>
      </c>
      <c r="T144">
        <v>6</v>
      </c>
      <c r="U144">
        <v>4</v>
      </c>
      <c r="V144">
        <v>42</v>
      </c>
      <c r="W144">
        <v>0</v>
      </c>
      <c r="X144">
        <v>0</v>
      </c>
      <c r="Y144">
        <v>0</v>
      </c>
      <c r="AB144">
        <v>2</v>
      </c>
      <c r="AF144">
        <v>8.1999999999999993</v>
      </c>
    </row>
    <row r="145" spans="1:32" x14ac:dyDescent="0.2">
      <c r="A145" t="s">
        <v>425</v>
      </c>
      <c r="B145" t="s">
        <v>367</v>
      </c>
      <c r="C145" t="s">
        <v>46</v>
      </c>
      <c r="D145" t="s">
        <v>57</v>
      </c>
      <c r="E145">
        <v>17</v>
      </c>
      <c r="F145" t="s">
        <v>426</v>
      </c>
      <c r="G145" t="s">
        <v>345</v>
      </c>
      <c r="H145">
        <v>25</v>
      </c>
      <c r="I145">
        <v>12</v>
      </c>
      <c r="J145">
        <v>129</v>
      </c>
      <c r="K145">
        <v>1</v>
      </c>
      <c r="L145">
        <v>0</v>
      </c>
      <c r="M145">
        <v>1</v>
      </c>
      <c r="N145">
        <v>0</v>
      </c>
      <c r="AB145">
        <v>1</v>
      </c>
      <c r="AC145" t="s">
        <v>1477</v>
      </c>
      <c r="AD145" t="s">
        <v>2076</v>
      </c>
      <c r="AE145" t="s">
        <v>2051</v>
      </c>
      <c r="AF145">
        <v>8.16</v>
      </c>
    </row>
    <row r="146" spans="1:32" x14ac:dyDescent="0.2">
      <c r="A146" t="s">
        <v>560</v>
      </c>
      <c r="B146" t="s">
        <v>475</v>
      </c>
      <c r="C146" t="s">
        <v>32</v>
      </c>
      <c r="D146" t="s">
        <v>58</v>
      </c>
      <c r="E146">
        <v>17</v>
      </c>
      <c r="F146" t="s">
        <v>561</v>
      </c>
      <c r="G146" t="s">
        <v>337</v>
      </c>
      <c r="O146">
        <v>6</v>
      </c>
      <c r="P146">
        <v>81</v>
      </c>
      <c r="Q146">
        <v>0</v>
      </c>
      <c r="R146">
        <v>0</v>
      </c>
      <c r="S146">
        <v>0</v>
      </c>
      <c r="AB146">
        <v>1</v>
      </c>
      <c r="AC146" t="s">
        <v>1477</v>
      </c>
      <c r="AD146" t="s">
        <v>1613</v>
      </c>
      <c r="AE146" t="s">
        <v>2077</v>
      </c>
      <c r="AF146">
        <v>8.1</v>
      </c>
    </row>
    <row r="147" spans="1:32" x14ac:dyDescent="0.2">
      <c r="A147" t="s">
        <v>1871</v>
      </c>
      <c r="B147" t="s">
        <v>475</v>
      </c>
      <c r="C147" t="s">
        <v>57</v>
      </c>
      <c r="D147" t="s">
        <v>46</v>
      </c>
      <c r="E147">
        <v>17</v>
      </c>
      <c r="F147" t="s">
        <v>1872</v>
      </c>
      <c r="G147" t="s">
        <v>345</v>
      </c>
      <c r="O147">
        <v>10</v>
      </c>
      <c r="P147">
        <v>20</v>
      </c>
      <c r="Q147">
        <v>1</v>
      </c>
      <c r="R147">
        <v>0</v>
      </c>
      <c r="S147">
        <v>0</v>
      </c>
      <c r="AB147">
        <v>2</v>
      </c>
      <c r="AF147">
        <v>8</v>
      </c>
    </row>
    <row r="148" spans="1:32" x14ac:dyDescent="0.2">
      <c r="A148" t="s">
        <v>2078</v>
      </c>
      <c r="B148" t="s">
        <v>367</v>
      </c>
      <c r="C148" t="s">
        <v>54</v>
      </c>
      <c r="D148" t="s">
        <v>59</v>
      </c>
      <c r="E148">
        <v>17</v>
      </c>
      <c r="F148" t="s">
        <v>2079</v>
      </c>
      <c r="G148" t="s">
        <v>342</v>
      </c>
      <c r="H148">
        <v>14</v>
      </c>
      <c r="I148">
        <v>10</v>
      </c>
      <c r="J148">
        <v>99</v>
      </c>
      <c r="K148">
        <v>1</v>
      </c>
      <c r="L148">
        <v>0</v>
      </c>
      <c r="M148">
        <v>0</v>
      </c>
      <c r="N148">
        <v>0</v>
      </c>
      <c r="AF148">
        <v>7.96</v>
      </c>
    </row>
    <row r="149" spans="1:32" x14ac:dyDescent="0.2">
      <c r="A149" t="s">
        <v>491</v>
      </c>
      <c r="B149" t="s">
        <v>475</v>
      </c>
      <c r="C149" t="s">
        <v>42</v>
      </c>
      <c r="D149" t="s">
        <v>43</v>
      </c>
      <c r="E149">
        <v>17</v>
      </c>
      <c r="F149" t="s">
        <v>492</v>
      </c>
      <c r="G149" t="s">
        <v>335</v>
      </c>
      <c r="O149">
        <v>3</v>
      </c>
      <c r="P149">
        <v>11</v>
      </c>
      <c r="Q149">
        <v>0</v>
      </c>
      <c r="R149">
        <v>0</v>
      </c>
      <c r="S149">
        <v>0</v>
      </c>
      <c r="T149">
        <v>3</v>
      </c>
      <c r="U149">
        <v>3</v>
      </c>
      <c r="V149">
        <v>38</v>
      </c>
      <c r="W149">
        <v>0</v>
      </c>
      <c r="X149">
        <v>0</v>
      </c>
      <c r="Y149">
        <v>0</v>
      </c>
      <c r="AB149">
        <v>3</v>
      </c>
      <c r="AF149">
        <v>7.9</v>
      </c>
    </row>
    <row r="150" spans="1:32" x14ac:dyDescent="0.2">
      <c r="A150" t="s">
        <v>918</v>
      </c>
      <c r="B150" t="s">
        <v>794</v>
      </c>
      <c r="C150" t="s">
        <v>61</v>
      </c>
      <c r="D150" t="s">
        <v>52</v>
      </c>
      <c r="E150">
        <v>17</v>
      </c>
      <c r="F150" t="s">
        <v>919</v>
      </c>
      <c r="G150" t="s">
        <v>332</v>
      </c>
      <c r="T150">
        <v>1</v>
      </c>
      <c r="U150">
        <v>1</v>
      </c>
      <c r="V150">
        <v>9</v>
      </c>
      <c r="W150">
        <v>1</v>
      </c>
      <c r="X150">
        <v>0</v>
      </c>
      <c r="Y150">
        <v>0</v>
      </c>
      <c r="AB150">
        <v>2</v>
      </c>
      <c r="AF150">
        <v>7.9</v>
      </c>
    </row>
    <row r="151" spans="1:32" x14ac:dyDescent="0.2">
      <c r="A151" t="s">
        <v>824</v>
      </c>
      <c r="B151" t="s">
        <v>720</v>
      </c>
      <c r="C151" t="s">
        <v>59</v>
      </c>
      <c r="D151" t="s">
        <v>54</v>
      </c>
      <c r="E151">
        <v>17</v>
      </c>
      <c r="F151" t="s">
        <v>825</v>
      </c>
      <c r="G151" t="s">
        <v>342</v>
      </c>
      <c r="O151">
        <v>1</v>
      </c>
      <c r="P151">
        <v>11</v>
      </c>
      <c r="Q151">
        <v>0</v>
      </c>
      <c r="R151">
        <v>0</v>
      </c>
      <c r="S151">
        <v>0</v>
      </c>
      <c r="T151">
        <v>9</v>
      </c>
      <c r="U151">
        <v>4</v>
      </c>
      <c r="V151">
        <v>28</v>
      </c>
      <c r="W151">
        <v>0</v>
      </c>
      <c r="X151">
        <v>0</v>
      </c>
      <c r="Y151">
        <v>0</v>
      </c>
      <c r="AB151">
        <v>4</v>
      </c>
      <c r="AF151">
        <v>7.9</v>
      </c>
    </row>
    <row r="152" spans="1:32" x14ac:dyDescent="0.2">
      <c r="A152" t="s">
        <v>554</v>
      </c>
      <c r="B152" t="s">
        <v>475</v>
      </c>
      <c r="C152" t="s">
        <v>61</v>
      </c>
      <c r="D152" t="s">
        <v>52</v>
      </c>
      <c r="E152">
        <v>17</v>
      </c>
      <c r="F152" t="s">
        <v>555</v>
      </c>
      <c r="G152" t="s">
        <v>332</v>
      </c>
      <c r="O152">
        <v>3</v>
      </c>
      <c r="P152">
        <v>9</v>
      </c>
      <c r="Q152">
        <v>0</v>
      </c>
      <c r="R152">
        <v>0</v>
      </c>
      <c r="S152">
        <v>0</v>
      </c>
      <c r="T152">
        <v>2</v>
      </c>
      <c r="U152">
        <v>2</v>
      </c>
      <c r="V152">
        <v>49</v>
      </c>
      <c r="W152">
        <v>0</v>
      </c>
      <c r="X152">
        <v>0</v>
      </c>
      <c r="Y152">
        <v>0</v>
      </c>
      <c r="AB152">
        <v>2</v>
      </c>
      <c r="AF152">
        <v>7.8</v>
      </c>
    </row>
    <row r="153" spans="1:32" x14ac:dyDescent="0.2">
      <c r="A153" t="s">
        <v>538</v>
      </c>
      <c r="B153" t="s">
        <v>475</v>
      </c>
      <c r="C153" t="s">
        <v>39</v>
      </c>
      <c r="D153" t="s">
        <v>47</v>
      </c>
      <c r="E153">
        <v>17</v>
      </c>
      <c r="F153" t="s">
        <v>539</v>
      </c>
      <c r="G153" t="s">
        <v>334</v>
      </c>
      <c r="O153">
        <v>4</v>
      </c>
      <c r="P153">
        <v>15</v>
      </c>
      <c r="Q153">
        <v>0</v>
      </c>
      <c r="R153">
        <v>0</v>
      </c>
      <c r="S153">
        <v>0</v>
      </c>
      <c r="T153">
        <v>4</v>
      </c>
      <c r="U153">
        <v>3</v>
      </c>
      <c r="V153">
        <v>33</v>
      </c>
      <c r="W153">
        <v>0</v>
      </c>
      <c r="X153">
        <v>0</v>
      </c>
      <c r="Y153">
        <v>0</v>
      </c>
      <c r="AB153">
        <v>2</v>
      </c>
      <c r="AF153">
        <v>7.8</v>
      </c>
    </row>
    <row r="154" spans="1:32" x14ac:dyDescent="0.2">
      <c r="A154" t="s">
        <v>1057</v>
      </c>
      <c r="B154" t="s">
        <v>720</v>
      </c>
      <c r="C154" t="s">
        <v>31</v>
      </c>
      <c r="D154" t="s">
        <v>49</v>
      </c>
      <c r="E154">
        <v>17</v>
      </c>
      <c r="F154" t="s">
        <v>1058</v>
      </c>
      <c r="G154" t="s">
        <v>344</v>
      </c>
      <c r="T154">
        <v>4</v>
      </c>
      <c r="U154">
        <v>3</v>
      </c>
      <c r="V154">
        <v>48</v>
      </c>
      <c r="W154">
        <v>0</v>
      </c>
      <c r="X154">
        <v>0</v>
      </c>
      <c r="Y154">
        <v>0</v>
      </c>
      <c r="AB154">
        <v>4</v>
      </c>
      <c r="AF154">
        <v>7.8</v>
      </c>
    </row>
    <row r="155" spans="1:32" x14ac:dyDescent="0.2">
      <c r="A155" t="s">
        <v>942</v>
      </c>
      <c r="B155" t="s">
        <v>794</v>
      </c>
      <c r="C155" t="s">
        <v>36</v>
      </c>
      <c r="D155" t="s">
        <v>44</v>
      </c>
      <c r="E155">
        <v>17</v>
      </c>
      <c r="F155" t="s">
        <v>943</v>
      </c>
      <c r="G155" t="s">
        <v>341</v>
      </c>
      <c r="T155">
        <v>7</v>
      </c>
      <c r="U155">
        <v>3</v>
      </c>
      <c r="V155">
        <v>48</v>
      </c>
      <c r="W155">
        <v>0</v>
      </c>
      <c r="X155">
        <v>0</v>
      </c>
      <c r="Y155">
        <v>0</v>
      </c>
      <c r="AB155">
        <v>1</v>
      </c>
      <c r="AF155">
        <v>7.8</v>
      </c>
    </row>
    <row r="156" spans="1:32" x14ac:dyDescent="0.2">
      <c r="A156" t="s">
        <v>493</v>
      </c>
      <c r="B156" t="s">
        <v>475</v>
      </c>
      <c r="C156" t="s">
        <v>59</v>
      </c>
      <c r="D156" t="s">
        <v>54</v>
      </c>
      <c r="E156">
        <v>17</v>
      </c>
      <c r="F156" t="s">
        <v>494</v>
      </c>
      <c r="G156" t="s">
        <v>342</v>
      </c>
      <c r="O156">
        <v>19</v>
      </c>
      <c r="P156">
        <v>76</v>
      </c>
      <c r="Q156">
        <v>0</v>
      </c>
      <c r="R156">
        <v>0</v>
      </c>
      <c r="S156">
        <v>0</v>
      </c>
      <c r="T156">
        <v>4</v>
      </c>
      <c r="U156">
        <v>0</v>
      </c>
      <c r="V156">
        <v>0</v>
      </c>
      <c r="W156">
        <v>0</v>
      </c>
      <c r="X156">
        <v>0</v>
      </c>
      <c r="Y156">
        <v>0</v>
      </c>
      <c r="AB156">
        <v>1</v>
      </c>
      <c r="AF156">
        <v>7.6</v>
      </c>
    </row>
    <row r="157" spans="1:32" x14ac:dyDescent="0.2">
      <c r="A157" t="s">
        <v>443</v>
      </c>
      <c r="B157" t="s">
        <v>367</v>
      </c>
      <c r="C157" t="s">
        <v>40</v>
      </c>
      <c r="D157" t="s">
        <v>33</v>
      </c>
      <c r="E157">
        <v>17</v>
      </c>
      <c r="F157" t="s">
        <v>444</v>
      </c>
      <c r="G157" t="s">
        <v>333</v>
      </c>
      <c r="H157">
        <v>32</v>
      </c>
      <c r="I157">
        <v>17</v>
      </c>
      <c r="J157">
        <v>239</v>
      </c>
      <c r="K157">
        <v>0</v>
      </c>
      <c r="L157">
        <v>0</v>
      </c>
      <c r="M157">
        <v>2</v>
      </c>
      <c r="N157">
        <v>0</v>
      </c>
      <c r="Z157">
        <v>1</v>
      </c>
      <c r="AA157">
        <v>0</v>
      </c>
      <c r="AB157">
        <v>1</v>
      </c>
      <c r="AF157">
        <v>7.56</v>
      </c>
    </row>
    <row r="158" spans="1:32" x14ac:dyDescent="0.2">
      <c r="A158" t="s">
        <v>540</v>
      </c>
      <c r="B158" t="s">
        <v>530</v>
      </c>
      <c r="C158" t="s">
        <v>44</v>
      </c>
      <c r="D158" t="s">
        <v>36</v>
      </c>
      <c r="E158">
        <v>17</v>
      </c>
      <c r="F158" t="s">
        <v>541</v>
      </c>
      <c r="G158" t="s">
        <v>341</v>
      </c>
      <c r="O158">
        <v>10</v>
      </c>
      <c r="P158">
        <v>59</v>
      </c>
      <c r="Q158">
        <v>0</v>
      </c>
      <c r="R158">
        <v>0</v>
      </c>
      <c r="S158">
        <v>0</v>
      </c>
      <c r="T158">
        <v>1</v>
      </c>
      <c r="U158">
        <v>1</v>
      </c>
      <c r="V158">
        <v>5</v>
      </c>
      <c r="W158">
        <v>0</v>
      </c>
      <c r="X158">
        <v>0</v>
      </c>
      <c r="Y158">
        <v>0</v>
      </c>
      <c r="AB158">
        <v>3</v>
      </c>
      <c r="AF158">
        <v>7.4</v>
      </c>
    </row>
    <row r="159" spans="1:32" x14ac:dyDescent="0.2">
      <c r="A159" t="s">
        <v>1425</v>
      </c>
      <c r="B159" t="s">
        <v>720</v>
      </c>
      <c r="C159" t="s">
        <v>50</v>
      </c>
      <c r="D159" t="s">
        <v>41</v>
      </c>
      <c r="E159">
        <v>17</v>
      </c>
      <c r="F159" t="s">
        <v>1426</v>
      </c>
      <c r="G159" t="s">
        <v>336</v>
      </c>
      <c r="T159">
        <v>6</v>
      </c>
      <c r="U159">
        <v>4</v>
      </c>
      <c r="V159">
        <v>34</v>
      </c>
      <c r="W159">
        <v>0</v>
      </c>
      <c r="X159">
        <v>0</v>
      </c>
      <c r="Y159">
        <v>0</v>
      </c>
      <c r="AB159">
        <v>4</v>
      </c>
      <c r="AF159">
        <v>7.4</v>
      </c>
    </row>
    <row r="160" spans="1:32" x14ac:dyDescent="0.2">
      <c r="A160" t="s">
        <v>769</v>
      </c>
      <c r="B160" t="s">
        <v>720</v>
      </c>
      <c r="C160" t="s">
        <v>61</v>
      </c>
      <c r="D160" t="s">
        <v>52</v>
      </c>
      <c r="E160">
        <v>17</v>
      </c>
      <c r="F160" t="s">
        <v>770</v>
      </c>
      <c r="G160" t="s">
        <v>332</v>
      </c>
      <c r="T160">
        <v>6</v>
      </c>
      <c r="U160">
        <v>4</v>
      </c>
      <c r="V160">
        <v>34</v>
      </c>
      <c r="W160">
        <v>0</v>
      </c>
      <c r="X160">
        <v>0</v>
      </c>
      <c r="Y160">
        <v>0</v>
      </c>
      <c r="AB160">
        <v>2</v>
      </c>
      <c r="AF160">
        <v>7.4</v>
      </c>
    </row>
    <row r="161" spans="1:32" x14ac:dyDescent="0.2">
      <c r="A161" t="s">
        <v>503</v>
      </c>
      <c r="B161" t="s">
        <v>475</v>
      </c>
      <c r="C161" t="s">
        <v>61</v>
      </c>
      <c r="D161" t="s">
        <v>52</v>
      </c>
      <c r="E161">
        <v>17</v>
      </c>
      <c r="F161" t="s">
        <v>504</v>
      </c>
      <c r="G161" t="s">
        <v>332</v>
      </c>
      <c r="O161">
        <v>2</v>
      </c>
      <c r="P161">
        <v>4</v>
      </c>
      <c r="Q161">
        <v>0</v>
      </c>
      <c r="R161">
        <v>0</v>
      </c>
      <c r="S161">
        <v>0</v>
      </c>
      <c r="T161">
        <v>5</v>
      </c>
      <c r="U161">
        <v>4</v>
      </c>
      <c r="V161">
        <v>29</v>
      </c>
      <c r="W161">
        <v>0</v>
      </c>
      <c r="X161">
        <v>0</v>
      </c>
      <c r="Y161">
        <v>0</v>
      </c>
      <c r="AB161">
        <v>3</v>
      </c>
      <c r="AF161">
        <v>7.3</v>
      </c>
    </row>
    <row r="162" spans="1:32" x14ac:dyDescent="0.2">
      <c r="A162" t="s">
        <v>566</v>
      </c>
      <c r="B162" t="s">
        <v>475</v>
      </c>
      <c r="C162" t="s">
        <v>42</v>
      </c>
      <c r="D162" t="s">
        <v>43</v>
      </c>
      <c r="E162">
        <v>17</v>
      </c>
      <c r="F162" t="s">
        <v>567</v>
      </c>
      <c r="G162" t="s">
        <v>335</v>
      </c>
      <c r="O162">
        <v>19</v>
      </c>
      <c r="P162">
        <v>60</v>
      </c>
      <c r="Q162">
        <v>0</v>
      </c>
      <c r="R162">
        <v>0</v>
      </c>
      <c r="S162">
        <v>0</v>
      </c>
      <c r="T162">
        <v>2</v>
      </c>
      <c r="U162">
        <v>1</v>
      </c>
      <c r="V162">
        <v>3</v>
      </c>
      <c r="W162">
        <v>0</v>
      </c>
      <c r="X162">
        <v>0</v>
      </c>
      <c r="Y162">
        <v>0</v>
      </c>
      <c r="AB162">
        <v>2</v>
      </c>
      <c r="AF162">
        <v>7.3</v>
      </c>
    </row>
    <row r="163" spans="1:32" x14ac:dyDescent="0.2">
      <c r="A163" t="s">
        <v>483</v>
      </c>
      <c r="B163" t="s">
        <v>475</v>
      </c>
      <c r="C163" t="s">
        <v>47</v>
      </c>
      <c r="D163" t="s">
        <v>39</v>
      </c>
      <c r="E163">
        <v>17</v>
      </c>
      <c r="F163" t="s">
        <v>484</v>
      </c>
      <c r="G163" t="s">
        <v>334</v>
      </c>
      <c r="O163">
        <v>8</v>
      </c>
      <c r="P163">
        <v>24</v>
      </c>
      <c r="Q163">
        <v>0</v>
      </c>
      <c r="R163">
        <v>0</v>
      </c>
      <c r="S163">
        <v>0</v>
      </c>
      <c r="T163">
        <v>3</v>
      </c>
      <c r="U163">
        <v>3</v>
      </c>
      <c r="V163">
        <v>18</v>
      </c>
      <c r="W163">
        <v>0</v>
      </c>
      <c r="X163">
        <v>0</v>
      </c>
      <c r="Y163">
        <v>0</v>
      </c>
      <c r="AB163">
        <v>2</v>
      </c>
      <c r="AF163">
        <v>7.2</v>
      </c>
    </row>
    <row r="164" spans="1:32" x14ac:dyDescent="0.2">
      <c r="A164" t="s">
        <v>816</v>
      </c>
      <c r="B164" t="s">
        <v>720</v>
      </c>
      <c r="C164" t="s">
        <v>41</v>
      </c>
      <c r="D164" t="s">
        <v>50</v>
      </c>
      <c r="E164">
        <v>17</v>
      </c>
      <c r="F164" t="s">
        <v>817</v>
      </c>
      <c r="G164" t="s">
        <v>336</v>
      </c>
      <c r="T164">
        <v>6</v>
      </c>
      <c r="U164">
        <v>5</v>
      </c>
      <c r="V164">
        <v>22</v>
      </c>
      <c r="W164">
        <v>0</v>
      </c>
      <c r="X164">
        <v>0</v>
      </c>
      <c r="Y164">
        <v>0</v>
      </c>
      <c r="AB164">
        <v>1</v>
      </c>
      <c r="AF164">
        <v>7.2</v>
      </c>
    </row>
    <row r="165" spans="1:32" x14ac:dyDescent="0.2">
      <c r="A165" t="s">
        <v>2080</v>
      </c>
      <c r="B165" t="s">
        <v>720</v>
      </c>
      <c r="C165" t="s">
        <v>58</v>
      </c>
      <c r="D165" t="s">
        <v>32</v>
      </c>
      <c r="E165">
        <v>17</v>
      </c>
      <c r="F165" t="s">
        <v>2081</v>
      </c>
      <c r="G165" t="s">
        <v>337</v>
      </c>
      <c r="T165">
        <v>5</v>
      </c>
      <c r="U165">
        <v>3</v>
      </c>
      <c r="V165">
        <v>41</v>
      </c>
      <c r="W165">
        <v>0</v>
      </c>
      <c r="X165">
        <v>0</v>
      </c>
      <c r="Y165">
        <v>0</v>
      </c>
      <c r="AF165">
        <v>7.1</v>
      </c>
    </row>
    <row r="166" spans="1:32" x14ac:dyDescent="0.2">
      <c r="A166" t="s">
        <v>1270</v>
      </c>
      <c r="B166" t="s">
        <v>720</v>
      </c>
      <c r="C166" t="s">
        <v>36</v>
      </c>
      <c r="D166" t="s">
        <v>44</v>
      </c>
      <c r="E166">
        <v>17</v>
      </c>
      <c r="F166" t="s">
        <v>1271</v>
      </c>
      <c r="G166" t="s">
        <v>341</v>
      </c>
      <c r="T166">
        <v>7</v>
      </c>
      <c r="U166">
        <v>4</v>
      </c>
      <c r="V166">
        <v>31</v>
      </c>
      <c r="W166">
        <v>0</v>
      </c>
      <c r="X166">
        <v>0</v>
      </c>
      <c r="Y166">
        <v>0</v>
      </c>
      <c r="AB166">
        <v>3</v>
      </c>
      <c r="AF166">
        <v>7.1</v>
      </c>
    </row>
    <row r="167" spans="1:32" x14ac:dyDescent="0.2">
      <c r="A167" t="s">
        <v>920</v>
      </c>
      <c r="B167" t="s">
        <v>794</v>
      </c>
      <c r="C167" t="s">
        <v>42</v>
      </c>
      <c r="D167" t="s">
        <v>43</v>
      </c>
      <c r="E167">
        <v>17</v>
      </c>
      <c r="F167" t="s">
        <v>921</v>
      </c>
      <c r="G167" t="s">
        <v>335</v>
      </c>
      <c r="T167">
        <v>3</v>
      </c>
      <c r="U167">
        <v>3</v>
      </c>
      <c r="V167">
        <v>40</v>
      </c>
      <c r="W167">
        <v>0</v>
      </c>
      <c r="X167">
        <v>0</v>
      </c>
      <c r="Y167">
        <v>0</v>
      </c>
      <c r="AB167">
        <v>2</v>
      </c>
      <c r="AF167">
        <v>7</v>
      </c>
    </row>
    <row r="168" spans="1:32" x14ac:dyDescent="0.2">
      <c r="A168" t="s">
        <v>431</v>
      </c>
      <c r="B168" t="s">
        <v>367</v>
      </c>
      <c r="C168" t="s">
        <v>54</v>
      </c>
      <c r="D168" t="s">
        <v>59</v>
      </c>
      <c r="E168">
        <v>17</v>
      </c>
      <c r="F168" t="s">
        <v>432</v>
      </c>
      <c r="G168" t="s">
        <v>342</v>
      </c>
      <c r="H168">
        <v>13</v>
      </c>
      <c r="I168">
        <v>5</v>
      </c>
      <c r="J168">
        <v>38</v>
      </c>
      <c r="K168">
        <v>0</v>
      </c>
      <c r="L168">
        <v>0</v>
      </c>
      <c r="M168">
        <v>1</v>
      </c>
      <c r="N168">
        <v>0</v>
      </c>
      <c r="O168">
        <v>2</v>
      </c>
      <c r="P168">
        <v>4</v>
      </c>
      <c r="Q168">
        <v>1</v>
      </c>
      <c r="R168">
        <v>0</v>
      </c>
      <c r="S168">
        <v>0</v>
      </c>
      <c r="AB168">
        <v>1</v>
      </c>
      <c r="AF168">
        <v>6.92</v>
      </c>
    </row>
    <row r="169" spans="1:32" x14ac:dyDescent="0.2">
      <c r="A169" t="s">
        <v>666</v>
      </c>
      <c r="B169" t="s">
        <v>475</v>
      </c>
      <c r="C169" t="s">
        <v>60</v>
      </c>
      <c r="D169" t="s">
        <v>35</v>
      </c>
      <c r="E169">
        <v>17</v>
      </c>
      <c r="F169" t="s">
        <v>667</v>
      </c>
      <c r="G169" t="s">
        <v>346</v>
      </c>
      <c r="O169">
        <v>10</v>
      </c>
      <c r="P169">
        <v>34</v>
      </c>
      <c r="Q169">
        <v>0</v>
      </c>
      <c r="R169">
        <v>0</v>
      </c>
      <c r="S169">
        <v>0</v>
      </c>
      <c r="T169">
        <v>3</v>
      </c>
      <c r="U169">
        <v>2</v>
      </c>
      <c r="V169">
        <v>15</v>
      </c>
      <c r="W169">
        <v>0</v>
      </c>
      <c r="X169">
        <v>0</v>
      </c>
      <c r="Y169">
        <v>0</v>
      </c>
      <c r="AB169">
        <v>3</v>
      </c>
      <c r="AC169" t="s">
        <v>1582</v>
      </c>
      <c r="AD169" t="s">
        <v>1583</v>
      </c>
      <c r="AF169">
        <v>6.9</v>
      </c>
    </row>
    <row r="170" spans="1:32" x14ac:dyDescent="0.2">
      <c r="A170" t="s">
        <v>1097</v>
      </c>
      <c r="B170" t="s">
        <v>794</v>
      </c>
      <c r="C170" t="s">
        <v>60</v>
      </c>
      <c r="D170" t="s">
        <v>35</v>
      </c>
      <c r="E170">
        <v>17</v>
      </c>
      <c r="F170" t="s">
        <v>1098</v>
      </c>
      <c r="G170" t="s">
        <v>346</v>
      </c>
      <c r="T170">
        <v>5</v>
      </c>
      <c r="U170">
        <v>3</v>
      </c>
      <c r="V170">
        <v>37</v>
      </c>
      <c r="W170">
        <v>0</v>
      </c>
      <c r="X170">
        <v>0</v>
      </c>
      <c r="Y170">
        <v>0</v>
      </c>
      <c r="AB170">
        <v>2</v>
      </c>
      <c r="AF170">
        <v>6.7</v>
      </c>
    </row>
    <row r="171" spans="1:32" x14ac:dyDescent="0.2">
      <c r="A171" t="s">
        <v>1725</v>
      </c>
      <c r="B171" t="s">
        <v>475</v>
      </c>
      <c r="C171" t="s">
        <v>33</v>
      </c>
      <c r="D171" t="s">
        <v>40</v>
      </c>
      <c r="E171">
        <v>17</v>
      </c>
      <c r="F171" t="s">
        <v>1726</v>
      </c>
      <c r="G171" t="s">
        <v>333</v>
      </c>
      <c r="O171">
        <v>3</v>
      </c>
      <c r="P171">
        <v>28</v>
      </c>
      <c r="Q171">
        <v>0</v>
      </c>
      <c r="R171">
        <v>0</v>
      </c>
      <c r="S171">
        <v>0</v>
      </c>
      <c r="T171">
        <v>3</v>
      </c>
      <c r="U171">
        <v>1</v>
      </c>
      <c r="V171">
        <v>27</v>
      </c>
      <c r="W171">
        <v>0</v>
      </c>
      <c r="X171">
        <v>0</v>
      </c>
      <c r="Y171">
        <v>0</v>
      </c>
      <c r="AB171">
        <v>3</v>
      </c>
      <c r="AF171">
        <v>6.5</v>
      </c>
    </row>
    <row r="172" spans="1:32" x14ac:dyDescent="0.2">
      <c r="A172" t="s">
        <v>866</v>
      </c>
      <c r="B172" t="s">
        <v>720</v>
      </c>
      <c r="C172" t="s">
        <v>41</v>
      </c>
      <c r="D172" t="s">
        <v>50</v>
      </c>
      <c r="E172">
        <v>17</v>
      </c>
      <c r="F172" t="s">
        <v>867</v>
      </c>
      <c r="G172" t="s">
        <v>336</v>
      </c>
      <c r="T172">
        <v>4</v>
      </c>
      <c r="U172">
        <v>3</v>
      </c>
      <c r="V172">
        <v>35</v>
      </c>
      <c r="W172">
        <v>0</v>
      </c>
      <c r="X172">
        <v>0</v>
      </c>
      <c r="Y172">
        <v>0</v>
      </c>
      <c r="AB172">
        <v>2</v>
      </c>
      <c r="AF172">
        <v>6.5</v>
      </c>
    </row>
    <row r="173" spans="1:32" x14ac:dyDescent="0.2">
      <c r="A173" t="s">
        <v>773</v>
      </c>
      <c r="B173" t="s">
        <v>720</v>
      </c>
      <c r="C173" t="s">
        <v>57</v>
      </c>
      <c r="D173" t="s">
        <v>46</v>
      </c>
      <c r="E173">
        <v>17</v>
      </c>
      <c r="F173" t="s">
        <v>774</v>
      </c>
      <c r="G173" t="s">
        <v>345</v>
      </c>
      <c r="O173">
        <v>2</v>
      </c>
      <c r="P173">
        <v>7</v>
      </c>
      <c r="Q173">
        <v>0</v>
      </c>
      <c r="R173">
        <v>0</v>
      </c>
      <c r="S173">
        <v>0</v>
      </c>
      <c r="T173">
        <v>4</v>
      </c>
      <c r="U173">
        <v>2</v>
      </c>
      <c r="V173">
        <v>36</v>
      </c>
      <c r="W173">
        <v>0</v>
      </c>
      <c r="X173">
        <v>0</v>
      </c>
      <c r="Y173">
        <v>0</v>
      </c>
      <c r="AB173">
        <v>2</v>
      </c>
      <c r="AF173">
        <v>6.3</v>
      </c>
    </row>
    <row r="174" spans="1:32" x14ac:dyDescent="0.2">
      <c r="A174" t="s">
        <v>626</v>
      </c>
      <c r="B174" t="s">
        <v>475</v>
      </c>
      <c r="C174" t="s">
        <v>47</v>
      </c>
      <c r="D174" t="s">
        <v>39</v>
      </c>
      <c r="E174">
        <v>17</v>
      </c>
      <c r="F174" t="s">
        <v>627</v>
      </c>
      <c r="G174" t="s">
        <v>334</v>
      </c>
      <c r="O174">
        <v>13</v>
      </c>
      <c r="P174">
        <v>34</v>
      </c>
      <c r="Q174">
        <v>0</v>
      </c>
      <c r="R174">
        <v>0</v>
      </c>
      <c r="S174">
        <v>0</v>
      </c>
      <c r="T174">
        <v>2</v>
      </c>
      <c r="U174">
        <v>2</v>
      </c>
      <c r="V174">
        <v>7</v>
      </c>
      <c r="W174">
        <v>0</v>
      </c>
      <c r="X174">
        <v>0</v>
      </c>
      <c r="Y174">
        <v>0</v>
      </c>
      <c r="AB174">
        <v>1</v>
      </c>
      <c r="AC174" t="s">
        <v>1477</v>
      </c>
      <c r="AD174" t="s">
        <v>1729</v>
      </c>
      <c r="AE174" t="s">
        <v>2082</v>
      </c>
      <c r="AF174">
        <v>6.1</v>
      </c>
    </row>
    <row r="175" spans="1:32" x14ac:dyDescent="0.2">
      <c r="A175" t="s">
        <v>525</v>
      </c>
      <c r="B175" t="s">
        <v>475</v>
      </c>
      <c r="C175" t="s">
        <v>61</v>
      </c>
      <c r="D175" t="s">
        <v>52</v>
      </c>
      <c r="E175">
        <v>17</v>
      </c>
      <c r="F175" t="s">
        <v>526</v>
      </c>
      <c r="G175" t="s">
        <v>332</v>
      </c>
      <c r="O175">
        <v>10</v>
      </c>
      <c r="P175">
        <v>44</v>
      </c>
      <c r="Q175">
        <v>0</v>
      </c>
      <c r="R175">
        <v>0</v>
      </c>
      <c r="S175">
        <v>0</v>
      </c>
      <c r="T175">
        <v>1</v>
      </c>
      <c r="U175">
        <v>1</v>
      </c>
      <c r="V175">
        <v>7</v>
      </c>
      <c r="W175">
        <v>0</v>
      </c>
      <c r="X175">
        <v>0</v>
      </c>
      <c r="Y175">
        <v>0</v>
      </c>
      <c r="AB175">
        <v>1</v>
      </c>
      <c r="AC175" t="s">
        <v>1477</v>
      </c>
      <c r="AD175" t="s">
        <v>1707</v>
      </c>
      <c r="AE175" t="s">
        <v>2083</v>
      </c>
      <c r="AF175">
        <v>6.1</v>
      </c>
    </row>
    <row r="176" spans="1:32" x14ac:dyDescent="0.2">
      <c r="A176" t="s">
        <v>1525</v>
      </c>
      <c r="B176" t="s">
        <v>720</v>
      </c>
      <c r="C176" t="s">
        <v>49</v>
      </c>
      <c r="D176" t="s">
        <v>31</v>
      </c>
      <c r="E176">
        <v>17</v>
      </c>
      <c r="F176" t="s">
        <v>1526</v>
      </c>
      <c r="G176" t="s">
        <v>344</v>
      </c>
      <c r="O176">
        <v>1</v>
      </c>
      <c r="P176">
        <v>13</v>
      </c>
      <c r="Q176">
        <v>0</v>
      </c>
      <c r="R176">
        <v>0</v>
      </c>
      <c r="S176">
        <v>0</v>
      </c>
      <c r="T176">
        <v>4</v>
      </c>
      <c r="U176">
        <v>3</v>
      </c>
      <c r="V176">
        <v>18</v>
      </c>
      <c r="W176">
        <v>0</v>
      </c>
      <c r="X176">
        <v>0</v>
      </c>
      <c r="Y176">
        <v>0</v>
      </c>
      <c r="AB176">
        <v>3</v>
      </c>
      <c r="AC176" t="s">
        <v>1477</v>
      </c>
      <c r="AD176" t="s">
        <v>2049</v>
      </c>
      <c r="AE176" t="s">
        <v>2084</v>
      </c>
      <c r="AF176">
        <v>6.1</v>
      </c>
    </row>
    <row r="177" spans="1:32" x14ac:dyDescent="0.2">
      <c r="A177" t="s">
        <v>808</v>
      </c>
      <c r="B177" t="s">
        <v>720</v>
      </c>
      <c r="C177" t="s">
        <v>40</v>
      </c>
      <c r="D177" t="s">
        <v>33</v>
      </c>
      <c r="E177">
        <v>17</v>
      </c>
      <c r="F177" t="s">
        <v>809</v>
      </c>
      <c r="G177" t="s">
        <v>333</v>
      </c>
      <c r="T177">
        <v>6</v>
      </c>
      <c r="U177">
        <v>3</v>
      </c>
      <c r="V177">
        <v>30</v>
      </c>
      <c r="W177">
        <v>0</v>
      </c>
      <c r="X177">
        <v>0</v>
      </c>
      <c r="Y177">
        <v>0</v>
      </c>
      <c r="AB177">
        <v>3</v>
      </c>
      <c r="AF177">
        <v>6</v>
      </c>
    </row>
    <row r="178" spans="1:32" x14ac:dyDescent="0.2">
      <c r="A178" t="s">
        <v>618</v>
      </c>
      <c r="B178" t="s">
        <v>475</v>
      </c>
      <c r="C178" t="s">
        <v>51</v>
      </c>
      <c r="D178" t="s">
        <v>55</v>
      </c>
      <c r="E178">
        <v>17</v>
      </c>
      <c r="F178" t="s">
        <v>619</v>
      </c>
      <c r="G178" t="s">
        <v>331</v>
      </c>
      <c r="O178">
        <v>6</v>
      </c>
      <c r="P178">
        <v>36</v>
      </c>
      <c r="Q178">
        <v>0</v>
      </c>
      <c r="R178">
        <v>0</v>
      </c>
      <c r="S178">
        <v>0</v>
      </c>
      <c r="T178">
        <v>3</v>
      </c>
      <c r="U178">
        <v>1</v>
      </c>
      <c r="V178">
        <v>12</v>
      </c>
      <c r="W178">
        <v>0</v>
      </c>
      <c r="X178">
        <v>0</v>
      </c>
      <c r="Y178">
        <v>0</v>
      </c>
      <c r="AB178">
        <v>2</v>
      </c>
      <c r="AF178">
        <v>5.8</v>
      </c>
    </row>
    <row r="179" spans="1:32" x14ac:dyDescent="0.2">
      <c r="A179" t="s">
        <v>966</v>
      </c>
      <c r="B179" t="s">
        <v>794</v>
      </c>
      <c r="C179" t="s">
        <v>38</v>
      </c>
      <c r="D179" t="s">
        <v>37</v>
      </c>
      <c r="E179">
        <v>17</v>
      </c>
      <c r="F179" t="s">
        <v>967</v>
      </c>
      <c r="G179" t="s">
        <v>339</v>
      </c>
      <c r="T179">
        <v>2</v>
      </c>
      <c r="U179">
        <v>2</v>
      </c>
      <c r="V179">
        <v>38</v>
      </c>
      <c r="W179">
        <v>0</v>
      </c>
      <c r="X179">
        <v>0</v>
      </c>
      <c r="Y179">
        <v>0</v>
      </c>
      <c r="AB179">
        <v>2</v>
      </c>
      <c r="AF179">
        <v>5.8</v>
      </c>
    </row>
    <row r="180" spans="1:32" x14ac:dyDescent="0.2">
      <c r="A180" t="s">
        <v>1250</v>
      </c>
      <c r="B180" t="s">
        <v>794</v>
      </c>
      <c r="C180" t="s">
        <v>34</v>
      </c>
      <c r="D180" t="s">
        <v>53</v>
      </c>
      <c r="E180">
        <v>17</v>
      </c>
      <c r="F180" t="s">
        <v>1251</v>
      </c>
      <c r="G180" t="s">
        <v>343</v>
      </c>
      <c r="T180">
        <v>3</v>
      </c>
      <c r="U180">
        <v>3</v>
      </c>
      <c r="V180">
        <v>28</v>
      </c>
      <c r="W180">
        <v>0</v>
      </c>
      <c r="X180">
        <v>0</v>
      </c>
      <c r="Y180">
        <v>0</v>
      </c>
      <c r="AB180">
        <v>2</v>
      </c>
      <c r="AF180">
        <v>5.8</v>
      </c>
    </row>
    <row r="181" spans="1:32" x14ac:dyDescent="0.2">
      <c r="A181" t="s">
        <v>946</v>
      </c>
      <c r="B181" t="s">
        <v>794</v>
      </c>
      <c r="C181" t="s">
        <v>33</v>
      </c>
      <c r="D181" t="s">
        <v>40</v>
      </c>
      <c r="E181">
        <v>17</v>
      </c>
      <c r="F181" t="s">
        <v>947</v>
      </c>
      <c r="G181" t="s">
        <v>333</v>
      </c>
      <c r="T181">
        <v>3</v>
      </c>
      <c r="U181">
        <v>3</v>
      </c>
      <c r="V181">
        <v>27</v>
      </c>
      <c r="W181">
        <v>0</v>
      </c>
      <c r="X181">
        <v>0</v>
      </c>
      <c r="Y181">
        <v>0</v>
      </c>
      <c r="AB181">
        <v>1</v>
      </c>
      <c r="AC181" t="s">
        <v>1477</v>
      </c>
      <c r="AD181" t="s">
        <v>2085</v>
      </c>
      <c r="AE181" t="s">
        <v>2086</v>
      </c>
      <c r="AF181">
        <v>5.7</v>
      </c>
    </row>
    <row r="182" spans="1:32" x14ac:dyDescent="0.2">
      <c r="A182" t="s">
        <v>680</v>
      </c>
      <c r="B182" t="s">
        <v>475</v>
      </c>
      <c r="C182" t="s">
        <v>43</v>
      </c>
      <c r="D182" t="s">
        <v>42</v>
      </c>
      <c r="E182">
        <v>17</v>
      </c>
      <c r="F182" t="s">
        <v>681</v>
      </c>
      <c r="G182" t="s">
        <v>335</v>
      </c>
      <c r="O182">
        <v>9</v>
      </c>
      <c r="P182">
        <v>31</v>
      </c>
      <c r="Q182">
        <v>0</v>
      </c>
      <c r="R182">
        <v>0</v>
      </c>
      <c r="S182">
        <v>0</v>
      </c>
      <c r="T182">
        <v>2</v>
      </c>
      <c r="U182">
        <v>2</v>
      </c>
      <c r="V182">
        <v>5</v>
      </c>
      <c r="W182">
        <v>0</v>
      </c>
      <c r="X182">
        <v>0</v>
      </c>
      <c r="Y182">
        <v>0</v>
      </c>
      <c r="AB182">
        <v>3</v>
      </c>
      <c r="AF182">
        <v>5.6</v>
      </c>
    </row>
    <row r="183" spans="1:32" x14ac:dyDescent="0.2">
      <c r="A183" t="s">
        <v>906</v>
      </c>
      <c r="B183" t="s">
        <v>794</v>
      </c>
      <c r="C183" t="s">
        <v>46</v>
      </c>
      <c r="D183" t="s">
        <v>57</v>
      </c>
      <c r="E183">
        <v>17</v>
      </c>
      <c r="F183" t="s">
        <v>907</v>
      </c>
      <c r="G183" t="s">
        <v>345</v>
      </c>
      <c r="T183">
        <v>3</v>
      </c>
      <c r="U183">
        <v>2</v>
      </c>
      <c r="V183">
        <v>36</v>
      </c>
      <c r="W183">
        <v>0</v>
      </c>
      <c r="X183">
        <v>0</v>
      </c>
      <c r="Y183">
        <v>0</v>
      </c>
      <c r="AB183">
        <v>2</v>
      </c>
      <c r="AF183">
        <v>5.6</v>
      </c>
    </row>
    <row r="184" spans="1:32" x14ac:dyDescent="0.2">
      <c r="A184" t="s">
        <v>1242</v>
      </c>
      <c r="B184" t="s">
        <v>794</v>
      </c>
      <c r="C184" t="s">
        <v>40</v>
      </c>
      <c r="D184" t="s">
        <v>33</v>
      </c>
      <c r="E184">
        <v>17</v>
      </c>
      <c r="F184" t="s">
        <v>1243</v>
      </c>
      <c r="G184" t="s">
        <v>333</v>
      </c>
      <c r="T184">
        <v>1</v>
      </c>
      <c r="U184">
        <v>1</v>
      </c>
      <c r="V184">
        <v>45</v>
      </c>
      <c r="W184">
        <v>0</v>
      </c>
      <c r="X184">
        <v>0</v>
      </c>
      <c r="Y184">
        <v>0</v>
      </c>
      <c r="AB184">
        <v>2</v>
      </c>
      <c r="AF184">
        <v>5.5</v>
      </c>
    </row>
    <row r="185" spans="1:32" x14ac:dyDescent="0.2">
      <c r="A185" t="s">
        <v>1906</v>
      </c>
      <c r="B185" t="s">
        <v>720</v>
      </c>
      <c r="C185" t="s">
        <v>52</v>
      </c>
      <c r="D185" t="s">
        <v>61</v>
      </c>
      <c r="E185">
        <v>17</v>
      </c>
      <c r="F185" t="s">
        <v>1907</v>
      </c>
      <c r="G185" t="s">
        <v>332</v>
      </c>
      <c r="T185">
        <v>2</v>
      </c>
      <c r="U185">
        <v>1</v>
      </c>
      <c r="V185">
        <v>45</v>
      </c>
      <c r="W185">
        <v>0</v>
      </c>
      <c r="X185">
        <v>0</v>
      </c>
      <c r="Y185">
        <v>0</v>
      </c>
      <c r="AF185">
        <v>5.5</v>
      </c>
    </row>
    <row r="186" spans="1:32" x14ac:dyDescent="0.2">
      <c r="A186" t="s">
        <v>1103</v>
      </c>
      <c r="B186" t="s">
        <v>720</v>
      </c>
      <c r="C186" t="s">
        <v>49</v>
      </c>
      <c r="D186" t="s">
        <v>31</v>
      </c>
      <c r="E186">
        <v>17</v>
      </c>
      <c r="F186" t="s">
        <v>1104</v>
      </c>
      <c r="G186" t="s">
        <v>344</v>
      </c>
      <c r="T186">
        <v>6</v>
      </c>
      <c r="U186">
        <v>3</v>
      </c>
      <c r="V186">
        <v>25</v>
      </c>
      <c r="W186">
        <v>0</v>
      </c>
      <c r="X186">
        <v>0</v>
      </c>
      <c r="Y186">
        <v>0</v>
      </c>
      <c r="AB186">
        <v>2</v>
      </c>
      <c r="AF186">
        <v>5.5</v>
      </c>
    </row>
    <row r="187" spans="1:32" x14ac:dyDescent="0.2">
      <c r="A187" t="s">
        <v>886</v>
      </c>
      <c r="B187" t="s">
        <v>720</v>
      </c>
      <c r="C187" t="s">
        <v>62</v>
      </c>
      <c r="D187" t="s">
        <v>56</v>
      </c>
      <c r="E187">
        <v>17</v>
      </c>
      <c r="F187" t="s">
        <v>887</v>
      </c>
      <c r="G187" t="s">
        <v>338</v>
      </c>
      <c r="T187">
        <v>6</v>
      </c>
      <c r="U187">
        <v>3</v>
      </c>
      <c r="V187">
        <v>24</v>
      </c>
      <c r="W187">
        <v>0</v>
      </c>
      <c r="X187">
        <v>0</v>
      </c>
      <c r="Y187">
        <v>0</v>
      </c>
      <c r="AB187">
        <v>2</v>
      </c>
      <c r="AC187" t="s">
        <v>462</v>
      </c>
      <c r="AD187" t="s">
        <v>2087</v>
      </c>
      <c r="AE187" t="s">
        <v>2059</v>
      </c>
      <c r="AF187">
        <v>5.4</v>
      </c>
    </row>
    <row r="188" spans="1:32" x14ac:dyDescent="0.2">
      <c r="A188" t="s">
        <v>1280</v>
      </c>
      <c r="B188" t="s">
        <v>720</v>
      </c>
      <c r="C188" t="s">
        <v>60</v>
      </c>
      <c r="D188" t="s">
        <v>35</v>
      </c>
      <c r="E188">
        <v>17</v>
      </c>
      <c r="F188" t="s">
        <v>1281</v>
      </c>
      <c r="G188" t="s">
        <v>346</v>
      </c>
      <c r="T188">
        <v>1</v>
      </c>
      <c r="U188">
        <v>1</v>
      </c>
      <c r="V188">
        <v>44</v>
      </c>
      <c r="W188">
        <v>0</v>
      </c>
      <c r="X188">
        <v>0</v>
      </c>
      <c r="Y188">
        <v>0</v>
      </c>
      <c r="AB188">
        <v>3</v>
      </c>
      <c r="AF188">
        <v>5.4</v>
      </c>
    </row>
    <row r="189" spans="1:32" x14ac:dyDescent="0.2">
      <c r="A189" t="s">
        <v>574</v>
      </c>
      <c r="B189" t="s">
        <v>475</v>
      </c>
      <c r="C189" t="s">
        <v>45</v>
      </c>
      <c r="D189" t="s">
        <v>48</v>
      </c>
      <c r="E189">
        <v>17</v>
      </c>
      <c r="F189" t="s">
        <v>575</v>
      </c>
      <c r="G189" t="s">
        <v>340</v>
      </c>
      <c r="O189">
        <v>15</v>
      </c>
      <c r="P189">
        <v>53</v>
      </c>
      <c r="Q189">
        <v>0</v>
      </c>
      <c r="R189">
        <v>0</v>
      </c>
      <c r="S189">
        <v>0</v>
      </c>
      <c r="AB189">
        <v>1</v>
      </c>
      <c r="AF189">
        <v>5.3</v>
      </c>
    </row>
    <row r="190" spans="1:32" x14ac:dyDescent="0.2">
      <c r="A190" t="s">
        <v>421</v>
      </c>
      <c r="B190" t="s">
        <v>367</v>
      </c>
      <c r="C190" t="s">
        <v>43</v>
      </c>
      <c r="D190" t="s">
        <v>42</v>
      </c>
      <c r="E190">
        <v>17</v>
      </c>
      <c r="F190" t="s">
        <v>422</v>
      </c>
      <c r="G190" t="s">
        <v>335</v>
      </c>
      <c r="H190">
        <v>21</v>
      </c>
      <c r="I190">
        <v>12</v>
      </c>
      <c r="J190">
        <v>134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-1</v>
      </c>
      <c r="Q190">
        <v>0</v>
      </c>
      <c r="R190">
        <v>0</v>
      </c>
      <c r="S190">
        <v>0</v>
      </c>
      <c r="AB190">
        <v>1</v>
      </c>
      <c r="AF190">
        <v>5.26</v>
      </c>
    </row>
    <row r="191" spans="1:32" x14ac:dyDescent="0.2">
      <c r="A191" t="s">
        <v>1887</v>
      </c>
      <c r="B191" t="s">
        <v>367</v>
      </c>
      <c r="C191" t="s">
        <v>45</v>
      </c>
      <c r="D191" t="s">
        <v>48</v>
      </c>
      <c r="E191">
        <v>17</v>
      </c>
      <c r="F191" t="s">
        <v>1888</v>
      </c>
      <c r="G191" t="s">
        <v>340</v>
      </c>
      <c r="T191">
        <v>6</v>
      </c>
      <c r="U191">
        <v>1</v>
      </c>
      <c r="V191">
        <v>42</v>
      </c>
      <c r="W191">
        <v>0</v>
      </c>
      <c r="X191">
        <v>0</v>
      </c>
      <c r="Y191">
        <v>0</v>
      </c>
      <c r="AB191">
        <v>2</v>
      </c>
      <c r="AF191">
        <v>5.2</v>
      </c>
    </row>
    <row r="192" spans="1:32" x14ac:dyDescent="0.2">
      <c r="A192" t="s">
        <v>1075</v>
      </c>
      <c r="B192" t="s">
        <v>720</v>
      </c>
      <c r="C192" t="s">
        <v>56</v>
      </c>
      <c r="D192" t="s">
        <v>62</v>
      </c>
      <c r="E192">
        <v>17</v>
      </c>
      <c r="F192" t="s">
        <v>1076</v>
      </c>
      <c r="G192" t="s">
        <v>338</v>
      </c>
      <c r="T192">
        <v>3</v>
      </c>
      <c r="U192">
        <v>3</v>
      </c>
      <c r="V192">
        <v>20</v>
      </c>
      <c r="W192">
        <v>0</v>
      </c>
      <c r="X192">
        <v>0</v>
      </c>
      <c r="Y192">
        <v>0</v>
      </c>
      <c r="AB192">
        <v>3</v>
      </c>
      <c r="AF192">
        <v>5</v>
      </c>
    </row>
    <row r="193" spans="1:32" x14ac:dyDescent="0.2">
      <c r="A193" t="s">
        <v>1621</v>
      </c>
      <c r="B193" t="s">
        <v>475</v>
      </c>
      <c r="C193" t="s">
        <v>32</v>
      </c>
      <c r="D193" t="s">
        <v>58</v>
      </c>
      <c r="E193">
        <v>17</v>
      </c>
      <c r="F193" t="s">
        <v>1622</v>
      </c>
      <c r="G193" t="s">
        <v>337</v>
      </c>
      <c r="O193">
        <v>9</v>
      </c>
      <c r="P193">
        <v>29</v>
      </c>
      <c r="Q193">
        <v>0</v>
      </c>
      <c r="R193">
        <v>0</v>
      </c>
      <c r="S193">
        <v>0</v>
      </c>
      <c r="T193">
        <v>2</v>
      </c>
      <c r="U193">
        <v>2</v>
      </c>
      <c r="V193">
        <v>0</v>
      </c>
      <c r="W193">
        <v>0</v>
      </c>
      <c r="X193">
        <v>0</v>
      </c>
      <c r="Y193">
        <v>0</v>
      </c>
      <c r="AB193">
        <v>3</v>
      </c>
      <c r="AF193">
        <v>4.9000000000000004</v>
      </c>
    </row>
    <row r="194" spans="1:32" x14ac:dyDescent="0.2">
      <c r="A194" t="s">
        <v>474</v>
      </c>
      <c r="B194" t="s">
        <v>475</v>
      </c>
      <c r="C194" t="s">
        <v>56</v>
      </c>
      <c r="D194" t="s">
        <v>62</v>
      </c>
      <c r="E194">
        <v>17</v>
      </c>
      <c r="F194" t="s">
        <v>476</v>
      </c>
      <c r="G194" t="s">
        <v>338</v>
      </c>
      <c r="O194">
        <v>3</v>
      </c>
      <c r="P194">
        <v>5</v>
      </c>
      <c r="Q194">
        <v>0</v>
      </c>
      <c r="R194">
        <v>0</v>
      </c>
      <c r="S194">
        <v>0</v>
      </c>
      <c r="T194">
        <v>4</v>
      </c>
      <c r="U194">
        <v>2</v>
      </c>
      <c r="V194">
        <v>23</v>
      </c>
      <c r="W194">
        <v>0</v>
      </c>
      <c r="X194">
        <v>0</v>
      </c>
      <c r="Y194">
        <v>0</v>
      </c>
      <c r="AB194">
        <v>2</v>
      </c>
      <c r="AF194">
        <v>4.8</v>
      </c>
    </row>
    <row r="195" spans="1:32" x14ac:dyDescent="0.2">
      <c r="A195" t="s">
        <v>850</v>
      </c>
      <c r="B195" t="s">
        <v>720</v>
      </c>
      <c r="C195" t="s">
        <v>40</v>
      </c>
      <c r="D195" t="s">
        <v>33</v>
      </c>
      <c r="E195">
        <v>17</v>
      </c>
      <c r="F195" t="s">
        <v>851</v>
      </c>
      <c r="G195" t="s">
        <v>333</v>
      </c>
      <c r="T195">
        <v>5</v>
      </c>
      <c r="U195">
        <v>3</v>
      </c>
      <c r="V195">
        <v>17</v>
      </c>
      <c r="W195">
        <v>0</v>
      </c>
      <c r="X195">
        <v>0</v>
      </c>
      <c r="Y195">
        <v>0</v>
      </c>
      <c r="AB195">
        <v>2</v>
      </c>
      <c r="AC195" t="s">
        <v>1477</v>
      </c>
      <c r="AD195" t="s">
        <v>2088</v>
      </c>
      <c r="AE195" t="s">
        <v>2089</v>
      </c>
      <c r="AF195">
        <v>4.7</v>
      </c>
    </row>
    <row r="196" spans="1:32" x14ac:dyDescent="0.2">
      <c r="A196" t="s">
        <v>1531</v>
      </c>
      <c r="B196" t="s">
        <v>475</v>
      </c>
      <c r="C196" t="s">
        <v>53</v>
      </c>
      <c r="D196" t="s">
        <v>34</v>
      </c>
      <c r="E196">
        <v>17</v>
      </c>
      <c r="F196" t="s">
        <v>1919</v>
      </c>
      <c r="G196" t="s">
        <v>343</v>
      </c>
      <c r="O196">
        <v>7</v>
      </c>
      <c r="P196">
        <v>30</v>
      </c>
      <c r="Q196">
        <v>0</v>
      </c>
      <c r="R196">
        <v>0</v>
      </c>
      <c r="S196">
        <v>0</v>
      </c>
      <c r="T196">
        <v>2</v>
      </c>
      <c r="U196">
        <v>1</v>
      </c>
      <c r="V196">
        <v>5</v>
      </c>
      <c r="W196">
        <v>0</v>
      </c>
      <c r="X196">
        <v>0</v>
      </c>
      <c r="Y196">
        <v>0</v>
      </c>
      <c r="AB196">
        <v>3</v>
      </c>
      <c r="AC196" t="s">
        <v>1477</v>
      </c>
      <c r="AD196" t="s">
        <v>1613</v>
      </c>
      <c r="AE196" t="s">
        <v>2090</v>
      </c>
      <c r="AF196">
        <v>4.5</v>
      </c>
    </row>
    <row r="197" spans="1:32" x14ac:dyDescent="0.2">
      <c r="A197" t="s">
        <v>968</v>
      </c>
      <c r="B197" t="s">
        <v>720</v>
      </c>
      <c r="C197" t="s">
        <v>44</v>
      </c>
      <c r="D197" t="s">
        <v>36</v>
      </c>
      <c r="E197">
        <v>17</v>
      </c>
      <c r="F197" t="s">
        <v>969</v>
      </c>
      <c r="G197" t="s">
        <v>341</v>
      </c>
      <c r="T197">
        <v>2</v>
      </c>
      <c r="U197">
        <v>2</v>
      </c>
      <c r="V197">
        <v>25</v>
      </c>
      <c r="W197">
        <v>0</v>
      </c>
      <c r="X197">
        <v>0</v>
      </c>
      <c r="Y197">
        <v>0</v>
      </c>
      <c r="Z197">
        <v>1</v>
      </c>
      <c r="AA197">
        <v>0</v>
      </c>
      <c r="AF197">
        <v>4.5</v>
      </c>
    </row>
    <row r="198" spans="1:32" x14ac:dyDescent="0.2">
      <c r="A198" t="s">
        <v>1826</v>
      </c>
      <c r="B198" t="s">
        <v>720</v>
      </c>
      <c r="C198" t="s">
        <v>37</v>
      </c>
      <c r="D198" t="s">
        <v>38</v>
      </c>
      <c r="E198">
        <v>17</v>
      </c>
      <c r="F198" t="s">
        <v>1827</v>
      </c>
      <c r="G198" t="s">
        <v>339</v>
      </c>
      <c r="T198">
        <v>4</v>
      </c>
      <c r="U198">
        <v>2</v>
      </c>
      <c r="V198">
        <v>24</v>
      </c>
      <c r="W198">
        <v>0</v>
      </c>
      <c r="X198">
        <v>0</v>
      </c>
      <c r="Y198">
        <v>0</v>
      </c>
      <c r="AB198">
        <v>4</v>
      </c>
      <c r="AF198">
        <v>4.4000000000000004</v>
      </c>
    </row>
    <row r="199" spans="1:32" x14ac:dyDescent="0.2">
      <c r="A199" t="s">
        <v>1065</v>
      </c>
      <c r="B199" t="s">
        <v>720</v>
      </c>
      <c r="C199" t="s">
        <v>60</v>
      </c>
      <c r="D199" t="s">
        <v>35</v>
      </c>
      <c r="E199">
        <v>17</v>
      </c>
      <c r="F199" t="s">
        <v>1066</v>
      </c>
      <c r="G199" t="s">
        <v>346</v>
      </c>
      <c r="T199">
        <v>2</v>
      </c>
      <c r="U199">
        <v>1</v>
      </c>
      <c r="V199">
        <v>33</v>
      </c>
      <c r="W199">
        <v>0</v>
      </c>
      <c r="X199">
        <v>0</v>
      </c>
      <c r="Y199">
        <v>0</v>
      </c>
      <c r="AB199">
        <v>4</v>
      </c>
      <c r="AF199">
        <v>4.3</v>
      </c>
    </row>
    <row r="200" spans="1:32" x14ac:dyDescent="0.2">
      <c r="A200" t="s">
        <v>1248</v>
      </c>
      <c r="B200" t="s">
        <v>720</v>
      </c>
      <c r="C200" t="s">
        <v>35</v>
      </c>
      <c r="D200" t="s">
        <v>60</v>
      </c>
      <c r="E200">
        <v>17</v>
      </c>
      <c r="F200" t="s">
        <v>1249</v>
      </c>
      <c r="G200" t="s">
        <v>346</v>
      </c>
      <c r="T200">
        <v>5</v>
      </c>
      <c r="U200">
        <v>2</v>
      </c>
      <c r="V200">
        <v>23</v>
      </c>
      <c r="W200">
        <v>0</v>
      </c>
      <c r="X200">
        <v>0</v>
      </c>
      <c r="Y200">
        <v>0</v>
      </c>
      <c r="AB200">
        <v>4</v>
      </c>
      <c r="AF200">
        <v>4.3</v>
      </c>
    </row>
    <row r="201" spans="1:32" x14ac:dyDescent="0.2">
      <c r="A201" t="s">
        <v>860</v>
      </c>
      <c r="B201" t="s">
        <v>720</v>
      </c>
      <c r="C201" t="s">
        <v>38</v>
      </c>
      <c r="D201" t="s">
        <v>37</v>
      </c>
      <c r="E201">
        <v>17</v>
      </c>
      <c r="F201" t="s">
        <v>861</v>
      </c>
      <c r="G201" t="s">
        <v>339</v>
      </c>
      <c r="T201">
        <v>3</v>
      </c>
      <c r="U201">
        <v>2</v>
      </c>
      <c r="V201">
        <v>23</v>
      </c>
      <c r="W201">
        <v>0</v>
      </c>
      <c r="X201">
        <v>0</v>
      </c>
      <c r="Y201">
        <v>0</v>
      </c>
      <c r="AB201">
        <v>4</v>
      </c>
      <c r="AF201">
        <v>4.3</v>
      </c>
    </row>
    <row r="202" spans="1:32" x14ac:dyDescent="0.2">
      <c r="A202" t="s">
        <v>485</v>
      </c>
      <c r="B202" t="s">
        <v>475</v>
      </c>
      <c r="C202" t="s">
        <v>62</v>
      </c>
      <c r="D202" t="s">
        <v>56</v>
      </c>
      <c r="E202">
        <v>17</v>
      </c>
      <c r="F202" t="s">
        <v>486</v>
      </c>
      <c r="G202" t="s">
        <v>338</v>
      </c>
      <c r="O202">
        <v>13</v>
      </c>
      <c r="P202">
        <v>34</v>
      </c>
      <c r="Q202">
        <v>0</v>
      </c>
      <c r="R202">
        <v>0</v>
      </c>
      <c r="S202">
        <v>0</v>
      </c>
      <c r="T202">
        <v>1</v>
      </c>
      <c r="U202">
        <v>1</v>
      </c>
      <c r="V202">
        <v>-2</v>
      </c>
      <c r="W202">
        <v>0</v>
      </c>
      <c r="X202">
        <v>0</v>
      </c>
      <c r="Y202">
        <v>0</v>
      </c>
      <c r="AB202">
        <v>1</v>
      </c>
      <c r="AF202">
        <v>4.2</v>
      </c>
    </row>
    <row r="203" spans="1:32" x14ac:dyDescent="0.2">
      <c r="A203" t="s">
        <v>900</v>
      </c>
      <c r="B203" t="s">
        <v>720</v>
      </c>
      <c r="C203" t="s">
        <v>62</v>
      </c>
      <c r="D203" t="s">
        <v>56</v>
      </c>
      <c r="E203">
        <v>17</v>
      </c>
      <c r="F203" t="s">
        <v>901</v>
      </c>
      <c r="G203" t="s">
        <v>338</v>
      </c>
      <c r="T203">
        <v>3</v>
      </c>
      <c r="U203">
        <v>2</v>
      </c>
      <c r="V203">
        <v>22</v>
      </c>
      <c r="W203">
        <v>0</v>
      </c>
      <c r="X203">
        <v>0</v>
      </c>
      <c r="Y203">
        <v>0</v>
      </c>
      <c r="AB203">
        <v>3</v>
      </c>
      <c r="AF203">
        <v>4.2</v>
      </c>
    </row>
    <row r="204" spans="1:32" x14ac:dyDescent="0.2">
      <c r="A204" t="s">
        <v>552</v>
      </c>
      <c r="B204" t="s">
        <v>475</v>
      </c>
      <c r="C204" t="s">
        <v>48</v>
      </c>
      <c r="D204" t="s">
        <v>45</v>
      </c>
      <c r="E204">
        <v>17</v>
      </c>
      <c r="F204" t="s">
        <v>553</v>
      </c>
      <c r="G204" t="s">
        <v>340</v>
      </c>
      <c r="O204">
        <v>5</v>
      </c>
      <c r="P204">
        <v>8</v>
      </c>
      <c r="Q204">
        <v>0</v>
      </c>
      <c r="R204">
        <v>0</v>
      </c>
      <c r="S204">
        <v>0</v>
      </c>
      <c r="T204">
        <v>2</v>
      </c>
      <c r="U204">
        <v>2</v>
      </c>
      <c r="V204">
        <v>13</v>
      </c>
      <c r="W204">
        <v>0</v>
      </c>
      <c r="X204">
        <v>0</v>
      </c>
      <c r="Y204">
        <v>0</v>
      </c>
      <c r="AB204">
        <v>1</v>
      </c>
      <c r="AF204">
        <v>4.0999999999999996</v>
      </c>
    </row>
    <row r="205" spans="1:32" x14ac:dyDescent="0.2">
      <c r="A205" t="s">
        <v>818</v>
      </c>
      <c r="B205" t="s">
        <v>720</v>
      </c>
      <c r="C205" t="s">
        <v>39</v>
      </c>
      <c r="D205" t="s">
        <v>47</v>
      </c>
      <c r="E205">
        <v>17</v>
      </c>
      <c r="F205" t="s">
        <v>819</v>
      </c>
      <c r="G205" t="s">
        <v>334</v>
      </c>
      <c r="T205">
        <v>3</v>
      </c>
      <c r="U205">
        <v>2</v>
      </c>
      <c r="V205">
        <v>21</v>
      </c>
      <c r="W205">
        <v>0</v>
      </c>
      <c r="X205">
        <v>0</v>
      </c>
      <c r="Y205">
        <v>0</v>
      </c>
      <c r="AB205">
        <v>3</v>
      </c>
      <c r="AF205">
        <v>4.0999999999999996</v>
      </c>
    </row>
    <row r="206" spans="1:32" x14ac:dyDescent="0.2">
      <c r="A206" t="s">
        <v>872</v>
      </c>
      <c r="B206" t="s">
        <v>720</v>
      </c>
      <c r="C206" t="s">
        <v>56</v>
      </c>
      <c r="D206" t="s">
        <v>62</v>
      </c>
      <c r="E206">
        <v>17</v>
      </c>
      <c r="F206" t="s">
        <v>873</v>
      </c>
      <c r="G206" t="s">
        <v>338</v>
      </c>
      <c r="T206">
        <v>5</v>
      </c>
      <c r="U206">
        <v>2</v>
      </c>
      <c r="V206">
        <v>20</v>
      </c>
      <c r="W206">
        <v>0</v>
      </c>
      <c r="X206">
        <v>0</v>
      </c>
      <c r="Y206">
        <v>0</v>
      </c>
      <c r="AB206">
        <v>1</v>
      </c>
      <c r="AC206" t="s">
        <v>1477</v>
      </c>
      <c r="AD206" t="s">
        <v>1976</v>
      </c>
      <c r="AE206" t="s">
        <v>2091</v>
      </c>
      <c r="AF206">
        <v>4</v>
      </c>
    </row>
    <row r="207" spans="1:32" x14ac:dyDescent="0.2">
      <c r="A207" t="s">
        <v>950</v>
      </c>
      <c r="B207" t="s">
        <v>720</v>
      </c>
      <c r="C207" t="s">
        <v>52</v>
      </c>
      <c r="D207" t="s">
        <v>61</v>
      </c>
      <c r="E207">
        <v>17</v>
      </c>
      <c r="F207" t="s">
        <v>951</v>
      </c>
      <c r="G207" t="s">
        <v>332</v>
      </c>
      <c r="T207">
        <v>4</v>
      </c>
      <c r="U207">
        <v>2</v>
      </c>
      <c r="V207">
        <v>19</v>
      </c>
      <c r="W207">
        <v>0</v>
      </c>
      <c r="X207">
        <v>0</v>
      </c>
      <c r="Y207">
        <v>0</v>
      </c>
      <c r="AB207">
        <v>4</v>
      </c>
      <c r="AF207">
        <v>3.9</v>
      </c>
    </row>
    <row r="208" spans="1:32" x14ac:dyDescent="0.2">
      <c r="A208" t="s">
        <v>814</v>
      </c>
      <c r="B208" t="s">
        <v>720</v>
      </c>
      <c r="C208" t="s">
        <v>54</v>
      </c>
      <c r="D208" t="s">
        <v>59</v>
      </c>
      <c r="E208">
        <v>17</v>
      </c>
      <c r="F208" t="s">
        <v>815</v>
      </c>
      <c r="G208" t="s">
        <v>342</v>
      </c>
      <c r="T208">
        <v>2</v>
      </c>
      <c r="U208">
        <v>2</v>
      </c>
      <c r="V208">
        <v>19</v>
      </c>
      <c r="W208">
        <v>0</v>
      </c>
      <c r="X208">
        <v>0</v>
      </c>
      <c r="Y208">
        <v>0</v>
      </c>
      <c r="AB208">
        <v>2</v>
      </c>
      <c r="AF208">
        <v>3.9</v>
      </c>
    </row>
    <row r="209" spans="1:32" x14ac:dyDescent="0.2">
      <c r="A209" t="s">
        <v>1115</v>
      </c>
      <c r="B209" t="s">
        <v>794</v>
      </c>
      <c r="C209" t="s">
        <v>52</v>
      </c>
      <c r="D209" t="s">
        <v>61</v>
      </c>
      <c r="E209">
        <v>17</v>
      </c>
      <c r="F209" t="s">
        <v>1877</v>
      </c>
      <c r="G209" t="s">
        <v>332</v>
      </c>
      <c r="T209">
        <v>2</v>
      </c>
      <c r="U209">
        <v>2</v>
      </c>
      <c r="V209">
        <v>18</v>
      </c>
      <c r="W209">
        <v>0</v>
      </c>
      <c r="X209">
        <v>0</v>
      </c>
      <c r="Y209">
        <v>0</v>
      </c>
      <c r="AB209">
        <v>2</v>
      </c>
      <c r="AF209">
        <v>3.8</v>
      </c>
    </row>
    <row r="210" spans="1:32" x14ac:dyDescent="0.2">
      <c r="A210" t="s">
        <v>936</v>
      </c>
      <c r="B210" t="s">
        <v>794</v>
      </c>
      <c r="C210" t="s">
        <v>43</v>
      </c>
      <c r="D210" t="s">
        <v>42</v>
      </c>
      <c r="E210">
        <v>17</v>
      </c>
      <c r="F210" t="s">
        <v>937</v>
      </c>
      <c r="G210" t="s">
        <v>335</v>
      </c>
      <c r="T210">
        <v>7</v>
      </c>
      <c r="U210">
        <v>2</v>
      </c>
      <c r="V210">
        <v>18</v>
      </c>
      <c r="W210">
        <v>0</v>
      </c>
      <c r="X210">
        <v>0</v>
      </c>
      <c r="Y210">
        <v>0</v>
      </c>
      <c r="AB210">
        <v>1</v>
      </c>
      <c r="AF210">
        <v>3.8</v>
      </c>
    </row>
    <row r="211" spans="1:32" x14ac:dyDescent="0.2">
      <c r="A211" t="s">
        <v>632</v>
      </c>
      <c r="B211" t="s">
        <v>530</v>
      </c>
      <c r="C211" t="s">
        <v>47</v>
      </c>
      <c r="D211" t="s">
        <v>39</v>
      </c>
      <c r="E211">
        <v>17</v>
      </c>
      <c r="F211" t="s">
        <v>633</v>
      </c>
      <c r="G211" t="s">
        <v>334</v>
      </c>
      <c r="O211">
        <v>1</v>
      </c>
      <c r="P211">
        <v>3</v>
      </c>
      <c r="Q211">
        <v>0</v>
      </c>
      <c r="R211">
        <v>0</v>
      </c>
      <c r="S211">
        <v>0</v>
      </c>
      <c r="T211">
        <v>2</v>
      </c>
      <c r="U211">
        <v>2</v>
      </c>
      <c r="V211">
        <v>14</v>
      </c>
      <c r="W211">
        <v>0</v>
      </c>
      <c r="X211">
        <v>0</v>
      </c>
      <c r="Y211">
        <v>0</v>
      </c>
      <c r="AB211">
        <v>3</v>
      </c>
      <c r="AF211">
        <v>3.7</v>
      </c>
    </row>
    <row r="212" spans="1:32" x14ac:dyDescent="0.2">
      <c r="A212" t="s">
        <v>650</v>
      </c>
      <c r="B212" t="s">
        <v>475</v>
      </c>
      <c r="C212" t="s">
        <v>40</v>
      </c>
      <c r="D212" t="s">
        <v>33</v>
      </c>
      <c r="E212">
        <v>17</v>
      </c>
      <c r="F212" t="s">
        <v>1996</v>
      </c>
      <c r="G212" t="s">
        <v>333</v>
      </c>
      <c r="O212">
        <v>9</v>
      </c>
      <c r="P212">
        <v>23</v>
      </c>
      <c r="Q212">
        <v>0</v>
      </c>
      <c r="R212">
        <v>0</v>
      </c>
      <c r="S212">
        <v>0</v>
      </c>
      <c r="T212">
        <v>1</v>
      </c>
      <c r="U212">
        <v>1</v>
      </c>
      <c r="V212">
        <v>4</v>
      </c>
      <c r="W212">
        <v>0</v>
      </c>
      <c r="X212">
        <v>0</v>
      </c>
      <c r="Y212">
        <v>0</v>
      </c>
      <c r="AB212">
        <v>3</v>
      </c>
      <c r="AF212">
        <v>3.7</v>
      </c>
    </row>
    <row r="213" spans="1:32" x14ac:dyDescent="0.2">
      <c r="A213" t="s">
        <v>826</v>
      </c>
      <c r="B213" t="s">
        <v>720</v>
      </c>
      <c r="C213" t="s">
        <v>43</v>
      </c>
      <c r="D213" t="s">
        <v>42</v>
      </c>
      <c r="E213">
        <v>17</v>
      </c>
      <c r="F213" t="s">
        <v>827</v>
      </c>
      <c r="G213" t="s">
        <v>335</v>
      </c>
      <c r="T213">
        <v>4</v>
      </c>
      <c r="U213">
        <v>2</v>
      </c>
      <c r="V213">
        <v>17</v>
      </c>
      <c r="W213">
        <v>0</v>
      </c>
      <c r="X213">
        <v>0</v>
      </c>
      <c r="Y213">
        <v>0</v>
      </c>
      <c r="AB213">
        <v>2</v>
      </c>
      <c r="AC213" t="s">
        <v>1477</v>
      </c>
      <c r="AD213" t="s">
        <v>1613</v>
      </c>
      <c r="AE213" t="s">
        <v>2092</v>
      </c>
      <c r="AF213">
        <v>3.7</v>
      </c>
    </row>
    <row r="214" spans="1:32" x14ac:dyDescent="0.2">
      <c r="A214" t="s">
        <v>1151</v>
      </c>
      <c r="B214" t="s">
        <v>794</v>
      </c>
      <c r="C214" t="s">
        <v>44</v>
      </c>
      <c r="D214" t="s">
        <v>36</v>
      </c>
      <c r="E214">
        <v>17</v>
      </c>
      <c r="F214" t="s">
        <v>1152</v>
      </c>
      <c r="G214" t="s">
        <v>341</v>
      </c>
      <c r="T214">
        <v>2</v>
      </c>
      <c r="U214">
        <v>2</v>
      </c>
      <c r="V214">
        <v>16</v>
      </c>
      <c r="W214">
        <v>0</v>
      </c>
      <c r="X214">
        <v>0</v>
      </c>
      <c r="Y214">
        <v>0</v>
      </c>
      <c r="AB214">
        <v>1</v>
      </c>
      <c r="AF214">
        <v>3.6</v>
      </c>
    </row>
    <row r="215" spans="1:32" x14ac:dyDescent="0.2">
      <c r="A215" t="s">
        <v>1588</v>
      </c>
      <c r="B215" t="s">
        <v>720</v>
      </c>
      <c r="C215" t="s">
        <v>35</v>
      </c>
      <c r="D215" t="s">
        <v>60</v>
      </c>
      <c r="E215">
        <v>17</v>
      </c>
      <c r="F215" t="s">
        <v>1589</v>
      </c>
      <c r="G215" t="s">
        <v>346</v>
      </c>
      <c r="T215">
        <v>3</v>
      </c>
      <c r="U215">
        <v>2</v>
      </c>
      <c r="V215">
        <v>16</v>
      </c>
      <c r="W215">
        <v>0</v>
      </c>
      <c r="X215">
        <v>0</v>
      </c>
      <c r="Y215">
        <v>0</v>
      </c>
      <c r="AB215">
        <v>4</v>
      </c>
      <c r="AF215">
        <v>3.6</v>
      </c>
    </row>
    <row r="216" spans="1:32" x14ac:dyDescent="0.2">
      <c r="A216" t="s">
        <v>976</v>
      </c>
      <c r="B216" t="s">
        <v>720</v>
      </c>
      <c r="C216" t="s">
        <v>62</v>
      </c>
      <c r="D216" t="s">
        <v>56</v>
      </c>
      <c r="E216">
        <v>17</v>
      </c>
      <c r="F216" t="s">
        <v>977</v>
      </c>
      <c r="G216" t="s">
        <v>338</v>
      </c>
      <c r="T216">
        <v>2</v>
      </c>
      <c r="U216">
        <v>2</v>
      </c>
      <c r="V216">
        <v>15</v>
      </c>
      <c r="W216">
        <v>0</v>
      </c>
      <c r="X216">
        <v>0</v>
      </c>
      <c r="Y216">
        <v>0</v>
      </c>
      <c r="AB216">
        <v>4</v>
      </c>
      <c r="AF216">
        <v>3.5</v>
      </c>
    </row>
    <row r="217" spans="1:32" x14ac:dyDescent="0.2">
      <c r="A217" t="s">
        <v>832</v>
      </c>
      <c r="B217" t="s">
        <v>794</v>
      </c>
      <c r="C217" t="s">
        <v>33</v>
      </c>
      <c r="D217" t="s">
        <v>40</v>
      </c>
      <c r="E217">
        <v>17</v>
      </c>
      <c r="F217" t="s">
        <v>833</v>
      </c>
      <c r="G217" t="s">
        <v>333</v>
      </c>
      <c r="T217">
        <v>3</v>
      </c>
      <c r="U217">
        <v>2</v>
      </c>
      <c r="V217">
        <v>14</v>
      </c>
      <c r="W217">
        <v>0</v>
      </c>
      <c r="X217">
        <v>0</v>
      </c>
      <c r="Y217">
        <v>0</v>
      </c>
      <c r="AB217">
        <v>2</v>
      </c>
      <c r="AF217">
        <v>3.4</v>
      </c>
    </row>
    <row r="218" spans="1:32" x14ac:dyDescent="0.2">
      <c r="A218" t="s">
        <v>702</v>
      </c>
      <c r="B218" t="s">
        <v>475</v>
      </c>
      <c r="C218" t="s">
        <v>55</v>
      </c>
      <c r="D218" t="s">
        <v>51</v>
      </c>
      <c r="E218">
        <v>17</v>
      </c>
      <c r="F218" t="s">
        <v>1816</v>
      </c>
      <c r="G218" t="s">
        <v>331</v>
      </c>
      <c r="O218">
        <v>5</v>
      </c>
      <c r="P218">
        <v>17</v>
      </c>
      <c r="Q218">
        <v>0</v>
      </c>
      <c r="R218">
        <v>0</v>
      </c>
      <c r="S218">
        <v>0</v>
      </c>
      <c r="T218">
        <v>2</v>
      </c>
      <c r="U218">
        <v>1</v>
      </c>
      <c r="V218">
        <v>5</v>
      </c>
      <c r="W218">
        <v>0</v>
      </c>
      <c r="X218">
        <v>0</v>
      </c>
      <c r="Y218">
        <v>0</v>
      </c>
      <c r="AB218">
        <v>2</v>
      </c>
      <c r="AF218">
        <v>3.2</v>
      </c>
    </row>
    <row r="219" spans="1:32" x14ac:dyDescent="0.2">
      <c r="A219" t="s">
        <v>1119</v>
      </c>
      <c r="B219" t="s">
        <v>794</v>
      </c>
      <c r="C219" t="s">
        <v>40</v>
      </c>
      <c r="D219" t="s">
        <v>33</v>
      </c>
      <c r="E219">
        <v>17</v>
      </c>
      <c r="F219" t="s">
        <v>1120</v>
      </c>
      <c r="G219" t="s">
        <v>333</v>
      </c>
      <c r="T219">
        <v>6</v>
      </c>
      <c r="U219">
        <v>2</v>
      </c>
      <c r="V219">
        <v>12</v>
      </c>
      <c r="W219">
        <v>0</v>
      </c>
      <c r="X219">
        <v>0</v>
      </c>
      <c r="Y219">
        <v>0</v>
      </c>
      <c r="AB219">
        <v>1</v>
      </c>
      <c r="AF219">
        <v>3.2</v>
      </c>
    </row>
    <row r="220" spans="1:32" x14ac:dyDescent="0.2">
      <c r="A220" t="s">
        <v>1219</v>
      </c>
      <c r="B220" t="s">
        <v>794</v>
      </c>
      <c r="C220" t="s">
        <v>56</v>
      </c>
      <c r="D220" t="s">
        <v>62</v>
      </c>
      <c r="E220">
        <v>17</v>
      </c>
      <c r="F220" t="s">
        <v>1220</v>
      </c>
      <c r="G220" t="s">
        <v>338</v>
      </c>
      <c r="T220">
        <v>2</v>
      </c>
      <c r="U220">
        <v>2</v>
      </c>
      <c r="V220">
        <v>12</v>
      </c>
      <c r="W220">
        <v>0</v>
      </c>
      <c r="X220">
        <v>0</v>
      </c>
      <c r="Y220">
        <v>0</v>
      </c>
      <c r="AB220">
        <v>2</v>
      </c>
      <c r="AF220">
        <v>3.2</v>
      </c>
    </row>
    <row r="221" spans="1:32" x14ac:dyDescent="0.2">
      <c r="A221" t="s">
        <v>1258</v>
      </c>
      <c r="B221" t="s">
        <v>720</v>
      </c>
      <c r="C221" t="s">
        <v>39</v>
      </c>
      <c r="D221" t="s">
        <v>47</v>
      </c>
      <c r="E221">
        <v>17</v>
      </c>
      <c r="F221" t="s">
        <v>1259</v>
      </c>
      <c r="G221" t="s">
        <v>334</v>
      </c>
      <c r="T221">
        <v>3</v>
      </c>
      <c r="U221">
        <v>1</v>
      </c>
      <c r="V221">
        <v>22</v>
      </c>
      <c r="W221">
        <v>0</v>
      </c>
      <c r="X221">
        <v>0</v>
      </c>
      <c r="Y221">
        <v>0</v>
      </c>
      <c r="AB221">
        <v>2</v>
      </c>
      <c r="AF221">
        <v>3.2</v>
      </c>
    </row>
    <row r="222" spans="1:32" x14ac:dyDescent="0.2">
      <c r="A222" t="s">
        <v>373</v>
      </c>
      <c r="B222" t="s">
        <v>367</v>
      </c>
      <c r="C222" t="s">
        <v>39</v>
      </c>
      <c r="D222" t="s">
        <v>47</v>
      </c>
      <c r="E222">
        <v>17</v>
      </c>
      <c r="F222" t="s">
        <v>374</v>
      </c>
      <c r="G222" t="s">
        <v>334</v>
      </c>
      <c r="H222">
        <v>19</v>
      </c>
      <c r="I222">
        <v>10</v>
      </c>
      <c r="J222">
        <v>99</v>
      </c>
      <c r="K222">
        <v>0</v>
      </c>
      <c r="L222">
        <v>0</v>
      </c>
      <c r="M222">
        <v>1</v>
      </c>
      <c r="N222">
        <v>0</v>
      </c>
      <c r="O222">
        <v>2</v>
      </c>
      <c r="P222">
        <v>2</v>
      </c>
      <c r="Q222">
        <v>0</v>
      </c>
      <c r="R222">
        <v>0</v>
      </c>
      <c r="S222">
        <v>0</v>
      </c>
      <c r="AB222">
        <v>1</v>
      </c>
      <c r="AF222">
        <v>3.16</v>
      </c>
    </row>
    <row r="223" spans="1:32" x14ac:dyDescent="0.2">
      <c r="A223" t="s">
        <v>1855</v>
      </c>
      <c r="B223" t="s">
        <v>475</v>
      </c>
      <c r="C223" t="s">
        <v>58</v>
      </c>
      <c r="D223" t="s">
        <v>32</v>
      </c>
      <c r="E223">
        <v>17</v>
      </c>
      <c r="F223" t="s">
        <v>1856</v>
      </c>
      <c r="G223" t="s">
        <v>337</v>
      </c>
      <c r="O223">
        <v>24</v>
      </c>
      <c r="P223">
        <v>28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2</v>
      </c>
      <c r="AF223">
        <v>2.8</v>
      </c>
    </row>
    <row r="224" spans="1:32" x14ac:dyDescent="0.2">
      <c r="A224" t="s">
        <v>515</v>
      </c>
      <c r="B224" t="s">
        <v>475</v>
      </c>
      <c r="C224" t="s">
        <v>38</v>
      </c>
      <c r="D224" t="s">
        <v>37</v>
      </c>
      <c r="E224">
        <v>17</v>
      </c>
      <c r="F224" t="s">
        <v>516</v>
      </c>
      <c r="G224" t="s">
        <v>339</v>
      </c>
      <c r="O224">
        <v>4</v>
      </c>
      <c r="P224">
        <v>11</v>
      </c>
      <c r="Q224">
        <v>0</v>
      </c>
      <c r="R224">
        <v>0</v>
      </c>
      <c r="S224">
        <v>0</v>
      </c>
      <c r="T224">
        <v>2</v>
      </c>
      <c r="U224">
        <v>1</v>
      </c>
      <c r="V224">
        <v>7</v>
      </c>
      <c r="W224">
        <v>0</v>
      </c>
      <c r="X224">
        <v>0</v>
      </c>
      <c r="Y224">
        <v>0</v>
      </c>
      <c r="AB224">
        <v>1</v>
      </c>
      <c r="AF224">
        <v>2.8</v>
      </c>
    </row>
    <row r="225" spans="1:32" x14ac:dyDescent="0.2">
      <c r="A225" t="s">
        <v>1047</v>
      </c>
      <c r="B225" t="s">
        <v>794</v>
      </c>
      <c r="C225" t="s">
        <v>40</v>
      </c>
      <c r="D225" t="s">
        <v>33</v>
      </c>
      <c r="E225">
        <v>17</v>
      </c>
      <c r="F225" t="s">
        <v>1048</v>
      </c>
      <c r="G225" t="s">
        <v>333</v>
      </c>
      <c r="T225">
        <v>1</v>
      </c>
      <c r="U225">
        <v>1</v>
      </c>
      <c r="V225">
        <v>18</v>
      </c>
      <c r="W225">
        <v>0</v>
      </c>
      <c r="X225">
        <v>0</v>
      </c>
      <c r="Y225">
        <v>0</v>
      </c>
      <c r="AB225">
        <v>2</v>
      </c>
      <c r="AF225">
        <v>2.8</v>
      </c>
    </row>
    <row r="226" spans="1:32" x14ac:dyDescent="0.2">
      <c r="A226" t="s">
        <v>802</v>
      </c>
      <c r="B226" t="s">
        <v>720</v>
      </c>
      <c r="C226" t="s">
        <v>51</v>
      </c>
      <c r="D226" t="s">
        <v>55</v>
      </c>
      <c r="E226">
        <v>17</v>
      </c>
      <c r="F226" t="s">
        <v>803</v>
      </c>
      <c r="G226" t="s">
        <v>331</v>
      </c>
      <c r="O226">
        <v>2</v>
      </c>
      <c r="P226">
        <v>11</v>
      </c>
      <c r="Q226">
        <v>0</v>
      </c>
      <c r="R226">
        <v>0</v>
      </c>
      <c r="S226">
        <v>0</v>
      </c>
      <c r="T226">
        <v>2</v>
      </c>
      <c r="U226">
        <v>1</v>
      </c>
      <c r="V226">
        <v>6</v>
      </c>
      <c r="W226">
        <v>0</v>
      </c>
      <c r="X226">
        <v>0</v>
      </c>
      <c r="Y226">
        <v>0</v>
      </c>
      <c r="AB226">
        <v>3</v>
      </c>
      <c r="AF226">
        <v>2.7</v>
      </c>
    </row>
    <row r="227" spans="1:32" x14ac:dyDescent="0.2">
      <c r="A227" t="s">
        <v>1284</v>
      </c>
      <c r="B227" t="s">
        <v>720</v>
      </c>
      <c r="C227" t="s">
        <v>43</v>
      </c>
      <c r="D227" t="s">
        <v>42</v>
      </c>
      <c r="E227">
        <v>17</v>
      </c>
      <c r="F227" t="s">
        <v>1285</v>
      </c>
      <c r="G227" t="s">
        <v>335</v>
      </c>
      <c r="T227">
        <v>4</v>
      </c>
      <c r="U227">
        <v>2</v>
      </c>
      <c r="V227">
        <v>7</v>
      </c>
      <c r="W227">
        <v>0</v>
      </c>
      <c r="X227">
        <v>0</v>
      </c>
      <c r="Y227">
        <v>0</v>
      </c>
      <c r="AB227">
        <v>3</v>
      </c>
      <c r="AC227" t="s">
        <v>1477</v>
      </c>
      <c r="AD227" t="s">
        <v>1976</v>
      </c>
      <c r="AE227" t="s">
        <v>2092</v>
      </c>
      <c r="AF227">
        <v>2.7</v>
      </c>
    </row>
    <row r="228" spans="1:32" x14ac:dyDescent="0.2">
      <c r="A228" t="s">
        <v>1818</v>
      </c>
      <c r="B228" t="s">
        <v>720</v>
      </c>
      <c r="C228" t="s">
        <v>57</v>
      </c>
      <c r="D228" t="s">
        <v>46</v>
      </c>
      <c r="E228">
        <v>17</v>
      </c>
      <c r="F228" t="s">
        <v>1819</v>
      </c>
      <c r="G228" t="s">
        <v>345</v>
      </c>
      <c r="T228">
        <v>3</v>
      </c>
      <c r="U228">
        <v>1</v>
      </c>
      <c r="V228">
        <v>17</v>
      </c>
      <c r="W228">
        <v>0</v>
      </c>
      <c r="X228">
        <v>0</v>
      </c>
      <c r="Y228">
        <v>0</v>
      </c>
      <c r="AB228">
        <v>4</v>
      </c>
      <c r="AF228">
        <v>2.7</v>
      </c>
    </row>
    <row r="229" spans="1:32" x14ac:dyDescent="0.2">
      <c r="A229" t="s">
        <v>678</v>
      </c>
      <c r="B229" t="s">
        <v>475</v>
      </c>
      <c r="C229" t="s">
        <v>37</v>
      </c>
      <c r="D229" t="s">
        <v>38</v>
      </c>
      <c r="E229">
        <v>17</v>
      </c>
      <c r="F229" t="s">
        <v>679</v>
      </c>
      <c r="G229" t="s">
        <v>339</v>
      </c>
      <c r="O229">
        <v>5</v>
      </c>
      <c r="P229">
        <v>26</v>
      </c>
      <c r="Q229">
        <v>0</v>
      </c>
      <c r="R229">
        <v>0</v>
      </c>
      <c r="S229">
        <v>0</v>
      </c>
      <c r="AB229">
        <v>3</v>
      </c>
      <c r="AF229">
        <v>2.6</v>
      </c>
    </row>
    <row r="230" spans="1:32" x14ac:dyDescent="0.2">
      <c r="A230" t="s">
        <v>892</v>
      </c>
      <c r="B230" t="s">
        <v>720</v>
      </c>
      <c r="C230" t="s">
        <v>46</v>
      </c>
      <c r="D230" t="s">
        <v>57</v>
      </c>
      <c r="E230">
        <v>17</v>
      </c>
      <c r="F230" t="s">
        <v>893</v>
      </c>
      <c r="G230" t="s">
        <v>345</v>
      </c>
      <c r="T230">
        <v>4</v>
      </c>
      <c r="U230">
        <v>1</v>
      </c>
      <c r="V230">
        <v>16</v>
      </c>
      <c r="W230">
        <v>0</v>
      </c>
      <c r="X230">
        <v>0</v>
      </c>
      <c r="Y230">
        <v>0</v>
      </c>
      <c r="AB230">
        <v>2</v>
      </c>
      <c r="AC230" t="s">
        <v>1477</v>
      </c>
      <c r="AD230" t="s">
        <v>1613</v>
      </c>
      <c r="AE230" t="s">
        <v>2093</v>
      </c>
      <c r="AF230">
        <v>2.6</v>
      </c>
    </row>
    <row r="231" spans="1:32" x14ac:dyDescent="0.2">
      <c r="A231" t="s">
        <v>439</v>
      </c>
      <c r="B231" t="s">
        <v>367</v>
      </c>
      <c r="C231" t="s">
        <v>31</v>
      </c>
      <c r="D231" t="s">
        <v>49</v>
      </c>
      <c r="E231">
        <v>17</v>
      </c>
      <c r="F231" t="s">
        <v>440</v>
      </c>
      <c r="G231" t="s">
        <v>344</v>
      </c>
      <c r="H231">
        <v>9</v>
      </c>
      <c r="I231">
        <v>5</v>
      </c>
      <c r="J231">
        <v>69</v>
      </c>
      <c r="K231">
        <v>0</v>
      </c>
      <c r="L231">
        <v>0</v>
      </c>
      <c r="M231">
        <v>0</v>
      </c>
      <c r="N231">
        <v>0</v>
      </c>
      <c r="O231">
        <v>2</v>
      </c>
      <c r="P231">
        <v>-2</v>
      </c>
      <c r="Q231">
        <v>0</v>
      </c>
      <c r="R231">
        <v>0</v>
      </c>
      <c r="S231">
        <v>0</v>
      </c>
      <c r="AB231">
        <v>2</v>
      </c>
      <c r="AC231" t="s">
        <v>1477</v>
      </c>
      <c r="AD231" t="s">
        <v>1976</v>
      </c>
      <c r="AE231" t="s">
        <v>2094</v>
      </c>
      <c r="AF231">
        <v>2.56</v>
      </c>
    </row>
    <row r="232" spans="1:32" x14ac:dyDescent="0.2">
      <c r="A232" t="s">
        <v>1215</v>
      </c>
      <c r="B232" t="s">
        <v>794</v>
      </c>
      <c r="C232" t="s">
        <v>31</v>
      </c>
      <c r="D232" t="s">
        <v>49</v>
      </c>
      <c r="E232">
        <v>17</v>
      </c>
      <c r="F232" t="s">
        <v>1216</v>
      </c>
      <c r="G232" t="s">
        <v>344</v>
      </c>
      <c r="T232">
        <v>1</v>
      </c>
      <c r="U232">
        <v>1</v>
      </c>
      <c r="V232">
        <v>15</v>
      </c>
      <c r="W232">
        <v>0</v>
      </c>
      <c r="X232">
        <v>0</v>
      </c>
      <c r="Y232">
        <v>0</v>
      </c>
      <c r="AB232">
        <v>2</v>
      </c>
      <c r="AF232">
        <v>2.5</v>
      </c>
    </row>
    <row r="233" spans="1:32" x14ac:dyDescent="0.2">
      <c r="A233" t="s">
        <v>1970</v>
      </c>
      <c r="B233" t="s">
        <v>475</v>
      </c>
      <c r="C233" t="s">
        <v>48</v>
      </c>
      <c r="D233" t="s">
        <v>45</v>
      </c>
      <c r="E233">
        <v>17</v>
      </c>
      <c r="F233" t="s">
        <v>1971</v>
      </c>
      <c r="G233" t="s">
        <v>340</v>
      </c>
      <c r="O233">
        <v>12</v>
      </c>
      <c r="P233">
        <v>24</v>
      </c>
      <c r="Q233">
        <v>0</v>
      </c>
      <c r="R233">
        <v>0</v>
      </c>
      <c r="S233">
        <v>0</v>
      </c>
      <c r="AB233">
        <v>2</v>
      </c>
      <c r="AF233">
        <v>2.4</v>
      </c>
    </row>
    <row r="234" spans="1:32" x14ac:dyDescent="0.2">
      <c r="A234" t="s">
        <v>1268</v>
      </c>
      <c r="B234" t="s">
        <v>794</v>
      </c>
      <c r="C234" t="s">
        <v>31</v>
      </c>
      <c r="D234" t="s">
        <v>49</v>
      </c>
      <c r="E234">
        <v>17</v>
      </c>
      <c r="F234" t="s">
        <v>1269</v>
      </c>
      <c r="G234" t="s">
        <v>344</v>
      </c>
      <c r="T234">
        <v>1</v>
      </c>
      <c r="U234">
        <v>1</v>
      </c>
      <c r="V234">
        <v>14</v>
      </c>
      <c r="W234">
        <v>0</v>
      </c>
      <c r="X234">
        <v>0</v>
      </c>
      <c r="Y234">
        <v>0</v>
      </c>
      <c r="AB234">
        <v>2</v>
      </c>
      <c r="AF234">
        <v>2.4</v>
      </c>
    </row>
    <row r="235" spans="1:32" x14ac:dyDescent="0.2">
      <c r="A235" t="s">
        <v>2095</v>
      </c>
      <c r="B235" t="s">
        <v>720</v>
      </c>
      <c r="C235" t="s">
        <v>57</v>
      </c>
      <c r="D235" t="s">
        <v>46</v>
      </c>
      <c r="E235">
        <v>17</v>
      </c>
      <c r="F235" t="s">
        <v>2096</v>
      </c>
      <c r="G235" t="s">
        <v>345</v>
      </c>
      <c r="O235">
        <v>1</v>
      </c>
      <c r="P235">
        <v>5</v>
      </c>
      <c r="Q235">
        <v>0</v>
      </c>
      <c r="R235">
        <v>0</v>
      </c>
      <c r="S235">
        <v>0</v>
      </c>
      <c r="T235">
        <v>1</v>
      </c>
      <c r="U235">
        <v>1</v>
      </c>
      <c r="V235">
        <v>8</v>
      </c>
      <c r="W235">
        <v>0</v>
      </c>
      <c r="X235">
        <v>0</v>
      </c>
      <c r="Y235">
        <v>0</v>
      </c>
      <c r="AF235">
        <v>2.2999999999999998</v>
      </c>
    </row>
    <row r="236" spans="1:32" x14ac:dyDescent="0.2">
      <c r="A236" t="s">
        <v>1093</v>
      </c>
      <c r="B236" t="s">
        <v>794</v>
      </c>
      <c r="C236" t="s">
        <v>35</v>
      </c>
      <c r="D236" t="s">
        <v>60</v>
      </c>
      <c r="E236">
        <v>17</v>
      </c>
      <c r="F236" t="s">
        <v>1094</v>
      </c>
      <c r="G236" t="s">
        <v>346</v>
      </c>
      <c r="T236">
        <v>1</v>
      </c>
      <c r="U236">
        <v>1</v>
      </c>
      <c r="V236">
        <v>12</v>
      </c>
      <c r="W236">
        <v>0</v>
      </c>
      <c r="X236">
        <v>0</v>
      </c>
      <c r="Y236">
        <v>0</v>
      </c>
      <c r="AB236">
        <v>2</v>
      </c>
      <c r="AF236">
        <v>2.2000000000000002</v>
      </c>
    </row>
    <row r="237" spans="1:32" x14ac:dyDescent="0.2">
      <c r="A237" t="s">
        <v>1029</v>
      </c>
      <c r="B237" t="s">
        <v>720</v>
      </c>
      <c r="C237" t="s">
        <v>42</v>
      </c>
      <c r="D237" t="s">
        <v>43</v>
      </c>
      <c r="E237">
        <v>17</v>
      </c>
      <c r="F237" t="s">
        <v>1030</v>
      </c>
      <c r="G237" t="s">
        <v>335</v>
      </c>
      <c r="T237">
        <v>4</v>
      </c>
      <c r="U237">
        <v>1</v>
      </c>
      <c r="V237">
        <v>11</v>
      </c>
      <c r="W237">
        <v>0</v>
      </c>
      <c r="X237">
        <v>0</v>
      </c>
      <c r="Y237">
        <v>0</v>
      </c>
      <c r="AB237">
        <v>4</v>
      </c>
      <c r="AC237" t="s">
        <v>1477</v>
      </c>
      <c r="AD237" t="s">
        <v>2088</v>
      </c>
      <c r="AE237" t="s">
        <v>2058</v>
      </c>
      <c r="AF237">
        <v>2.1</v>
      </c>
    </row>
    <row r="238" spans="1:32" x14ac:dyDescent="0.2">
      <c r="A238" t="s">
        <v>1266</v>
      </c>
      <c r="B238" t="s">
        <v>720</v>
      </c>
      <c r="C238" t="s">
        <v>34</v>
      </c>
      <c r="D238" t="s">
        <v>53</v>
      </c>
      <c r="E238">
        <v>17</v>
      </c>
      <c r="F238" t="s">
        <v>1267</v>
      </c>
      <c r="G238" t="s">
        <v>343</v>
      </c>
      <c r="T238">
        <v>2</v>
      </c>
      <c r="U238">
        <v>1</v>
      </c>
      <c r="V238">
        <v>11</v>
      </c>
      <c r="W238">
        <v>0</v>
      </c>
      <c r="X238">
        <v>0</v>
      </c>
      <c r="Y238">
        <v>0</v>
      </c>
      <c r="AB238">
        <v>4</v>
      </c>
      <c r="AC238" t="s">
        <v>1477</v>
      </c>
      <c r="AD238" t="s">
        <v>1897</v>
      </c>
      <c r="AE238" t="s">
        <v>2097</v>
      </c>
      <c r="AF238">
        <v>2.1</v>
      </c>
    </row>
    <row r="239" spans="1:32" x14ac:dyDescent="0.2">
      <c r="A239" t="s">
        <v>958</v>
      </c>
      <c r="B239" t="s">
        <v>720</v>
      </c>
      <c r="C239" t="s">
        <v>50</v>
      </c>
      <c r="D239" t="s">
        <v>41</v>
      </c>
      <c r="E239">
        <v>17</v>
      </c>
      <c r="F239" t="s">
        <v>959</v>
      </c>
      <c r="G239" t="s">
        <v>336</v>
      </c>
      <c r="T239">
        <v>4</v>
      </c>
      <c r="U239">
        <v>1</v>
      </c>
      <c r="V239">
        <v>10</v>
      </c>
      <c r="W239">
        <v>0</v>
      </c>
      <c r="X239">
        <v>0</v>
      </c>
      <c r="Y239">
        <v>0</v>
      </c>
      <c r="AB239">
        <v>2</v>
      </c>
      <c r="AC239" t="s">
        <v>1477</v>
      </c>
      <c r="AD239" t="s">
        <v>1684</v>
      </c>
      <c r="AE239" t="s">
        <v>2098</v>
      </c>
      <c r="AF239">
        <v>2</v>
      </c>
    </row>
    <row r="240" spans="1:32" x14ac:dyDescent="0.2">
      <c r="A240" t="s">
        <v>1127</v>
      </c>
      <c r="B240" t="s">
        <v>794</v>
      </c>
      <c r="C240" t="s">
        <v>36</v>
      </c>
      <c r="D240" t="s">
        <v>44</v>
      </c>
      <c r="E240">
        <v>17</v>
      </c>
      <c r="F240" t="s">
        <v>1128</v>
      </c>
      <c r="G240" t="s">
        <v>341</v>
      </c>
      <c r="T240">
        <v>2</v>
      </c>
      <c r="U240">
        <v>1</v>
      </c>
      <c r="V240">
        <v>10</v>
      </c>
      <c r="W240">
        <v>0</v>
      </c>
      <c r="X240">
        <v>0</v>
      </c>
      <c r="Y240">
        <v>0</v>
      </c>
      <c r="AB240">
        <v>2</v>
      </c>
      <c r="AF240">
        <v>2</v>
      </c>
    </row>
    <row r="241" spans="1:32" x14ac:dyDescent="0.2">
      <c r="A241" t="s">
        <v>868</v>
      </c>
      <c r="B241" t="s">
        <v>794</v>
      </c>
      <c r="C241" t="s">
        <v>62</v>
      </c>
      <c r="D241" t="s">
        <v>56</v>
      </c>
      <c r="E241">
        <v>17</v>
      </c>
      <c r="F241" t="s">
        <v>869</v>
      </c>
      <c r="G241" t="s">
        <v>338</v>
      </c>
      <c r="T241">
        <v>2</v>
      </c>
      <c r="U241">
        <v>1</v>
      </c>
      <c r="V241">
        <v>10</v>
      </c>
      <c r="W241">
        <v>0</v>
      </c>
      <c r="X241">
        <v>0</v>
      </c>
      <c r="Y241">
        <v>0</v>
      </c>
      <c r="AB241">
        <v>1</v>
      </c>
      <c r="AC241" t="s">
        <v>462</v>
      </c>
      <c r="AD241" t="s">
        <v>1689</v>
      </c>
      <c r="AE241" t="s">
        <v>2059</v>
      </c>
      <c r="AF241">
        <v>2</v>
      </c>
    </row>
    <row r="242" spans="1:32" x14ac:dyDescent="0.2">
      <c r="A242" t="s">
        <v>1157</v>
      </c>
      <c r="B242" t="s">
        <v>794</v>
      </c>
      <c r="C242" t="s">
        <v>44</v>
      </c>
      <c r="D242" t="s">
        <v>36</v>
      </c>
      <c r="E242">
        <v>17</v>
      </c>
      <c r="F242" t="s">
        <v>1158</v>
      </c>
      <c r="G242" t="s">
        <v>341</v>
      </c>
      <c r="T242">
        <v>3</v>
      </c>
      <c r="U242">
        <v>2</v>
      </c>
      <c r="V242">
        <v>0</v>
      </c>
      <c r="W242">
        <v>0</v>
      </c>
      <c r="X242">
        <v>0</v>
      </c>
      <c r="Y242">
        <v>0</v>
      </c>
      <c r="AB242">
        <v>2</v>
      </c>
      <c r="AF242">
        <v>2</v>
      </c>
    </row>
    <row r="243" spans="1:32" x14ac:dyDescent="0.2">
      <c r="A243" t="s">
        <v>511</v>
      </c>
      <c r="B243" t="s">
        <v>475</v>
      </c>
      <c r="C243" t="s">
        <v>46</v>
      </c>
      <c r="D243" t="s">
        <v>57</v>
      </c>
      <c r="E243">
        <v>17</v>
      </c>
      <c r="F243" t="s">
        <v>512</v>
      </c>
      <c r="G243" t="s">
        <v>345</v>
      </c>
      <c r="O243">
        <v>2</v>
      </c>
      <c r="P243">
        <v>2</v>
      </c>
      <c r="Q243">
        <v>0</v>
      </c>
      <c r="R243">
        <v>0</v>
      </c>
      <c r="S243">
        <v>0</v>
      </c>
      <c r="T243">
        <v>2</v>
      </c>
      <c r="U243">
        <v>1</v>
      </c>
      <c r="V243">
        <v>7</v>
      </c>
      <c r="W243">
        <v>0</v>
      </c>
      <c r="X243">
        <v>0</v>
      </c>
      <c r="Y243">
        <v>0</v>
      </c>
      <c r="AB243">
        <v>2</v>
      </c>
      <c r="AC243" t="s">
        <v>1477</v>
      </c>
      <c r="AD243" t="s">
        <v>1698</v>
      </c>
      <c r="AE243" t="s">
        <v>2051</v>
      </c>
      <c r="AF243">
        <v>1.9</v>
      </c>
    </row>
    <row r="244" spans="1:32" x14ac:dyDescent="0.2">
      <c r="A244" t="s">
        <v>642</v>
      </c>
      <c r="B244" t="s">
        <v>475</v>
      </c>
      <c r="C244" t="s">
        <v>53</v>
      </c>
      <c r="D244" t="s">
        <v>34</v>
      </c>
      <c r="E244">
        <v>17</v>
      </c>
      <c r="F244" t="s">
        <v>643</v>
      </c>
      <c r="G244" t="s">
        <v>343</v>
      </c>
      <c r="O244">
        <v>7</v>
      </c>
      <c r="P244">
        <v>19</v>
      </c>
      <c r="Q244">
        <v>0</v>
      </c>
      <c r="R244">
        <v>0</v>
      </c>
      <c r="S244">
        <v>0</v>
      </c>
      <c r="AB244">
        <v>3</v>
      </c>
      <c r="AC244" t="s">
        <v>462</v>
      </c>
      <c r="AD244" t="s">
        <v>1707</v>
      </c>
      <c r="AE244" t="s">
        <v>2069</v>
      </c>
      <c r="AF244">
        <v>1.9</v>
      </c>
    </row>
    <row r="245" spans="1:32" x14ac:dyDescent="0.2">
      <c r="A245" t="s">
        <v>914</v>
      </c>
      <c r="B245" t="s">
        <v>794</v>
      </c>
      <c r="C245" t="s">
        <v>50</v>
      </c>
      <c r="D245" t="s">
        <v>41</v>
      </c>
      <c r="E245">
        <v>17</v>
      </c>
      <c r="F245" t="s">
        <v>915</v>
      </c>
      <c r="G245" t="s">
        <v>336</v>
      </c>
      <c r="T245">
        <v>2</v>
      </c>
      <c r="U245">
        <v>1</v>
      </c>
      <c r="V245">
        <v>8</v>
      </c>
      <c r="W245">
        <v>0</v>
      </c>
      <c r="X245">
        <v>0</v>
      </c>
      <c r="Y245">
        <v>0</v>
      </c>
      <c r="AB245">
        <v>2</v>
      </c>
      <c r="AF245">
        <v>1.8</v>
      </c>
    </row>
    <row r="246" spans="1:32" x14ac:dyDescent="0.2">
      <c r="A246" t="s">
        <v>1081</v>
      </c>
      <c r="B246" t="s">
        <v>794</v>
      </c>
      <c r="C246" t="s">
        <v>46</v>
      </c>
      <c r="D246" t="s">
        <v>57</v>
      </c>
      <c r="E246">
        <v>17</v>
      </c>
      <c r="F246" t="s">
        <v>1082</v>
      </c>
      <c r="G246" t="s">
        <v>345</v>
      </c>
      <c r="T246">
        <v>1</v>
      </c>
      <c r="U246">
        <v>1</v>
      </c>
      <c r="V246">
        <v>8</v>
      </c>
      <c r="W246">
        <v>0</v>
      </c>
      <c r="X246">
        <v>0</v>
      </c>
      <c r="Y246">
        <v>0</v>
      </c>
      <c r="AB246">
        <v>2</v>
      </c>
      <c r="AF246">
        <v>1.8</v>
      </c>
    </row>
    <row r="247" spans="1:32" x14ac:dyDescent="0.2">
      <c r="A247" t="s">
        <v>1139</v>
      </c>
      <c r="B247" t="s">
        <v>720</v>
      </c>
      <c r="C247" t="s">
        <v>39</v>
      </c>
      <c r="D247" t="s">
        <v>47</v>
      </c>
      <c r="E247">
        <v>17</v>
      </c>
      <c r="F247" t="s">
        <v>1140</v>
      </c>
      <c r="G247" t="s">
        <v>334</v>
      </c>
      <c r="T247">
        <v>2</v>
      </c>
      <c r="U247">
        <v>1</v>
      </c>
      <c r="V247">
        <v>8</v>
      </c>
      <c r="W247">
        <v>0</v>
      </c>
      <c r="X247">
        <v>0</v>
      </c>
      <c r="Y247">
        <v>0</v>
      </c>
      <c r="AB247">
        <v>1</v>
      </c>
      <c r="AF247">
        <v>1.8</v>
      </c>
    </row>
    <row r="248" spans="1:32" x14ac:dyDescent="0.2">
      <c r="A248" t="s">
        <v>996</v>
      </c>
      <c r="B248" t="s">
        <v>794</v>
      </c>
      <c r="C248" t="s">
        <v>46</v>
      </c>
      <c r="D248" t="s">
        <v>57</v>
      </c>
      <c r="E248">
        <v>17</v>
      </c>
      <c r="F248" t="s">
        <v>997</v>
      </c>
      <c r="G248" t="s">
        <v>345</v>
      </c>
      <c r="T248">
        <v>2</v>
      </c>
      <c r="U248">
        <v>1</v>
      </c>
      <c r="V248">
        <v>7</v>
      </c>
      <c r="W248">
        <v>0</v>
      </c>
      <c r="X248">
        <v>0</v>
      </c>
      <c r="Y248">
        <v>0</v>
      </c>
      <c r="AB248">
        <v>1</v>
      </c>
      <c r="AF248">
        <v>1.7</v>
      </c>
    </row>
    <row r="249" spans="1:32" x14ac:dyDescent="0.2">
      <c r="A249" t="s">
        <v>646</v>
      </c>
      <c r="B249" t="s">
        <v>475</v>
      </c>
      <c r="C249" t="s">
        <v>54</v>
      </c>
      <c r="D249" t="s">
        <v>59</v>
      </c>
      <c r="E249">
        <v>17</v>
      </c>
      <c r="F249" t="s">
        <v>647</v>
      </c>
      <c r="G249" t="s">
        <v>342</v>
      </c>
      <c r="O249">
        <v>4</v>
      </c>
      <c r="P249">
        <v>16</v>
      </c>
      <c r="Q249">
        <v>0</v>
      </c>
      <c r="R249">
        <v>0</v>
      </c>
      <c r="S249">
        <v>0</v>
      </c>
      <c r="AB249">
        <v>3</v>
      </c>
      <c r="AF249">
        <v>1.6</v>
      </c>
    </row>
    <row r="250" spans="1:32" x14ac:dyDescent="0.2">
      <c r="A250" t="s">
        <v>761</v>
      </c>
      <c r="B250" t="s">
        <v>720</v>
      </c>
      <c r="C250" t="s">
        <v>58</v>
      </c>
      <c r="D250" t="s">
        <v>32</v>
      </c>
      <c r="E250">
        <v>17</v>
      </c>
      <c r="F250" t="s">
        <v>762</v>
      </c>
      <c r="G250" t="s">
        <v>337</v>
      </c>
      <c r="O250">
        <v>1</v>
      </c>
      <c r="P250">
        <v>4</v>
      </c>
      <c r="Q250">
        <v>0</v>
      </c>
      <c r="R250">
        <v>0</v>
      </c>
      <c r="S250">
        <v>0</v>
      </c>
      <c r="T250">
        <v>3</v>
      </c>
      <c r="U250">
        <v>1</v>
      </c>
      <c r="V250">
        <v>2</v>
      </c>
      <c r="W250">
        <v>0</v>
      </c>
      <c r="X250">
        <v>0</v>
      </c>
      <c r="Y250">
        <v>0</v>
      </c>
      <c r="AB250">
        <v>2</v>
      </c>
      <c r="AF250">
        <v>1.6</v>
      </c>
    </row>
    <row r="251" spans="1:32" x14ac:dyDescent="0.2">
      <c r="A251" t="s">
        <v>932</v>
      </c>
      <c r="B251" t="s">
        <v>720</v>
      </c>
      <c r="C251" t="s">
        <v>33</v>
      </c>
      <c r="D251" t="s">
        <v>40</v>
      </c>
      <c r="E251">
        <v>17</v>
      </c>
      <c r="F251" t="s">
        <v>933</v>
      </c>
      <c r="G251" t="s">
        <v>333</v>
      </c>
      <c r="T251">
        <v>3</v>
      </c>
      <c r="U251">
        <v>1</v>
      </c>
      <c r="V251">
        <v>6</v>
      </c>
      <c r="W251">
        <v>0</v>
      </c>
      <c r="X251">
        <v>0</v>
      </c>
      <c r="Y251">
        <v>0</v>
      </c>
      <c r="AB251">
        <v>2</v>
      </c>
      <c r="AF251">
        <v>1.6</v>
      </c>
    </row>
    <row r="252" spans="1:32" x14ac:dyDescent="0.2">
      <c r="A252" t="s">
        <v>1737</v>
      </c>
      <c r="B252" t="s">
        <v>720</v>
      </c>
      <c r="C252" t="s">
        <v>43</v>
      </c>
      <c r="D252" t="s">
        <v>42</v>
      </c>
      <c r="E252">
        <v>17</v>
      </c>
      <c r="F252" t="s">
        <v>1738</v>
      </c>
      <c r="G252" t="s">
        <v>335</v>
      </c>
      <c r="T252">
        <v>1</v>
      </c>
      <c r="U252">
        <v>1</v>
      </c>
      <c r="V252">
        <v>6</v>
      </c>
      <c r="W252">
        <v>0</v>
      </c>
      <c r="X252">
        <v>0</v>
      </c>
      <c r="Y252">
        <v>0</v>
      </c>
      <c r="AB252">
        <v>4</v>
      </c>
      <c r="AF252">
        <v>1.6</v>
      </c>
    </row>
    <row r="253" spans="1:32" x14ac:dyDescent="0.2">
      <c r="A253" t="s">
        <v>654</v>
      </c>
      <c r="B253" t="s">
        <v>475</v>
      </c>
      <c r="C253" t="s">
        <v>34</v>
      </c>
      <c r="D253" t="s">
        <v>53</v>
      </c>
      <c r="E253">
        <v>17</v>
      </c>
      <c r="F253" t="s">
        <v>1709</v>
      </c>
      <c r="G253" t="s">
        <v>343</v>
      </c>
      <c r="O253">
        <v>2</v>
      </c>
      <c r="P253">
        <v>6</v>
      </c>
      <c r="Q253">
        <v>0</v>
      </c>
      <c r="R253">
        <v>0</v>
      </c>
      <c r="S253">
        <v>0</v>
      </c>
      <c r="T253">
        <v>1</v>
      </c>
      <c r="U253">
        <v>1</v>
      </c>
      <c r="V253">
        <v>-1</v>
      </c>
      <c r="W253">
        <v>0</v>
      </c>
      <c r="X253">
        <v>0</v>
      </c>
      <c r="Y253">
        <v>0</v>
      </c>
      <c r="AB253">
        <v>2</v>
      </c>
      <c r="AF253">
        <v>1.5</v>
      </c>
    </row>
    <row r="254" spans="1:32" x14ac:dyDescent="0.2">
      <c r="A254" t="s">
        <v>1061</v>
      </c>
      <c r="B254" t="s">
        <v>720</v>
      </c>
      <c r="C254" t="s">
        <v>40</v>
      </c>
      <c r="D254" t="s">
        <v>33</v>
      </c>
      <c r="E254">
        <v>17</v>
      </c>
      <c r="F254" t="s">
        <v>1062</v>
      </c>
      <c r="G254" t="s">
        <v>333</v>
      </c>
      <c r="T254">
        <v>2</v>
      </c>
      <c r="U254">
        <v>1</v>
      </c>
      <c r="V254">
        <v>5</v>
      </c>
      <c r="W254">
        <v>0</v>
      </c>
      <c r="X254">
        <v>0</v>
      </c>
      <c r="Y254">
        <v>0</v>
      </c>
      <c r="AB254">
        <v>4</v>
      </c>
      <c r="AF254">
        <v>1.5</v>
      </c>
    </row>
    <row r="255" spans="1:32" x14ac:dyDescent="0.2">
      <c r="A255" t="s">
        <v>1191</v>
      </c>
      <c r="B255" t="s">
        <v>794</v>
      </c>
      <c r="C255" t="s">
        <v>60</v>
      </c>
      <c r="D255" t="s">
        <v>35</v>
      </c>
      <c r="E255">
        <v>17</v>
      </c>
      <c r="F255" t="s">
        <v>1192</v>
      </c>
      <c r="G255" t="s">
        <v>346</v>
      </c>
      <c r="T255">
        <v>2</v>
      </c>
      <c r="U255">
        <v>1</v>
      </c>
      <c r="V255">
        <v>5</v>
      </c>
      <c r="W255">
        <v>0</v>
      </c>
      <c r="X255">
        <v>0</v>
      </c>
      <c r="Y255">
        <v>0</v>
      </c>
      <c r="AB255">
        <v>1</v>
      </c>
      <c r="AF255">
        <v>1.5</v>
      </c>
    </row>
    <row r="256" spans="1:32" x14ac:dyDescent="0.2">
      <c r="A256" t="s">
        <v>1272</v>
      </c>
      <c r="B256" t="s">
        <v>720</v>
      </c>
      <c r="C256" t="s">
        <v>32</v>
      </c>
      <c r="D256" t="s">
        <v>58</v>
      </c>
      <c r="E256">
        <v>17</v>
      </c>
      <c r="F256" t="s">
        <v>1273</v>
      </c>
      <c r="G256" t="s">
        <v>337</v>
      </c>
      <c r="T256">
        <v>4</v>
      </c>
      <c r="U256">
        <v>1</v>
      </c>
      <c r="V256">
        <v>5</v>
      </c>
      <c r="W256">
        <v>0</v>
      </c>
      <c r="X256">
        <v>0</v>
      </c>
      <c r="Y256">
        <v>0</v>
      </c>
      <c r="AB256">
        <v>4</v>
      </c>
      <c r="AC256" t="s">
        <v>462</v>
      </c>
      <c r="AD256" t="s">
        <v>1809</v>
      </c>
      <c r="AE256" t="s">
        <v>2037</v>
      </c>
      <c r="AF256">
        <v>1.5</v>
      </c>
    </row>
    <row r="257" spans="1:32" x14ac:dyDescent="0.2">
      <c r="A257" t="s">
        <v>2099</v>
      </c>
      <c r="B257" t="s">
        <v>720</v>
      </c>
      <c r="C257" t="s">
        <v>46</v>
      </c>
      <c r="D257" t="s">
        <v>57</v>
      </c>
      <c r="E257">
        <v>17</v>
      </c>
      <c r="F257" t="s">
        <v>2100</v>
      </c>
      <c r="G257" t="s">
        <v>345</v>
      </c>
      <c r="T257">
        <v>1</v>
      </c>
      <c r="U257">
        <v>1</v>
      </c>
      <c r="V257">
        <v>5</v>
      </c>
      <c r="W257">
        <v>0</v>
      </c>
      <c r="X257">
        <v>0</v>
      </c>
      <c r="Y257">
        <v>0</v>
      </c>
      <c r="AB257">
        <v>4</v>
      </c>
      <c r="AF257">
        <v>1.5</v>
      </c>
    </row>
    <row r="258" spans="1:32" x14ac:dyDescent="0.2">
      <c r="A258" t="s">
        <v>1733</v>
      </c>
      <c r="B258" t="s">
        <v>794</v>
      </c>
      <c r="C258" t="s">
        <v>38</v>
      </c>
      <c r="D258" t="s">
        <v>37</v>
      </c>
      <c r="E258">
        <v>17</v>
      </c>
      <c r="F258" t="s">
        <v>1734</v>
      </c>
      <c r="G258" t="s">
        <v>339</v>
      </c>
      <c r="T258">
        <v>1</v>
      </c>
      <c r="U258">
        <v>1</v>
      </c>
      <c r="V258">
        <v>5</v>
      </c>
      <c r="W258">
        <v>0</v>
      </c>
      <c r="X258">
        <v>0</v>
      </c>
      <c r="Y258">
        <v>0</v>
      </c>
      <c r="AB258">
        <v>2</v>
      </c>
      <c r="AF258">
        <v>1.5</v>
      </c>
    </row>
    <row r="259" spans="1:32" x14ac:dyDescent="0.2">
      <c r="A259" t="s">
        <v>688</v>
      </c>
      <c r="B259" t="s">
        <v>475</v>
      </c>
      <c r="C259" t="s">
        <v>52</v>
      </c>
      <c r="D259" t="s">
        <v>61</v>
      </c>
      <c r="E259">
        <v>17</v>
      </c>
      <c r="F259" t="s">
        <v>689</v>
      </c>
      <c r="G259" t="s">
        <v>332</v>
      </c>
      <c r="O259">
        <v>5</v>
      </c>
      <c r="P259">
        <v>14</v>
      </c>
      <c r="Q259">
        <v>0</v>
      </c>
      <c r="R259">
        <v>0</v>
      </c>
      <c r="S259">
        <v>0</v>
      </c>
      <c r="AB259">
        <v>2</v>
      </c>
      <c r="AF259">
        <v>1.4</v>
      </c>
    </row>
    <row r="260" spans="1:32" x14ac:dyDescent="0.2">
      <c r="A260" t="s">
        <v>1244</v>
      </c>
      <c r="B260" t="s">
        <v>720</v>
      </c>
      <c r="C260" t="s">
        <v>43</v>
      </c>
      <c r="D260" t="s">
        <v>42</v>
      </c>
      <c r="E260">
        <v>17</v>
      </c>
      <c r="F260" t="s">
        <v>1245</v>
      </c>
      <c r="G260" t="s">
        <v>335</v>
      </c>
      <c r="T260">
        <v>2</v>
      </c>
      <c r="U260">
        <v>1</v>
      </c>
      <c r="V260">
        <v>4</v>
      </c>
      <c r="W260">
        <v>0</v>
      </c>
      <c r="X260">
        <v>0</v>
      </c>
      <c r="Y260">
        <v>0</v>
      </c>
      <c r="AB260">
        <v>4</v>
      </c>
      <c r="AF260">
        <v>1.4</v>
      </c>
    </row>
    <row r="261" spans="1:32" x14ac:dyDescent="0.2">
      <c r="A261" t="s">
        <v>1027</v>
      </c>
      <c r="B261" t="s">
        <v>794</v>
      </c>
      <c r="C261" t="s">
        <v>41</v>
      </c>
      <c r="D261" t="s">
        <v>50</v>
      </c>
      <c r="E261">
        <v>17</v>
      </c>
      <c r="F261" t="s">
        <v>1028</v>
      </c>
      <c r="G261" t="s">
        <v>336</v>
      </c>
      <c r="T261">
        <v>3</v>
      </c>
      <c r="U261">
        <v>1</v>
      </c>
      <c r="V261">
        <v>4</v>
      </c>
      <c r="W261">
        <v>0</v>
      </c>
      <c r="X261">
        <v>0</v>
      </c>
      <c r="Y261">
        <v>0</v>
      </c>
      <c r="AB261">
        <v>2</v>
      </c>
      <c r="AC261" t="s">
        <v>1477</v>
      </c>
      <c r="AD261" t="s">
        <v>1897</v>
      </c>
      <c r="AE261" t="s">
        <v>2101</v>
      </c>
      <c r="AF261">
        <v>1.4</v>
      </c>
    </row>
    <row r="262" spans="1:32" x14ac:dyDescent="0.2">
      <c r="A262" t="s">
        <v>834</v>
      </c>
      <c r="B262" t="s">
        <v>794</v>
      </c>
      <c r="C262" t="s">
        <v>41</v>
      </c>
      <c r="D262" t="s">
        <v>50</v>
      </c>
      <c r="E262">
        <v>17</v>
      </c>
      <c r="F262" t="s">
        <v>835</v>
      </c>
      <c r="G262" t="s">
        <v>336</v>
      </c>
      <c r="T262">
        <v>1</v>
      </c>
      <c r="U262">
        <v>1</v>
      </c>
      <c r="V262">
        <v>4</v>
      </c>
      <c r="W262">
        <v>0</v>
      </c>
      <c r="X262">
        <v>0</v>
      </c>
      <c r="Y262">
        <v>0</v>
      </c>
      <c r="AB262">
        <v>2</v>
      </c>
      <c r="AF262">
        <v>1.4</v>
      </c>
    </row>
    <row r="263" spans="1:32" x14ac:dyDescent="0.2">
      <c r="A263" t="s">
        <v>435</v>
      </c>
      <c r="B263" t="s">
        <v>367</v>
      </c>
      <c r="C263" t="s">
        <v>46</v>
      </c>
      <c r="D263" t="s">
        <v>57</v>
      </c>
      <c r="E263">
        <v>17</v>
      </c>
      <c r="F263" t="s">
        <v>436</v>
      </c>
      <c r="G263" t="s">
        <v>345</v>
      </c>
      <c r="H263">
        <v>18</v>
      </c>
      <c r="I263">
        <v>8</v>
      </c>
      <c r="J263">
        <v>84</v>
      </c>
      <c r="K263">
        <v>0</v>
      </c>
      <c r="L263">
        <v>0</v>
      </c>
      <c r="M263">
        <v>2</v>
      </c>
      <c r="N263">
        <v>0</v>
      </c>
      <c r="AB263">
        <v>2</v>
      </c>
      <c r="AF263">
        <v>1.36</v>
      </c>
    </row>
    <row r="264" spans="1:32" x14ac:dyDescent="0.2">
      <c r="A264" t="s">
        <v>1165</v>
      </c>
      <c r="B264" t="s">
        <v>720</v>
      </c>
      <c r="C264" t="s">
        <v>31</v>
      </c>
      <c r="D264" t="s">
        <v>49</v>
      </c>
      <c r="E264">
        <v>17</v>
      </c>
      <c r="F264" t="s">
        <v>1166</v>
      </c>
      <c r="G264" t="s">
        <v>344</v>
      </c>
      <c r="T264">
        <v>1</v>
      </c>
      <c r="U264">
        <v>1</v>
      </c>
      <c r="V264">
        <v>3</v>
      </c>
      <c r="W264">
        <v>0</v>
      </c>
      <c r="X264">
        <v>0</v>
      </c>
      <c r="Y264">
        <v>0</v>
      </c>
      <c r="AB264">
        <v>4</v>
      </c>
      <c r="AF264">
        <v>1.3</v>
      </c>
    </row>
    <row r="265" spans="1:32" x14ac:dyDescent="0.2">
      <c r="A265" t="s">
        <v>1195</v>
      </c>
      <c r="B265" t="s">
        <v>794</v>
      </c>
      <c r="C265" t="s">
        <v>36</v>
      </c>
      <c r="D265" t="s">
        <v>44</v>
      </c>
      <c r="E265">
        <v>17</v>
      </c>
      <c r="F265" t="s">
        <v>1196</v>
      </c>
      <c r="G265" t="s">
        <v>341</v>
      </c>
      <c r="T265">
        <v>1</v>
      </c>
      <c r="U265">
        <v>1</v>
      </c>
      <c r="V265">
        <v>3</v>
      </c>
      <c r="W265">
        <v>0</v>
      </c>
      <c r="X265">
        <v>0</v>
      </c>
      <c r="Y265">
        <v>0</v>
      </c>
      <c r="AB265">
        <v>2</v>
      </c>
      <c r="AF265">
        <v>1.3</v>
      </c>
    </row>
    <row r="266" spans="1:32" x14ac:dyDescent="0.2">
      <c r="A266" t="s">
        <v>1193</v>
      </c>
      <c r="B266" t="s">
        <v>794</v>
      </c>
      <c r="C266" t="s">
        <v>59</v>
      </c>
      <c r="D266" t="s">
        <v>54</v>
      </c>
      <c r="E266">
        <v>17</v>
      </c>
      <c r="F266" t="s">
        <v>1194</v>
      </c>
      <c r="G266" t="s">
        <v>342</v>
      </c>
      <c r="T266">
        <v>1</v>
      </c>
      <c r="U266">
        <v>1</v>
      </c>
      <c r="V266">
        <v>3</v>
      </c>
      <c r="W266">
        <v>0</v>
      </c>
      <c r="X266">
        <v>0</v>
      </c>
      <c r="Y266">
        <v>0</v>
      </c>
      <c r="AB266">
        <v>2</v>
      </c>
      <c r="AC266" t="s">
        <v>1477</v>
      </c>
      <c r="AD266" t="s">
        <v>1698</v>
      </c>
      <c r="AE266" t="s">
        <v>2075</v>
      </c>
      <c r="AF266">
        <v>1.3</v>
      </c>
    </row>
    <row r="267" spans="1:32" x14ac:dyDescent="0.2">
      <c r="A267" t="s">
        <v>2102</v>
      </c>
      <c r="B267" t="s">
        <v>475</v>
      </c>
      <c r="C267" t="s">
        <v>59</v>
      </c>
      <c r="D267" t="s">
        <v>54</v>
      </c>
      <c r="E267">
        <v>17</v>
      </c>
      <c r="F267" t="s">
        <v>2103</v>
      </c>
      <c r="G267" t="s">
        <v>342</v>
      </c>
      <c r="O267">
        <v>2</v>
      </c>
      <c r="P267">
        <v>12</v>
      </c>
      <c r="Q267">
        <v>0</v>
      </c>
      <c r="R267">
        <v>0</v>
      </c>
      <c r="S267">
        <v>0</v>
      </c>
      <c r="AF267">
        <v>1.2</v>
      </c>
    </row>
    <row r="268" spans="1:32" x14ac:dyDescent="0.2">
      <c r="A268" t="s">
        <v>594</v>
      </c>
      <c r="B268" t="s">
        <v>475</v>
      </c>
      <c r="C268" t="s">
        <v>50</v>
      </c>
      <c r="D268" t="s">
        <v>41</v>
      </c>
      <c r="E268">
        <v>17</v>
      </c>
      <c r="F268" t="s">
        <v>595</v>
      </c>
      <c r="G268" t="s">
        <v>336</v>
      </c>
      <c r="O268">
        <v>1</v>
      </c>
      <c r="P268">
        <v>11</v>
      </c>
      <c r="Q268">
        <v>0</v>
      </c>
      <c r="R268">
        <v>0</v>
      </c>
      <c r="S268">
        <v>0</v>
      </c>
      <c r="AB268">
        <v>3</v>
      </c>
      <c r="AF268">
        <v>1.1000000000000001</v>
      </c>
    </row>
    <row r="269" spans="1:32" x14ac:dyDescent="0.2">
      <c r="A269" t="s">
        <v>1518</v>
      </c>
      <c r="B269" t="s">
        <v>475</v>
      </c>
      <c r="C269" t="s">
        <v>52</v>
      </c>
      <c r="D269" t="s">
        <v>61</v>
      </c>
      <c r="E269">
        <v>17</v>
      </c>
      <c r="F269" t="s">
        <v>1519</v>
      </c>
      <c r="G269" t="s">
        <v>332</v>
      </c>
      <c r="O269">
        <v>1</v>
      </c>
      <c r="P269">
        <v>10</v>
      </c>
      <c r="Q269">
        <v>0</v>
      </c>
      <c r="R269">
        <v>0</v>
      </c>
      <c r="S269">
        <v>0</v>
      </c>
      <c r="AB269">
        <v>3</v>
      </c>
      <c r="AF269">
        <v>1</v>
      </c>
    </row>
    <row r="270" spans="1:32" x14ac:dyDescent="0.2">
      <c r="A270" t="s">
        <v>775</v>
      </c>
      <c r="B270" t="s">
        <v>720</v>
      </c>
      <c r="C270" t="s">
        <v>48</v>
      </c>
      <c r="D270" t="s">
        <v>45</v>
      </c>
      <c r="E270">
        <v>17</v>
      </c>
      <c r="F270" t="s">
        <v>776</v>
      </c>
      <c r="G270" t="s">
        <v>340</v>
      </c>
      <c r="T270">
        <v>3</v>
      </c>
      <c r="U270">
        <v>1</v>
      </c>
      <c r="V270">
        <v>0</v>
      </c>
      <c r="W270">
        <v>0</v>
      </c>
      <c r="X270">
        <v>0</v>
      </c>
      <c r="Y270">
        <v>0</v>
      </c>
      <c r="AB270">
        <v>2</v>
      </c>
      <c r="AC270" t="s">
        <v>1477</v>
      </c>
      <c r="AD270" t="s">
        <v>2038</v>
      </c>
      <c r="AE270" t="s">
        <v>2039</v>
      </c>
      <c r="AF270">
        <v>1</v>
      </c>
    </row>
    <row r="271" spans="1:32" x14ac:dyDescent="0.2">
      <c r="A271" t="s">
        <v>1929</v>
      </c>
      <c r="B271" t="s">
        <v>367</v>
      </c>
      <c r="C271" t="s">
        <v>57</v>
      </c>
      <c r="D271" t="s">
        <v>46</v>
      </c>
      <c r="E271">
        <v>17</v>
      </c>
      <c r="F271" t="s">
        <v>1930</v>
      </c>
      <c r="G271" t="s">
        <v>345</v>
      </c>
      <c r="H271">
        <v>4</v>
      </c>
      <c r="I271">
        <v>3</v>
      </c>
      <c r="J271">
        <v>28</v>
      </c>
      <c r="K271">
        <v>0</v>
      </c>
      <c r="L271">
        <v>0</v>
      </c>
      <c r="M271">
        <v>0</v>
      </c>
      <c r="N271">
        <v>0</v>
      </c>
      <c r="O271">
        <v>2</v>
      </c>
      <c r="P271">
        <v>-2</v>
      </c>
      <c r="Q271">
        <v>0</v>
      </c>
      <c r="R271">
        <v>0</v>
      </c>
      <c r="S271">
        <v>0</v>
      </c>
      <c r="AB271">
        <v>2</v>
      </c>
      <c r="AF271">
        <v>0.92</v>
      </c>
    </row>
    <row r="272" spans="1:32" x14ac:dyDescent="0.2">
      <c r="A272" t="s">
        <v>586</v>
      </c>
      <c r="B272" t="s">
        <v>475</v>
      </c>
      <c r="C272" t="s">
        <v>40</v>
      </c>
      <c r="D272" t="s">
        <v>33</v>
      </c>
      <c r="E272">
        <v>17</v>
      </c>
      <c r="F272" t="s">
        <v>587</v>
      </c>
      <c r="G272" t="s">
        <v>333</v>
      </c>
      <c r="O272">
        <v>5</v>
      </c>
      <c r="P272">
        <v>9</v>
      </c>
      <c r="Q272">
        <v>0</v>
      </c>
      <c r="R272">
        <v>0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0</v>
      </c>
      <c r="AB272">
        <v>2</v>
      </c>
      <c r="AF272">
        <v>0.9</v>
      </c>
    </row>
    <row r="273" spans="1:32" x14ac:dyDescent="0.2">
      <c r="A273" t="s">
        <v>1986</v>
      </c>
      <c r="B273" t="s">
        <v>720</v>
      </c>
      <c r="C273" t="s">
        <v>54</v>
      </c>
      <c r="D273" t="s">
        <v>59</v>
      </c>
      <c r="E273">
        <v>17</v>
      </c>
      <c r="F273" t="s">
        <v>1987</v>
      </c>
      <c r="G273" t="s">
        <v>342</v>
      </c>
      <c r="O273">
        <v>1</v>
      </c>
      <c r="P273">
        <v>8</v>
      </c>
      <c r="Q273">
        <v>0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0</v>
      </c>
      <c r="AF273">
        <v>0.8</v>
      </c>
    </row>
    <row r="274" spans="1:32" x14ac:dyDescent="0.2">
      <c r="A274" t="s">
        <v>1302</v>
      </c>
      <c r="B274" t="s">
        <v>794</v>
      </c>
      <c r="C274" t="s">
        <v>39</v>
      </c>
      <c r="D274" t="s">
        <v>47</v>
      </c>
      <c r="E274">
        <v>17</v>
      </c>
      <c r="F274" t="s">
        <v>1303</v>
      </c>
      <c r="G274" t="s">
        <v>334</v>
      </c>
      <c r="T274">
        <v>1</v>
      </c>
      <c r="U274">
        <v>1</v>
      </c>
      <c r="V274">
        <v>-2</v>
      </c>
      <c r="W274">
        <v>0</v>
      </c>
      <c r="X274">
        <v>0</v>
      </c>
      <c r="Y274">
        <v>0</v>
      </c>
      <c r="AB274">
        <v>2</v>
      </c>
      <c r="AF274">
        <v>0.8</v>
      </c>
    </row>
    <row r="275" spans="1:32" x14ac:dyDescent="0.2">
      <c r="A275" t="s">
        <v>988</v>
      </c>
      <c r="B275" t="s">
        <v>720</v>
      </c>
      <c r="C275" t="s">
        <v>59</v>
      </c>
      <c r="D275" t="s">
        <v>54</v>
      </c>
      <c r="E275">
        <v>17</v>
      </c>
      <c r="F275" t="s">
        <v>989</v>
      </c>
      <c r="G275" t="s">
        <v>342</v>
      </c>
      <c r="T275">
        <v>2</v>
      </c>
      <c r="U275">
        <v>1</v>
      </c>
      <c r="V275">
        <v>-2</v>
      </c>
      <c r="W275">
        <v>0</v>
      </c>
      <c r="X275">
        <v>0</v>
      </c>
      <c r="Y275">
        <v>0</v>
      </c>
      <c r="AB275">
        <v>2</v>
      </c>
      <c r="AC275" t="s">
        <v>1477</v>
      </c>
      <c r="AD275" t="s">
        <v>1698</v>
      </c>
      <c r="AE275" t="s">
        <v>2104</v>
      </c>
      <c r="AF275">
        <v>0.8</v>
      </c>
    </row>
    <row r="276" spans="1:32" x14ac:dyDescent="0.2">
      <c r="A276" t="s">
        <v>556</v>
      </c>
      <c r="B276" t="s">
        <v>475</v>
      </c>
      <c r="C276" t="s">
        <v>58</v>
      </c>
      <c r="D276" t="s">
        <v>32</v>
      </c>
      <c r="E276">
        <v>17</v>
      </c>
      <c r="F276" t="s">
        <v>557</v>
      </c>
      <c r="G276" t="s">
        <v>337</v>
      </c>
      <c r="O276">
        <v>2</v>
      </c>
      <c r="P276">
        <v>6</v>
      </c>
      <c r="Q276">
        <v>0</v>
      </c>
      <c r="R276">
        <v>0</v>
      </c>
      <c r="S276">
        <v>0</v>
      </c>
      <c r="AB276">
        <v>3</v>
      </c>
      <c r="AF276">
        <v>0.6</v>
      </c>
    </row>
    <row r="277" spans="1:32" x14ac:dyDescent="0.2">
      <c r="A277" t="s">
        <v>674</v>
      </c>
      <c r="B277" t="s">
        <v>475</v>
      </c>
      <c r="C277" t="s">
        <v>59</v>
      </c>
      <c r="D277" t="s">
        <v>54</v>
      </c>
      <c r="E277">
        <v>17</v>
      </c>
      <c r="F277" t="s">
        <v>1914</v>
      </c>
      <c r="G277" t="s">
        <v>342</v>
      </c>
      <c r="O277">
        <v>2</v>
      </c>
      <c r="P277">
        <v>4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AB277">
        <v>2</v>
      </c>
      <c r="AF277">
        <v>0.4</v>
      </c>
    </row>
    <row r="278" spans="1:32" x14ac:dyDescent="0.2">
      <c r="A278" t="s">
        <v>548</v>
      </c>
      <c r="B278" t="s">
        <v>475</v>
      </c>
      <c r="C278" t="s">
        <v>33</v>
      </c>
      <c r="D278" t="s">
        <v>40</v>
      </c>
      <c r="E278">
        <v>17</v>
      </c>
      <c r="F278" t="s">
        <v>549</v>
      </c>
      <c r="G278" t="s">
        <v>333</v>
      </c>
      <c r="O278">
        <v>3</v>
      </c>
      <c r="P278">
        <v>4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0</v>
      </c>
      <c r="AB278">
        <v>2</v>
      </c>
      <c r="AC278" t="s">
        <v>462</v>
      </c>
      <c r="AD278" t="s">
        <v>1613</v>
      </c>
      <c r="AE278" t="s">
        <v>2055</v>
      </c>
      <c r="AF278">
        <v>0.4</v>
      </c>
    </row>
    <row r="279" spans="1:32" x14ac:dyDescent="0.2">
      <c r="A279" t="s">
        <v>744</v>
      </c>
      <c r="B279" t="s">
        <v>367</v>
      </c>
      <c r="C279" t="s">
        <v>43</v>
      </c>
      <c r="D279" t="s">
        <v>42</v>
      </c>
      <c r="E279">
        <v>17</v>
      </c>
      <c r="F279" t="s">
        <v>745</v>
      </c>
      <c r="G279" t="s">
        <v>335</v>
      </c>
      <c r="H279">
        <v>4</v>
      </c>
      <c r="I279">
        <v>1</v>
      </c>
      <c r="J279">
        <v>6</v>
      </c>
      <c r="K279">
        <v>0</v>
      </c>
      <c r="L279">
        <v>0</v>
      </c>
      <c r="M279">
        <v>0</v>
      </c>
      <c r="N279">
        <v>0</v>
      </c>
      <c r="AB279">
        <v>2</v>
      </c>
      <c r="AF279">
        <v>0.24</v>
      </c>
    </row>
    <row r="280" spans="1:32" x14ac:dyDescent="0.2">
      <c r="A280" t="s">
        <v>2105</v>
      </c>
      <c r="B280" t="s">
        <v>711</v>
      </c>
      <c r="C280" t="s">
        <v>34</v>
      </c>
      <c r="D280" t="s">
        <v>53</v>
      </c>
      <c r="E280">
        <v>17</v>
      </c>
      <c r="F280" t="s">
        <v>2106</v>
      </c>
      <c r="G280" t="s">
        <v>343</v>
      </c>
      <c r="O280">
        <v>1</v>
      </c>
      <c r="P280">
        <v>2</v>
      </c>
      <c r="Q280">
        <v>0</v>
      </c>
      <c r="R280">
        <v>0</v>
      </c>
      <c r="S280">
        <v>0</v>
      </c>
      <c r="AF280">
        <v>0.2</v>
      </c>
    </row>
    <row r="281" spans="1:32" x14ac:dyDescent="0.2">
      <c r="A281" t="s">
        <v>1596</v>
      </c>
      <c r="B281" t="s">
        <v>475</v>
      </c>
      <c r="C281" t="s">
        <v>42</v>
      </c>
      <c r="D281" t="s">
        <v>43</v>
      </c>
      <c r="E281">
        <v>17</v>
      </c>
      <c r="F281" t="s">
        <v>1597</v>
      </c>
      <c r="G281" t="s">
        <v>335</v>
      </c>
      <c r="O281">
        <v>7</v>
      </c>
      <c r="P281">
        <v>2</v>
      </c>
      <c r="Q281">
        <v>0</v>
      </c>
      <c r="R281">
        <v>0</v>
      </c>
      <c r="S281">
        <v>0</v>
      </c>
      <c r="AB281">
        <v>1</v>
      </c>
      <c r="AF281">
        <v>0.2</v>
      </c>
    </row>
    <row r="282" spans="1:32" x14ac:dyDescent="0.2">
      <c r="A282" t="s">
        <v>2107</v>
      </c>
      <c r="B282" t="s">
        <v>2108</v>
      </c>
      <c r="C282" t="s">
        <v>62</v>
      </c>
      <c r="D282" t="s">
        <v>56</v>
      </c>
      <c r="E282">
        <v>17</v>
      </c>
      <c r="F282" t="s">
        <v>2109</v>
      </c>
      <c r="G282" t="s">
        <v>338</v>
      </c>
      <c r="H282">
        <v>1</v>
      </c>
      <c r="I282">
        <v>1</v>
      </c>
      <c r="J282">
        <v>3</v>
      </c>
      <c r="K282">
        <v>0</v>
      </c>
      <c r="L282">
        <v>0</v>
      </c>
      <c r="M282">
        <v>0</v>
      </c>
      <c r="N282">
        <v>0</v>
      </c>
      <c r="AB282">
        <v>1</v>
      </c>
      <c r="AF282">
        <v>0.12</v>
      </c>
    </row>
    <row r="283" spans="1:32" x14ac:dyDescent="0.2">
      <c r="A283" t="s">
        <v>461</v>
      </c>
      <c r="B283" t="s">
        <v>462</v>
      </c>
      <c r="C283" t="s">
        <v>35</v>
      </c>
      <c r="D283" t="s">
        <v>60</v>
      </c>
      <c r="E283">
        <v>17</v>
      </c>
      <c r="F283" t="s">
        <v>463</v>
      </c>
      <c r="G283" t="s">
        <v>346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AF283">
        <v>0</v>
      </c>
    </row>
    <row r="284" spans="1:32" x14ac:dyDescent="0.2">
      <c r="A284" t="s">
        <v>1043</v>
      </c>
      <c r="B284" t="s">
        <v>720</v>
      </c>
      <c r="C284" t="s">
        <v>46</v>
      </c>
      <c r="D284" t="s">
        <v>57</v>
      </c>
      <c r="E284">
        <v>17</v>
      </c>
      <c r="F284" t="s">
        <v>1044</v>
      </c>
      <c r="G284" t="s">
        <v>345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0</v>
      </c>
      <c r="AB284">
        <v>4</v>
      </c>
      <c r="AF284">
        <v>0</v>
      </c>
    </row>
    <row r="285" spans="1:32" x14ac:dyDescent="0.2">
      <c r="A285" t="s">
        <v>441</v>
      </c>
      <c r="B285" t="s">
        <v>794</v>
      </c>
      <c r="C285" t="s">
        <v>53</v>
      </c>
      <c r="D285" t="s">
        <v>34</v>
      </c>
      <c r="E285">
        <v>17</v>
      </c>
      <c r="F285" t="s">
        <v>2008</v>
      </c>
      <c r="G285" t="s">
        <v>343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  <c r="AB285">
        <v>2</v>
      </c>
      <c r="AF285">
        <v>0</v>
      </c>
    </row>
    <row r="286" spans="1:32" x14ac:dyDescent="0.2">
      <c r="A286" t="s">
        <v>1240</v>
      </c>
      <c r="B286" t="s">
        <v>794</v>
      </c>
      <c r="C286" t="s">
        <v>43</v>
      </c>
      <c r="D286" t="s">
        <v>42</v>
      </c>
      <c r="E286">
        <v>17</v>
      </c>
      <c r="F286" t="s">
        <v>1241</v>
      </c>
      <c r="G286" t="s">
        <v>335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AB286">
        <v>2</v>
      </c>
      <c r="AC286" t="s">
        <v>1477</v>
      </c>
      <c r="AD286" t="s">
        <v>1613</v>
      </c>
      <c r="AE286" t="s">
        <v>2092</v>
      </c>
      <c r="AF286">
        <v>0</v>
      </c>
    </row>
    <row r="287" spans="1:32" x14ac:dyDescent="0.2">
      <c r="A287" t="s">
        <v>1429</v>
      </c>
      <c r="B287" t="s">
        <v>720</v>
      </c>
      <c r="C287" t="s">
        <v>32</v>
      </c>
      <c r="D287" t="s">
        <v>58</v>
      </c>
      <c r="E287">
        <v>17</v>
      </c>
      <c r="F287" t="s">
        <v>1430</v>
      </c>
      <c r="G287" t="s">
        <v>337</v>
      </c>
      <c r="T287">
        <v>4</v>
      </c>
      <c r="U287">
        <v>0</v>
      </c>
      <c r="V287">
        <v>0</v>
      </c>
      <c r="W287">
        <v>0</v>
      </c>
      <c r="X287">
        <v>0</v>
      </c>
      <c r="Y287">
        <v>0</v>
      </c>
      <c r="AC287" t="s">
        <v>462</v>
      </c>
      <c r="AD287" t="s">
        <v>2110</v>
      </c>
      <c r="AE287" t="s">
        <v>2037</v>
      </c>
      <c r="AF287">
        <v>0</v>
      </c>
    </row>
    <row r="288" spans="1:32" x14ac:dyDescent="0.2">
      <c r="A288" t="s">
        <v>1153</v>
      </c>
      <c r="B288" t="s">
        <v>794</v>
      </c>
      <c r="C288" t="s">
        <v>39</v>
      </c>
      <c r="D288" t="s">
        <v>47</v>
      </c>
      <c r="E288">
        <v>17</v>
      </c>
      <c r="F288" t="s">
        <v>1154</v>
      </c>
      <c r="G288" t="s">
        <v>334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AB288">
        <v>1</v>
      </c>
      <c r="AF288">
        <v>0</v>
      </c>
    </row>
    <row r="289" spans="1:32" x14ac:dyDescent="0.2">
      <c r="A289" t="s">
        <v>1288</v>
      </c>
      <c r="B289" t="s">
        <v>720</v>
      </c>
      <c r="C289" t="s">
        <v>31</v>
      </c>
      <c r="D289" t="s">
        <v>49</v>
      </c>
      <c r="E289">
        <v>17</v>
      </c>
      <c r="F289" t="s">
        <v>1289</v>
      </c>
      <c r="G289" t="s">
        <v>344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AB289">
        <v>4</v>
      </c>
      <c r="AF289">
        <v>0</v>
      </c>
    </row>
    <row r="290" spans="1:32" x14ac:dyDescent="0.2">
      <c r="A290" t="s">
        <v>1869</v>
      </c>
      <c r="B290" t="s">
        <v>794</v>
      </c>
      <c r="C290" t="s">
        <v>58</v>
      </c>
      <c r="D290" t="s">
        <v>32</v>
      </c>
      <c r="E290">
        <v>17</v>
      </c>
      <c r="F290" t="s">
        <v>1870</v>
      </c>
      <c r="G290" t="s">
        <v>337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AB290">
        <v>2</v>
      </c>
      <c r="AF290">
        <v>0</v>
      </c>
    </row>
    <row r="291" spans="1:32" x14ac:dyDescent="0.2">
      <c r="A291" t="s">
        <v>1095</v>
      </c>
      <c r="B291" t="s">
        <v>720</v>
      </c>
      <c r="C291" t="s">
        <v>37</v>
      </c>
      <c r="D291" t="s">
        <v>38</v>
      </c>
      <c r="E291">
        <v>17</v>
      </c>
      <c r="F291" t="s">
        <v>1096</v>
      </c>
      <c r="G291" t="s">
        <v>339</v>
      </c>
      <c r="T291">
        <v>3</v>
      </c>
      <c r="U291">
        <v>0</v>
      </c>
      <c r="V291">
        <v>0</v>
      </c>
      <c r="W291">
        <v>0</v>
      </c>
      <c r="X291">
        <v>0</v>
      </c>
      <c r="Y291">
        <v>0</v>
      </c>
      <c r="AF291">
        <v>0</v>
      </c>
    </row>
    <row r="292" spans="1:32" x14ac:dyDescent="0.2">
      <c r="A292" t="s">
        <v>798</v>
      </c>
      <c r="B292" t="s">
        <v>720</v>
      </c>
      <c r="C292" t="s">
        <v>55</v>
      </c>
      <c r="D292" t="s">
        <v>51</v>
      </c>
      <c r="E292">
        <v>17</v>
      </c>
      <c r="F292" t="s">
        <v>799</v>
      </c>
      <c r="G292" t="s">
        <v>331</v>
      </c>
      <c r="T292">
        <v>4</v>
      </c>
      <c r="U292">
        <v>0</v>
      </c>
      <c r="V292">
        <v>0</v>
      </c>
      <c r="W292">
        <v>0</v>
      </c>
      <c r="X292">
        <v>0</v>
      </c>
      <c r="Y292">
        <v>0</v>
      </c>
      <c r="AB292">
        <v>2</v>
      </c>
      <c r="AF292">
        <v>0</v>
      </c>
    </row>
    <row r="293" spans="1:32" x14ac:dyDescent="0.2">
      <c r="A293" t="s">
        <v>1079</v>
      </c>
      <c r="B293" t="s">
        <v>720</v>
      </c>
      <c r="C293" t="s">
        <v>36</v>
      </c>
      <c r="D293" t="s">
        <v>44</v>
      </c>
      <c r="E293">
        <v>17</v>
      </c>
      <c r="F293" t="s">
        <v>1080</v>
      </c>
      <c r="G293" t="s">
        <v>341</v>
      </c>
      <c r="T293">
        <v>2</v>
      </c>
      <c r="U293">
        <v>0</v>
      </c>
      <c r="V293">
        <v>0</v>
      </c>
      <c r="W293">
        <v>0</v>
      </c>
      <c r="X293">
        <v>0</v>
      </c>
      <c r="Y293">
        <v>0</v>
      </c>
      <c r="AB293">
        <v>2</v>
      </c>
      <c r="AF293">
        <v>0</v>
      </c>
    </row>
    <row r="294" spans="1:32" x14ac:dyDescent="0.2">
      <c r="A294" t="s">
        <v>948</v>
      </c>
      <c r="B294" t="s">
        <v>720</v>
      </c>
      <c r="C294" t="s">
        <v>33</v>
      </c>
      <c r="D294" t="s">
        <v>40</v>
      </c>
      <c r="E294">
        <v>17</v>
      </c>
      <c r="F294" t="s">
        <v>949</v>
      </c>
      <c r="G294" t="s">
        <v>333</v>
      </c>
      <c r="T294">
        <v>3</v>
      </c>
      <c r="U294">
        <v>0</v>
      </c>
      <c r="V294">
        <v>0</v>
      </c>
      <c r="W294">
        <v>0</v>
      </c>
      <c r="X294">
        <v>0</v>
      </c>
      <c r="Y294">
        <v>0</v>
      </c>
      <c r="AB294">
        <v>4</v>
      </c>
      <c r="AF294">
        <v>0</v>
      </c>
    </row>
    <row r="295" spans="1:32" x14ac:dyDescent="0.2">
      <c r="A295" t="s">
        <v>1423</v>
      </c>
      <c r="B295" t="s">
        <v>720</v>
      </c>
      <c r="C295" t="s">
        <v>35</v>
      </c>
      <c r="D295" t="s">
        <v>60</v>
      </c>
      <c r="E295">
        <v>17</v>
      </c>
      <c r="F295" t="s">
        <v>1424</v>
      </c>
      <c r="G295" t="s">
        <v>346</v>
      </c>
      <c r="T295">
        <v>3</v>
      </c>
      <c r="U295">
        <v>0</v>
      </c>
      <c r="V295">
        <v>0</v>
      </c>
      <c r="W295">
        <v>0</v>
      </c>
      <c r="X295">
        <v>0</v>
      </c>
      <c r="Y295">
        <v>0</v>
      </c>
      <c r="AB295">
        <v>3</v>
      </c>
      <c r="AF295">
        <v>0</v>
      </c>
    </row>
    <row r="296" spans="1:32" x14ac:dyDescent="0.2">
      <c r="A296" t="s">
        <v>970</v>
      </c>
      <c r="B296" t="s">
        <v>720</v>
      </c>
      <c r="C296" t="s">
        <v>61</v>
      </c>
      <c r="D296" t="s">
        <v>52</v>
      </c>
      <c r="E296">
        <v>17</v>
      </c>
      <c r="F296" t="s">
        <v>971</v>
      </c>
      <c r="G296" t="s">
        <v>332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AB296">
        <v>4</v>
      </c>
      <c r="AF296">
        <v>0</v>
      </c>
    </row>
    <row r="297" spans="1:32" x14ac:dyDescent="0.2">
      <c r="A297" t="s">
        <v>1173</v>
      </c>
      <c r="B297" t="s">
        <v>720</v>
      </c>
      <c r="C297" t="s">
        <v>49</v>
      </c>
      <c r="D297" t="s">
        <v>31</v>
      </c>
      <c r="E297">
        <v>17</v>
      </c>
      <c r="F297" t="s">
        <v>1174</v>
      </c>
      <c r="G297" t="s">
        <v>344</v>
      </c>
      <c r="T297">
        <v>2</v>
      </c>
      <c r="U297">
        <v>0</v>
      </c>
      <c r="V297">
        <v>0</v>
      </c>
      <c r="W297">
        <v>0</v>
      </c>
      <c r="X297">
        <v>0</v>
      </c>
      <c r="Y297">
        <v>0</v>
      </c>
      <c r="AB297">
        <v>4</v>
      </c>
      <c r="AF297">
        <v>0</v>
      </c>
    </row>
    <row r="298" spans="1:32" x14ac:dyDescent="0.2">
      <c r="A298" t="s">
        <v>1334</v>
      </c>
      <c r="B298" t="s">
        <v>794</v>
      </c>
      <c r="C298" t="s">
        <v>47</v>
      </c>
      <c r="D298" t="s">
        <v>39</v>
      </c>
      <c r="E298">
        <v>17</v>
      </c>
      <c r="F298" t="s">
        <v>1335</v>
      </c>
      <c r="G298" t="s">
        <v>334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0</v>
      </c>
      <c r="AB298">
        <v>2</v>
      </c>
      <c r="AF298">
        <v>0</v>
      </c>
    </row>
    <row r="299" spans="1:32" x14ac:dyDescent="0.2">
      <c r="A299" t="s">
        <v>876</v>
      </c>
      <c r="B299" t="s">
        <v>794</v>
      </c>
      <c r="C299" t="s">
        <v>35</v>
      </c>
      <c r="D299" t="s">
        <v>60</v>
      </c>
      <c r="E299">
        <v>17</v>
      </c>
      <c r="F299" t="s">
        <v>877</v>
      </c>
      <c r="G299" t="s">
        <v>346</v>
      </c>
      <c r="T299">
        <v>4</v>
      </c>
      <c r="U299">
        <v>0</v>
      </c>
      <c r="V299">
        <v>0</v>
      </c>
      <c r="W299">
        <v>0</v>
      </c>
      <c r="X299">
        <v>0</v>
      </c>
      <c r="Y299">
        <v>0</v>
      </c>
      <c r="AB299">
        <v>1</v>
      </c>
      <c r="AF299">
        <v>0</v>
      </c>
    </row>
    <row r="300" spans="1:32" x14ac:dyDescent="0.2">
      <c r="A300" t="s">
        <v>870</v>
      </c>
      <c r="B300" t="s">
        <v>720</v>
      </c>
      <c r="C300" t="s">
        <v>46</v>
      </c>
      <c r="D300" t="s">
        <v>57</v>
      </c>
      <c r="E300">
        <v>17</v>
      </c>
      <c r="F300" t="s">
        <v>871</v>
      </c>
      <c r="G300" t="s">
        <v>345</v>
      </c>
      <c r="T300">
        <v>3</v>
      </c>
      <c r="U300">
        <v>0</v>
      </c>
      <c r="V300">
        <v>0</v>
      </c>
      <c r="W300">
        <v>0</v>
      </c>
      <c r="X300">
        <v>0</v>
      </c>
      <c r="Y300">
        <v>0</v>
      </c>
      <c r="AB300">
        <v>4</v>
      </c>
      <c r="AF300">
        <v>0</v>
      </c>
    </row>
    <row r="301" spans="1:32" x14ac:dyDescent="0.2">
      <c r="A301" t="s">
        <v>1033</v>
      </c>
      <c r="B301" t="s">
        <v>794</v>
      </c>
      <c r="C301" t="s">
        <v>39</v>
      </c>
      <c r="D301" t="s">
        <v>47</v>
      </c>
      <c r="E301">
        <v>17</v>
      </c>
      <c r="F301" t="s">
        <v>1034</v>
      </c>
      <c r="G301" t="s">
        <v>334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AB301">
        <v>2</v>
      </c>
      <c r="AF301">
        <v>0</v>
      </c>
    </row>
    <row r="302" spans="1:32" x14ac:dyDescent="0.2">
      <c r="A302" t="s">
        <v>1049</v>
      </c>
      <c r="B302" t="s">
        <v>794</v>
      </c>
      <c r="C302" t="s">
        <v>32</v>
      </c>
      <c r="D302" t="s">
        <v>58</v>
      </c>
      <c r="E302">
        <v>17</v>
      </c>
      <c r="F302" t="s">
        <v>1050</v>
      </c>
      <c r="G302" t="s">
        <v>337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AB302">
        <v>2</v>
      </c>
      <c r="AF302">
        <v>0</v>
      </c>
    </row>
    <row r="303" spans="1:32" x14ac:dyDescent="0.2">
      <c r="A303" t="s">
        <v>986</v>
      </c>
      <c r="B303" t="s">
        <v>720</v>
      </c>
      <c r="C303" t="s">
        <v>38</v>
      </c>
      <c r="D303" t="s">
        <v>37</v>
      </c>
      <c r="E303">
        <v>17</v>
      </c>
      <c r="F303" t="s">
        <v>987</v>
      </c>
      <c r="G303" t="s">
        <v>339</v>
      </c>
      <c r="T303">
        <v>2</v>
      </c>
      <c r="U303">
        <v>0</v>
      </c>
      <c r="V303">
        <v>0</v>
      </c>
      <c r="W303">
        <v>0</v>
      </c>
      <c r="X303">
        <v>0</v>
      </c>
      <c r="Y303">
        <v>0</v>
      </c>
      <c r="AB303">
        <v>3</v>
      </c>
      <c r="AF303">
        <v>0</v>
      </c>
    </row>
    <row r="304" spans="1:32" x14ac:dyDescent="0.2">
      <c r="A304" t="s">
        <v>1274</v>
      </c>
      <c r="B304" t="s">
        <v>720</v>
      </c>
      <c r="C304" t="s">
        <v>36</v>
      </c>
      <c r="D304" t="s">
        <v>44</v>
      </c>
      <c r="E304">
        <v>17</v>
      </c>
      <c r="F304" t="s">
        <v>1275</v>
      </c>
      <c r="G304" t="s">
        <v>341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AB304">
        <v>4</v>
      </c>
      <c r="AF304">
        <v>0</v>
      </c>
    </row>
    <row r="305" spans="1:32" x14ac:dyDescent="0.2">
      <c r="A305" t="s">
        <v>1059</v>
      </c>
      <c r="B305" t="s">
        <v>720</v>
      </c>
      <c r="C305" t="s">
        <v>38</v>
      </c>
      <c r="D305" t="s">
        <v>37</v>
      </c>
      <c r="E305">
        <v>17</v>
      </c>
      <c r="F305" t="s">
        <v>1060</v>
      </c>
      <c r="G305" t="s">
        <v>339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0</v>
      </c>
      <c r="AB305">
        <v>2</v>
      </c>
      <c r="AF305">
        <v>0</v>
      </c>
    </row>
    <row r="306" spans="1:32" x14ac:dyDescent="0.2">
      <c r="A306" t="s">
        <v>2111</v>
      </c>
      <c r="B306" t="s">
        <v>475</v>
      </c>
      <c r="C306" t="s">
        <v>45</v>
      </c>
      <c r="D306" t="s">
        <v>48</v>
      </c>
      <c r="E306">
        <v>17</v>
      </c>
      <c r="Z306">
        <v>1</v>
      </c>
      <c r="AA306">
        <v>0</v>
      </c>
      <c r="AB306">
        <v>3</v>
      </c>
      <c r="AC306" t="s">
        <v>1477</v>
      </c>
      <c r="AD306" t="s">
        <v>1684</v>
      </c>
      <c r="AE306" t="s">
        <v>2070</v>
      </c>
      <c r="AF306">
        <v>0</v>
      </c>
    </row>
    <row r="307" spans="1:32" x14ac:dyDescent="0.2">
      <c r="A307" t="s">
        <v>852</v>
      </c>
      <c r="B307" t="s">
        <v>794</v>
      </c>
      <c r="C307" t="s">
        <v>53</v>
      </c>
      <c r="D307" t="s">
        <v>38</v>
      </c>
      <c r="E307">
        <v>16</v>
      </c>
      <c r="F307" t="s">
        <v>853</v>
      </c>
      <c r="G307" t="s">
        <v>316</v>
      </c>
      <c r="T307">
        <v>11</v>
      </c>
      <c r="U307">
        <v>9</v>
      </c>
      <c r="V307">
        <v>129</v>
      </c>
      <c r="W307">
        <v>2</v>
      </c>
      <c r="X307">
        <v>0</v>
      </c>
      <c r="Y307">
        <v>1</v>
      </c>
      <c r="AB307">
        <v>1</v>
      </c>
      <c r="AF307">
        <v>36.9</v>
      </c>
    </row>
    <row r="308" spans="1:32" x14ac:dyDescent="0.2">
      <c r="A308" t="s">
        <v>552</v>
      </c>
      <c r="B308" t="s">
        <v>475</v>
      </c>
      <c r="C308" t="s">
        <v>48</v>
      </c>
      <c r="D308" t="s">
        <v>55</v>
      </c>
      <c r="E308">
        <v>16</v>
      </c>
      <c r="F308" t="s">
        <v>553</v>
      </c>
      <c r="G308" t="s">
        <v>329</v>
      </c>
      <c r="O308">
        <v>17</v>
      </c>
      <c r="P308">
        <v>100</v>
      </c>
      <c r="Q308">
        <v>2</v>
      </c>
      <c r="R308">
        <v>0</v>
      </c>
      <c r="S308">
        <v>1</v>
      </c>
      <c r="T308">
        <v>6</v>
      </c>
      <c r="U308">
        <v>6</v>
      </c>
      <c r="V308">
        <v>53</v>
      </c>
      <c r="W308">
        <v>0</v>
      </c>
      <c r="X308">
        <v>0</v>
      </c>
      <c r="Y308">
        <v>0</v>
      </c>
      <c r="AB308">
        <v>1</v>
      </c>
      <c r="AF308">
        <v>36.299999999999997</v>
      </c>
    </row>
    <row r="309" spans="1:32" x14ac:dyDescent="0.2">
      <c r="A309" t="s">
        <v>896</v>
      </c>
      <c r="B309" t="s">
        <v>720</v>
      </c>
      <c r="C309" t="s">
        <v>50</v>
      </c>
      <c r="D309" t="s">
        <v>44</v>
      </c>
      <c r="E309">
        <v>16</v>
      </c>
      <c r="F309" t="s">
        <v>897</v>
      </c>
      <c r="G309" t="s">
        <v>317</v>
      </c>
      <c r="T309">
        <v>11</v>
      </c>
      <c r="U309">
        <v>9</v>
      </c>
      <c r="V309">
        <v>178</v>
      </c>
      <c r="W309">
        <v>1</v>
      </c>
      <c r="X309">
        <v>0</v>
      </c>
      <c r="Y309">
        <v>1</v>
      </c>
      <c r="AB309">
        <v>1</v>
      </c>
      <c r="AF309">
        <v>35.799999999999997</v>
      </c>
    </row>
    <row r="310" spans="1:32" x14ac:dyDescent="0.2">
      <c r="A310" t="s">
        <v>419</v>
      </c>
      <c r="B310" t="s">
        <v>367</v>
      </c>
      <c r="C310" t="s">
        <v>53</v>
      </c>
      <c r="D310" t="s">
        <v>38</v>
      </c>
      <c r="E310">
        <v>16</v>
      </c>
      <c r="F310" t="s">
        <v>420</v>
      </c>
      <c r="G310" t="s">
        <v>316</v>
      </c>
      <c r="H310">
        <v>46</v>
      </c>
      <c r="I310">
        <v>31</v>
      </c>
      <c r="J310">
        <v>365</v>
      </c>
      <c r="K310">
        <v>4</v>
      </c>
      <c r="L310">
        <v>1</v>
      </c>
      <c r="M310">
        <v>0</v>
      </c>
      <c r="N310">
        <v>1</v>
      </c>
      <c r="O310">
        <v>5</v>
      </c>
      <c r="P310">
        <v>-4</v>
      </c>
      <c r="Q310">
        <v>0</v>
      </c>
      <c r="R310">
        <v>0</v>
      </c>
      <c r="S310">
        <v>0</v>
      </c>
      <c r="AB310">
        <v>1</v>
      </c>
      <c r="AF310">
        <v>35.200000000000003</v>
      </c>
    </row>
    <row r="311" spans="1:32" x14ac:dyDescent="0.2">
      <c r="A311" t="s">
        <v>1598</v>
      </c>
      <c r="B311" t="s">
        <v>475</v>
      </c>
      <c r="C311" t="s">
        <v>41</v>
      </c>
      <c r="D311" t="s">
        <v>40</v>
      </c>
      <c r="E311">
        <v>16</v>
      </c>
      <c r="F311" t="s">
        <v>1599</v>
      </c>
      <c r="G311" t="s">
        <v>323</v>
      </c>
      <c r="O311">
        <v>27</v>
      </c>
      <c r="P311">
        <v>122</v>
      </c>
      <c r="Q311">
        <v>2</v>
      </c>
      <c r="R311">
        <v>0</v>
      </c>
      <c r="S311">
        <v>1</v>
      </c>
      <c r="T311">
        <v>3</v>
      </c>
      <c r="U311">
        <v>3</v>
      </c>
      <c r="V311">
        <v>47</v>
      </c>
      <c r="W311">
        <v>0</v>
      </c>
      <c r="X311">
        <v>0</v>
      </c>
      <c r="Y311">
        <v>0</v>
      </c>
      <c r="AB311">
        <v>1</v>
      </c>
      <c r="AF311">
        <v>34.9</v>
      </c>
    </row>
    <row r="312" spans="1:32" x14ac:dyDescent="0.2">
      <c r="A312" t="s">
        <v>846</v>
      </c>
      <c r="B312" t="s">
        <v>720</v>
      </c>
      <c r="C312" t="s">
        <v>32</v>
      </c>
      <c r="D312" t="s">
        <v>43</v>
      </c>
      <c r="E312">
        <v>16</v>
      </c>
      <c r="F312" t="s">
        <v>847</v>
      </c>
      <c r="G312" t="s">
        <v>324</v>
      </c>
      <c r="T312">
        <v>10</v>
      </c>
      <c r="U312">
        <v>8</v>
      </c>
      <c r="V312">
        <v>115</v>
      </c>
      <c r="W312">
        <v>2</v>
      </c>
      <c r="X312">
        <v>0</v>
      </c>
      <c r="Y312">
        <v>1</v>
      </c>
      <c r="AB312">
        <v>1</v>
      </c>
      <c r="AF312">
        <v>34.5</v>
      </c>
    </row>
    <row r="313" spans="1:32" x14ac:dyDescent="0.2">
      <c r="A313" t="s">
        <v>443</v>
      </c>
      <c r="B313" t="s">
        <v>367</v>
      </c>
      <c r="C313" t="s">
        <v>40</v>
      </c>
      <c r="D313" t="s">
        <v>41</v>
      </c>
      <c r="E313">
        <v>16</v>
      </c>
      <c r="F313" t="s">
        <v>444</v>
      </c>
      <c r="G313" t="s">
        <v>323</v>
      </c>
      <c r="H313">
        <v>35</v>
      </c>
      <c r="I313">
        <v>27</v>
      </c>
      <c r="J313">
        <v>368</v>
      </c>
      <c r="K313">
        <v>4</v>
      </c>
      <c r="L313">
        <v>1</v>
      </c>
      <c r="M313">
        <v>2</v>
      </c>
      <c r="N313">
        <v>1</v>
      </c>
      <c r="O313">
        <v>3</v>
      </c>
      <c r="P313">
        <v>5</v>
      </c>
      <c r="Q313">
        <v>0</v>
      </c>
      <c r="R313">
        <v>0</v>
      </c>
      <c r="S313">
        <v>0</v>
      </c>
      <c r="AB313">
        <v>1</v>
      </c>
      <c r="AF313">
        <v>34.22</v>
      </c>
    </row>
    <row r="314" spans="1:32" x14ac:dyDescent="0.2">
      <c r="A314" t="s">
        <v>850</v>
      </c>
      <c r="B314" t="s">
        <v>720</v>
      </c>
      <c r="C314" t="s">
        <v>40</v>
      </c>
      <c r="D314" t="s">
        <v>41</v>
      </c>
      <c r="E314">
        <v>16</v>
      </c>
      <c r="F314" t="s">
        <v>851</v>
      </c>
      <c r="G314" t="s">
        <v>323</v>
      </c>
      <c r="T314">
        <v>10</v>
      </c>
      <c r="U314">
        <v>8</v>
      </c>
      <c r="V314">
        <v>106</v>
      </c>
      <c r="W314">
        <v>2</v>
      </c>
      <c r="X314">
        <v>0</v>
      </c>
      <c r="Y314">
        <v>1</v>
      </c>
      <c r="AB314">
        <v>2</v>
      </c>
      <c r="AF314">
        <v>33.6</v>
      </c>
    </row>
    <row r="315" spans="1:32" x14ac:dyDescent="0.2">
      <c r="A315" t="s">
        <v>409</v>
      </c>
      <c r="B315" t="s">
        <v>367</v>
      </c>
      <c r="C315" t="s">
        <v>41</v>
      </c>
      <c r="D315" t="s">
        <v>40</v>
      </c>
      <c r="E315">
        <v>16</v>
      </c>
      <c r="F315" t="s">
        <v>410</v>
      </c>
      <c r="G315" t="s">
        <v>323</v>
      </c>
      <c r="H315">
        <v>36</v>
      </c>
      <c r="I315">
        <v>25</v>
      </c>
      <c r="J315">
        <v>412</v>
      </c>
      <c r="K315">
        <v>3</v>
      </c>
      <c r="L315">
        <v>0</v>
      </c>
      <c r="M315">
        <v>0</v>
      </c>
      <c r="N315">
        <v>1</v>
      </c>
      <c r="O315">
        <v>3</v>
      </c>
      <c r="P315">
        <v>-3</v>
      </c>
      <c r="Q315">
        <v>0</v>
      </c>
      <c r="R315">
        <v>0</v>
      </c>
      <c r="S315">
        <v>0</v>
      </c>
      <c r="AB315">
        <v>1</v>
      </c>
      <c r="AC315" t="s">
        <v>1477</v>
      </c>
      <c r="AD315" t="s">
        <v>1976</v>
      </c>
      <c r="AE315" t="s">
        <v>1977</v>
      </c>
      <c r="AF315">
        <v>31.18</v>
      </c>
    </row>
    <row r="316" spans="1:32" x14ac:dyDescent="0.2">
      <c r="A316" t="s">
        <v>1252</v>
      </c>
      <c r="B316" t="s">
        <v>720</v>
      </c>
      <c r="C316" t="s">
        <v>40</v>
      </c>
      <c r="D316" t="s">
        <v>41</v>
      </c>
      <c r="E316">
        <v>16</v>
      </c>
      <c r="F316" t="s">
        <v>1253</v>
      </c>
      <c r="G316" t="s">
        <v>323</v>
      </c>
      <c r="T316">
        <v>9</v>
      </c>
      <c r="U316">
        <v>6</v>
      </c>
      <c r="V316">
        <v>151</v>
      </c>
      <c r="W316">
        <v>1</v>
      </c>
      <c r="X316">
        <v>0</v>
      </c>
      <c r="Y316">
        <v>1</v>
      </c>
      <c r="AB316">
        <v>1</v>
      </c>
      <c r="AF316">
        <v>30.1</v>
      </c>
    </row>
    <row r="317" spans="1:32" x14ac:dyDescent="0.2">
      <c r="A317" t="s">
        <v>1225</v>
      </c>
      <c r="B317" t="s">
        <v>720</v>
      </c>
      <c r="C317" t="s">
        <v>57</v>
      </c>
      <c r="D317" t="s">
        <v>35</v>
      </c>
      <c r="E317">
        <v>16</v>
      </c>
      <c r="F317" t="s">
        <v>1226</v>
      </c>
      <c r="G317" t="s">
        <v>328</v>
      </c>
      <c r="T317">
        <v>10</v>
      </c>
      <c r="U317">
        <v>8</v>
      </c>
      <c r="V317">
        <v>118</v>
      </c>
      <c r="W317">
        <v>1</v>
      </c>
      <c r="X317">
        <v>0</v>
      </c>
      <c r="Y317">
        <v>1</v>
      </c>
      <c r="AB317">
        <v>1</v>
      </c>
      <c r="AF317">
        <v>28.8</v>
      </c>
    </row>
    <row r="318" spans="1:32" x14ac:dyDescent="0.2">
      <c r="A318" t="s">
        <v>894</v>
      </c>
      <c r="B318" t="s">
        <v>794</v>
      </c>
      <c r="C318" t="s">
        <v>38</v>
      </c>
      <c r="D318" t="s">
        <v>53</v>
      </c>
      <c r="E318">
        <v>16</v>
      </c>
      <c r="F318" t="s">
        <v>895</v>
      </c>
      <c r="G318" t="s">
        <v>316</v>
      </c>
      <c r="T318">
        <v>17</v>
      </c>
      <c r="U318">
        <v>13</v>
      </c>
      <c r="V318">
        <v>122</v>
      </c>
      <c r="W318">
        <v>0</v>
      </c>
      <c r="X318">
        <v>0</v>
      </c>
      <c r="Y318">
        <v>1</v>
      </c>
      <c r="Z318">
        <v>1</v>
      </c>
      <c r="AA318">
        <v>0</v>
      </c>
      <c r="AB318">
        <v>1</v>
      </c>
      <c r="AF318">
        <v>28.2</v>
      </c>
    </row>
    <row r="319" spans="1:32" x14ac:dyDescent="0.2">
      <c r="A319" t="s">
        <v>1003</v>
      </c>
      <c r="B319" t="s">
        <v>720</v>
      </c>
      <c r="C319" t="s">
        <v>33</v>
      </c>
      <c r="D319" t="s">
        <v>54</v>
      </c>
      <c r="E319">
        <v>16</v>
      </c>
      <c r="F319" t="s">
        <v>1004</v>
      </c>
      <c r="G319" t="s">
        <v>321</v>
      </c>
      <c r="T319">
        <v>11</v>
      </c>
      <c r="U319">
        <v>7</v>
      </c>
      <c r="V319">
        <v>117</v>
      </c>
      <c r="W319">
        <v>1</v>
      </c>
      <c r="X319">
        <v>0</v>
      </c>
      <c r="Y319">
        <v>1</v>
      </c>
      <c r="AB319">
        <v>1</v>
      </c>
      <c r="AF319">
        <v>27.7</v>
      </c>
    </row>
    <row r="320" spans="1:32" x14ac:dyDescent="0.2">
      <c r="A320" t="s">
        <v>816</v>
      </c>
      <c r="B320" t="s">
        <v>720</v>
      </c>
      <c r="C320" t="s">
        <v>41</v>
      </c>
      <c r="D320" t="s">
        <v>40</v>
      </c>
      <c r="E320">
        <v>16</v>
      </c>
      <c r="F320" t="s">
        <v>817</v>
      </c>
      <c r="G320" t="s">
        <v>323</v>
      </c>
      <c r="O320">
        <v>4</v>
      </c>
      <c r="P320">
        <v>10</v>
      </c>
      <c r="Q320">
        <v>0</v>
      </c>
      <c r="R320">
        <v>0</v>
      </c>
      <c r="S320">
        <v>0</v>
      </c>
      <c r="T320">
        <v>7</v>
      </c>
      <c r="U320">
        <v>5</v>
      </c>
      <c r="V320">
        <v>123</v>
      </c>
      <c r="W320">
        <v>1</v>
      </c>
      <c r="X320">
        <v>0</v>
      </c>
      <c r="Y320">
        <v>1</v>
      </c>
      <c r="AB320">
        <v>1</v>
      </c>
      <c r="AF320">
        <v>27.3</v>
      </c>
    </row>
    <row r="321" spans="1:32" x14ac:dyDescent="0.2">
      <c r="A321" t="s">
        <v>882</v>
      </c>
      <c r="B321" t="s">
        <v>720</v>
      </c>
      <c r="C321" t="s">
        <v>38</v>
      </c>
      <c r="D321" t="s">
        <v>53</v>
      </c>
      <c r="E321">
        <v>16</v>
      </c>
      <c r="F321" t="s">
        <v>883</v>
      </c>
      <c r="G321" t="s">
        <v>316</v>
      </c>
      <c r="T321">
        <v>8</v>
      </c>
      <c r="U321">
        <v>6</v>
      </c>
      <c r="V321">
        <v>104</v>
      </c>
      <c r="W321">
        <v>1</v>
      </c>
      <c r="X321">
        <v>0</v>
      </c>
      <c r="Y321">
        <v>1</v>
      </c>
      <c r="AB321">
        <v>1</v>
      </c>
      <c r="AF321">
        <v>25.4</v>
      </c>
    </row>
    <row r="322" spans="1:32" x14ac:dyDescent="0.2">
      <c r="A322" t="s">
        <v>371</v>
      </c>
      <c r="B322" t="s">
        <v>367</v>
      </c>
      <c r="C322" t="s">
        <v>32</v>
      </c>
      <c r="D322" t="s">
        <v>43</v>
      </c>
      <c r="E322">
        <v>16</v>
      </c>
      <c r="F322" t="s">
        <v>372</v>
      </c>
      <c r="G322" t="s">
        <v>324</v>
      </c>
      <c r="H322">
        <v>41</v>
      </c>
      <c r="I322">
        <v>26</v>
      </c>
      <c r="J322">
        <v>296</v>
      </c>
      <c r="K322">
        <v>3</v>
      </c>
      <c r="L322">
        <v>0</v>
      </c>
      <c r="M322">
        <v>0</v>
      </c>
      <c r="N322">
        <v>0</v>
      </c>
      <c r="O322">
        <v>2</v>
      </c>
      <c r="P322">
        <v>13</v>
      </c>
      <c r="Q322">
        <v>0</v>
      </c>
      <c r="R322">
        <v>0</v>
      </c>
      <c r="S322">
        <v>0</v>
      </c>
      <c r="Z322">
        <v>1</v>
      </c>
      <c r="AA322">
        <v>0</v>
      </c>
      <c r="AB322">
        <v>1</v>
      </c>
      <c r="AF322">
        <v>25.14</v>
      </c>
    </row>
    <row r="323" spans="1:32" x14ac:dyDescent="0.2">
      <c r="A323" t="s">
        <v>366</v>
      </c>
      <c r="B323" t="s">
        <v>367</v>
      </c>
      <c r="C323" t="s">
        <v>61</v>
      </c>
      <c r="D323" t="s">
        <v>60</v>
      </c>
      <c r="E323">
        <v>16</v>
      </c>
      <c r="F323" t="s">
        <v>368</v>
      </c>
      <c r="G323" t="s">
        <v>326</v>
      </c>
      <c r="H323">
        <v>37</v>
      </c>
      <c r="I323">
        <v>29</v>
      </c>
      <c r="J323">
        <v>301</v>
      </c>
      <c r="K323">
        <v>2</v>
      </c>
      <c r="L323">
        <v>0</v>
      </c>
      <c r="M323">
        <v>0</v>
      </c>
      <c r="N323">
        <v>1</v>
      </c>
      <c r="O323">
        <v>5</v>
      </c>
      <c r="P323">
        <v>11</v>
      </c>
      <c r="Q323">
        <v>0</v>
      </c>
      <c r="R323">
        <v>0</v>
      </c>
      <c r="S323">
        <v>0</v>
      </c>
      <c r="AB323">
        <v>1</v>
      </c>
      <c r="AF323">
        <v>24.14</v>
      </c>
    </row>
    <row r="324" spans="1:32" x14ac:dyDescent="0.2">
      <c r="A324" t="s">
        <v>538</v>
      </c>
      <c r="B324" t="s">
        <v>475</v>
      </c>
      <c r="C324" t="s">
        <v>39</v>
      </c>
      <c r="D324" t="s">
        <v>37</v>
      </c>
      <c r="E324">
        <v>16</v>
      </c>
      <c r="F324" t="s">
        <v>539</v>
      </c>
      <c r="G324" t="s">
        <v>325</v>
      </c>
      <c r="O324">
        <v>7</v>
      </c>
      <c r="P324">
        <v>89</v>
      </c>
      <c r="Q324">
        <v>2</v>
      </c>
      <c r="R324">
        <v>0</v>
      </c>
      <c r="S324">
        <v>0</v>
      </c>
      <c r="T324">
        <v>3</v>
      </c>
      <c r="U324">
        <v>2</v>
      </c>
      <c r="V324">
        <v>8</v>
      </c>
      <c r="W324">
        <v>0</v>
      </c>
      <c r="X324">
        <v>0</v>
      </c>
      <c r="Y324">
        <v>0</v>
      </c>
      <c r="AB324">
        <v>2</v>
      </c>
      <c r="AF324">
        <v>23.7</v>
      </c>
    </row>
    <row r="325" spans="1:32" x14ac:dyDescent="0.2">
      <c r="A325" t="s">
        <v>493</v>
      </c>
      <c r="B325" t="s">
        <v>475</v>
      </c>
      <c r="C325" t="s">
        <v>59</v>
      </c>
      <c r="D325" t="s">
        <v>42</v>
      </c>
      <c r="E325">
        <v>16</v>
      </c>
      <c r="F325" t="s">
        <v>494</v>
      </c>
      <c r="G325" t="s">
        <v>322</v>
      </c>
      <c r="O325">
        <v>15</v>
      </c>
      <c r="P325">
        <v>85</v>
      </c>
      <c r="Q325">
        <v>2</v>
      </c>
      <c r="R325">
        <v>0</v>
      </c>
      <c r="S325">
        <v>0</v>
      </c>
      <c r="T325">
        <v>4</v>
      </c>
      <c r="U325">
        <v>2</v>
      </c>
      <c r="V325">
        <v>10</v>
      </c>
      <c r="W325">
        <v>0</v>
      </c>
      <c r="X325">
        <v>0</v>
      </c>
      <c r="Y325">
        <v>0</v>
      </c>
      <c r="AB325">
        <v>1</v>
      </c>
      <c r="AF325">
        <v>23.5</v>
      </c>
    </row>
    <row r="326" spans="1:32" x14ac:dyDescent="0.2">
      <c r="A326" t="s">
        <v>449</v>
      </c>
      <c r="B326" t="s">
        <v>367</v>
      </c>
      <c r="C326" t="s">
        <v>33</v>
      </c>
      <c r="D326" t="s">
        <v>54</v>
      </c>
      <c r="E326">
        <v>16</v>
      </c>
      <c r="F326" t="s">
        <v>1860</v>
      </c>
      <c r="G326" t="s">
        <v>321</v>
      </c>
      <c r="H326">
        <v>24</v>
      </c>
      <c r="I326">
        <v>15</v>
      </c>
      <c r="J326">
        <v>200</v>
      </c>
      <c r="K326">
        <v>2</v>
      </c>
      <c r="L326">
        <v>0</v>
      </c>
      <c r="M326">
        <v>0</v>
      </c>
      <c r="N326">
        <v>0</v>
      </c>
      <c r="O326">
        <v>2</v>
      </c>
      <c r="P326">
        <v>11</v>
      </c>
      <c r="Q326">
        <v>1</v>
      </c>
      <c r="R326">
        <v>0</v>
      </c>
      <c r="S326">
        <v>0</v>
      </c>
      <c r="Z326">
        <v>1</v>
      </c>
      <c r="AA326">
        <v>0</v>
      </c>
      <c r="AB326">
        <v>2</v>
      </c>
      <c r="AF326">
        <v>23.1</v>
      </c>
    </row>
    <row r="327" spans="1:32" x14ac:dyDescent="0.2">
      <c r="A327" t="s">
        <v>521</v>
      </c>
      <c r="B327" t="s">
        <v>475</v>
      </c>
      <c r="C327" t="s">
        <v>56</v>
      </c>
      <c r="D327" t="s">
        <v>49</v>
      </c>
      <c r="E327">
        <v>16</v>
      </c>
      <c r="F327" t="s">
        <v>522</v>
      </c>
      <c r="G327" t="s">
        <v>315</v>
      </c>
      <c r="O327">
        <v>19</v>
      </c>
      <c r="P327">
        <v>79</v>
      </c>
      <c r="Q327">
        <v>1</v>
      </c>
      <c r="R327">
        <v>0</v>
      </c>
      <c r="S327">
        <v>0</v>
      </c>
      <c r="T327">
        <v>5</v>
      </c>
      <c r="U327">
        <v>5</v>
      </c>
      <c r="V327">
        <v>38</v>
      </c>
      <c r="W327">
        <v>0</v>
      </c>
      <c r="X327">
        <v>0</v>
      </c>
      <c r="Y327">
        <v>0</v>
      </c>
      <c r="AB327">
        <v>1</v>
      </c>
      <c r="AF327">
        <v>22.7</v>
      </c>
    </row>
    <row r="328" spans="1:32" x14ac:dyDescent="0.2">
      <c r="A328" t="s">
        <v>401</v>
      </c>
      <c r="B328" t="s">
        <v>367</v>
      </c>
      <c r="C328" t="s">
        <v>38</v>
      </c>
      <c r="D328" t="s">
        <v>53</v>
      </c>
      <c r="E328">
        <v>16</v>
      </c>
      <c r="F328" t="s">
        <v>402</v>
      </c>
      <c r="G328" t="s">
        <v>316</v>
      </c>
      <c r="H328">
        <v>56</v>
      </c>
      <c r="I328">
        <v>37</v>
      </c>
      <c r="J328">
        <v>380</v>
      </c>
      <c r="K328">
        <v>1</v>
      </c>
      <c r="L328">
        <v>0</v>
      </c>
      <c r="M328">
        <v>0</v>
      </c>
      <c r="N328">
        <v>1</v>
      </c>
      <c r="O328">
        <v>2</v>
      </c>
      <c r="P328">
        <v>4</v>
      </c>
      <c r="Q328">
        <v>0</v>
      </c>
      <c r="R328">
        <v>0</v>
      </c>
      <c r="S328">
        <v>0</v>
      </c>
      <c r="Z328">
        <v>1</v>
      </c>
      <c r="AA328">
        <v>0</v>
      </c>
      <c r="AB328">
        <v>1</v>
      </c>
      <c r="AF328">
        <v>22.6</v>
      </c>
    </row>
    <row r="329" spans="1:32" x14ac:dyDescent="0.2">
      <c r="A329" t="s">
        <v>407</v>
      </c>
      <c r="B329" t="s">
        <v>367</v>
      </c>
      <c r="C329" t="s">
        <v>57</v>
      </c>
      <c r="D329" t="s">
        <v>35</v>
      </c>
      <c r="E329">
        <v>16</v>
      </c>
      <c r="F329" t="s">
        <v>408</v>
      </c>
      <c r="G329" t="s">
        <v>328</v>
      </c>
      <c r="H329">
        <v>41</v>
      </c>
      <c r="I329">
        <v>25</v>
      </c>
      <c r="J329">
        <v>289</v>
      </c>
      <c r="K329">
        <v>2</v>
      </c>
      <c r="L329">
        <v>0</v>
      </c>
      <c r="M329">
        <v>1</v>
      </c>
      <c r="N329">
        <v>0</v>
      </c>
      <c r="O329">
        <v>6</v>
      </c>
      <c r="P329">
        <v>39</v>
      </c>
      <c r="Q329">
        <v>0</v>
      </c>
      <c r="R329">
        <v>0</v>
      </c>
      <c r="S329">
        <v>0</v>
      </c>
      <c r="Z329">
        <v>1</v>
      </c>
      <c r="AA329">
        <v>0</v>
      </c>
      <c r="AB329">
        <v>1</v>
      </c>
      <c r="AF329">
        <v>22.46</v>
      </c>
    </row>
    <row r="330" spans="1:32" x14ac:dyDescent="0.2">
      <c r="A330" t="s">
        <v>612</v>
      </c>
      <c r="B330" t="s">
        <v>475</v>
      </c>
      <c r="C330" t="s">
        <v>55</v>
      </c>
      <c r="D330" t="s">
        <v>48</v>
      </c>
      <c r="E330">
        <v>16</v>
      </c>
      <c r="F330" t="s">
        <v>613</v>
      </c>
      <c r="G330" t="s">
        <v>329</v>
      </c>
      <c r="O330">
        <v>18</v>
      </c>
      <c r="P330">
        <v>79</v>
      </c>
      <c r="Q330">
        <v>1</v>
      </c>
      <c r="R330">
        <v>0</v>
      </c>
      <c r="S330">
        <v>0</v>
      </c>
      <c r="T330">
        <v>5</v>
      </c>
      <c r="U330">
        <v>5</v>
      </c>
      <c r="V330">
        <v>35</v>
      </c>
      <c r="W330">
        <v>0</v>
      </c>
      <c r="X330">
        <v>0</v>
      </c>
      <c r="Y330">
        <v>0</v>
      </c>
      <c r="AB330">
        <v>1</v>
      </c>
      <c r="AF330">
        <v>22.4</v>
      </c>
    </row>
    <row r="331" spans="1:32" x14ac:dyDescent="0.2">
      <c r="A331" t="s">
        <v>1103</v>
      </c>
      <c r="B331" t="s">
        <v>720</v>
      </c>
      <c r="C331" t="s">
        <v>49</v>
      </c>
      <c r="D331" t="s">
        <v>56</v>
      </c>
      <c r="E331">
        <v>16</v>
      </c>
      <c r="F331" t="s">
        <v>1104</v>
      </c>
      <c r="G331" t="s">
        <v>315</v>
      </c>
      <c r="T331">
        <v>13</v>
      </c>
      <c r="U331">
        <v>8</v>
      </c>
      <c r="V331">
        <v>82</v>
      </c>
      <c r="W331">
        <v>1</v>
      </c>
      <c r="X331">
        <v>0</v>
      </c>
      <c r="Y331">
        <v>0</v>
      </c>
      <c r="AB331">
        <v>4</v>
      </c>
      <c r="AF331">
        <v>22.2</v>
      </c>
    </row>
    <row r="332" spans="1:32" x14ac:dyDescent="0.2">
      <c r="A332" t="s">
        <v>501</v>
      </c>
      <c r="B332" t="s">
        <v>475</v>
      </c>
      <c r="C332" t="s">
        <v>39</v>
      </c>
      <c r="D332" t="s">
        <v>37</v>
      </c>
      <c r="E332">
        <v>16</v>
      </c>
      <c r="F332" t="s">
        <v>502</v>
      </c>
      <c r="G332" t="s">
        <v>325</v>
      </c>
      <c r="O332">
        <v>22</v>
      </c>
      <c r="P332">
        <v>104</v>
      </c>
      <c r="Q332">
        <v>1</v>
      </c>
      <c r="R332">
        <v>0</v>
      </c>
      <c r="S332">
        <v>1</v>
      </c>
      <c r="T332">
        <v>2</v>
      </c>
      <c r="U332">
        <v>1</v>
      </c>
      <c r="V332">
        <v>15</v>
      </c>
      <c r="W332">
        <v>0</v>
      </c>
      <c r="X332">
        <v>0</v>
      </c>
      <c r="Y332">
        <v>0</v>
      </c>
      <c r="AB332">
        <v>1</v>
      </c>
      <c r="AC332" t="s">
        <v>1477</v>
      </c>
      <c r="AD332" t="s">
        <v>1684</v>
      </c>
      <c r="AE332" t="s">
        <v>1978</v>
      </c>
      <c r="AF332">
        <v>21.9</v>
      </c>
    </row>
    <row r="333" spans="1:32" x14ac:dyDescent="0.2">
      <c r="A333" t="s">
        <v>477</v>
      </c>
      <c r="B333" t="s">
        <v>475</v>
      </c>
      <c r="C333" t="s">
        <v>46</v>
      </c>
      <c r="D333" t="s">
        <v>47</v>
      </c>
      <c r="E333">
        <v>16</v>
      </c>
      <c r="F333" t="s">
        <v>478</v>
      </c>
      <c r="G333" t="s">
        <v>327</v>
      </c>
      <c r="O333">
        <v>9</v>
      </c>
      <c r="P333">
        <v>39</v>
      </c>
      <c r="Q333">
        <v>1</v>
      </c>
      <c r="R333">
        <v>0</v>
      </c>
      <c r="S333">
        <v>0</v>
      </c>
      <c r="T333">
        <v>6</v>
      </c>
      <c r="U333">
        <v>3</v>
      </c>
      <c r="V333">
        <v>88</v>
      </c>
      <c r="W333">
        <v>0</v>
      </c>
      <c r="X333">
        <v>0</v>
      </c>
      <c r="Y333">
        <v>0</v>
      </c>
      <c r="AB333">
        <v>1</v>
      </c>
      <c r="AF333">
        <v>21.7</v>
      </c>
    </row>
    <row r="334" spans="1:32" x14ac:dyDescent="0.2">
      <c r="A334" t="s">
        <v>771</v>
      </c>
      <c r="B334" t="s">
        <v>720</v>
      </c>
      <c r="C334" t="s">
        <v>42</v>
      </c>
      <c r="D334" t="s">
        <v>59</v>
      </c>
      <c r="E334">
        <v>16</v>
      </c>
      <c r="F334" t="s">
        <v>772</v>
      </c>
      <c r="G334" t="s">
        <v>322</v>
      </c>
      <c r="T334">
        <v>11</v>
      </c>
      <c r="U334">
        <v>7</v>
      </c>
      <c r="V334">
        <v>111</v>
      </c>
      <c r="W334">
        <v>0</v>
      </c>
      <c r="X334">
        <v>0</v>
      </c>
      <c r="Y334">
        <v>1</v>
      </c>
      <c r="AB334">
        <v>1</v>
      </c>
      <c r="AF334">
        <v>21.1</v>
      </c>
    </row>
    <row r="335" spans="1:32" x14ac:dyDescent="0.2">
      <c r="A335" t="s">
        <v>956</v>
      </c>
      <c r="B335" t="s">
        <v>720</v>
      </c>
      <c r="C335" t="s">
        <v>53</v>
      </c>
      <c r="D335" t="s">
        <v>38</v>
      </c>
      <c r="E335">
        <v>16</v>
      </c>
      <c r="F335" t="s">
        <v>957</v>
      </c>
      <c r="G335" t="s">
        <v>316</v>
      </c>
      <c r="T335">
        <v>12</v>
      </c>
      <c r="U335">
        <v>7</v>
      </c>
      <c r="V335">
        <v>80</v>
      </c>
      <c r="W335">
        <v>1</v>
      </c>
      <c r="X335">
        <v>0</v>
      </c>
      <c r="Y335">
        <v>0</v>
      </c>
      <c r="AB335">
        <v>2</v>
      </c>
      <c r="AF335">
        <v>21</v>
      </c>
    </row>
    <row r="336" spans="1:32" x14ac:dyDescent="0.2">
      <c r="A336" t="s">
        <v>505</v>
      </c>
      <c r="B336" t="s">
        <v>475</v>
      </c>
      <c r="C336" t="s">
        <v>36</v>
      </c>
      <c r="D336" t="s">
        <v>52</v>
      </c>
      <c r="E336">
        <v>16</v>
      </c>
      <c r="F336" t="s">
        <v>506</v>
      </c>
      <c r="G336" t="s">
        <v>318</v>
      </c>
      <c r="O336">
        <v>4</v>
      </c>
      <c r="P336">
        <v>45</v>
      </c>
      <c r="Q336">
        <v>0</v>
      </c>
      <c r="R336">
        <v>0</v>
      </c>
      <c r="S336">
        <v>0</v>
      </c>
      <c r="T336">
        <v>5</v>
      </c>
      <c r="U336">
        <v>3</v>
      </c>
      <c r="V336">
        <v>72</v>
      </c>
      <c r="W336">
        <v>1</v>
      </c>
      <c r="X336">
        <v>0</v>
      </c>
      <c r="Y336">
        <v>0</v>
      </c>
      <c r="AB336">
        <v>2</v>
      </c>
      <c r="AF336">
        <v>20.7</v>
      </c>
    </row>
    <row r="337" spans="1:32" x14ac:dyDescent="0.2">
      <c r="A337" t="s">
        <v>892</v>
      </c>
      <c r="B337" t="s">
        <v>720</v>
      </c>
      <c r="C337" t="s">
        <v>46</v>
      </c>
      <c r="D337" t="s">
        <v>47</v>
      </c>
      <c r="E337">
        <v>16</v>
      </c>
      <c r="F337" t="s">
        <v>893</v>
      </c>
      <c r="G337" t="s">
        <v>327</v>
      </c>
      <c r="T337">
        <v>8</v>
      </c>
      <c r="U337">
        <v>6</v>
      </c>
      <c r="V337">
        <v>111</v>
      </c>
      <c r="W337">
        <v>0</v>
      </c>
      <c r="X337">
        <v>0</v>
      </c>
      <c r="Y337">
        <v>1</v>
      </c>
      <c r="AB337">
        <v>2</v>
      </c>
      <c r="AF337">
        <v>20.100000000000001</v>
      </c>
    </row>
    <row r="338" spans="1:32" x14ac:dyDescent="0.2">
      <c r="A338" t="s">
        <v>389</v>
      </c>
      <c r="B338" t="s">
        <v>367</v>
      </c>
      <c r="C338" t="s">
        <v>36</v>
      </c>
      <c r="D338" t="s">
        <v>52</v>
      </c>
      <c r="E338">
        <v>16</v>
      </c>
      <c r="F338" t="s">
        <v>390</v>
      </c>
      <c r="G338" t="s">
        <v>318</v>
      </c>
      <c r="H338">
        <v>29</v>
      </c>
      <c r="I338">
        <v>15</v>
      </c>
      <c r="J338">
        <v>295</v>
      </c>
      <c r="K338">
        <v>2</v>
      </c>
      <c r="L338">
        <v>0</v>
      </c>
      <c r="M338">
        <v>1</v>
      </c>
      <c r="N338">
        <v>0</v>
      </c>
      <c r="O338">
        <v>4</v>
      </c>
      <c r="P338">
        <v>10</v>
      </c>
      <c r="Q338">
        <v>0</v>
      </c>
      <c r="R338">
        <v>0</v>
      </c>
      <c r="S338">
        <v>0</v>
      </c>
      <c r="AB338">
        <v>1</v>
      </c>
      <c r="AF338">
        <v>19.8</v>
      </c>
    </row>
    <row r="339" spans="1:32" x14ac:dyDescent="0.2">
      <c r="A339" t="s">
        <v>864</v>
      </c>
      <c r="B339" t="s">
        <v>720</v>
      </c>
      <c r="C339" t="s">
        <v>61</v>
      </c>
      <c r="D339" t="s">
        <v>60</v>
      </c>
      <c r="E339">
        <v>16</v>
      </c>
      <c r="F339" t="s">
        <v>865</v>
      </c>
      <c r="G339" t="s">
        <v>326</v>
      </c>
      <c r="T339">
        <v>10</v>
      </c>
      <c r="U339">
        <v>6</v>
      </c>
      <c r="V339">
        <v>77</v>
      </c>
      <c r="W339">
        <v>1</v>
      </c>
      <c r="X339">
        <v>0</v>
      </c>
      <c r="Y339">
        <v>0</v>
      </c>
      <c r="AB339">
        <v>1</v>
      </c>
      <c r="AF339">
        <v>19.7</v>
      </c>
    </row>
    <row r="340" spans="1:32" x14ac:dyDescent="0.2">
      <c r="A340" t="s">
        <v>385</v>
      </c>
      <c r="B340" t="s">
        <v>367</v>
      </c>
      <c r="C340" t="s">
        <v>50</v>
      </c>
      <c r="D340" t="s">
        <v>44</v>
      </c>
      <c r="E340">
        <v>16</v>
      </c>
      <c r="F340" t="s">
        <v>386</v>
      </c>
      <c r="G340" t="s">
        <v>317</v>
      </c>
      <c r="H340">
        <v>30</v>
      </c>
      <c r="I340">
        <v>23</v>
      </c>
      <c r="J340">
        <v>306</v>
      </c>
      <c r="K340">
        <v>1</v>
      </c>
      <c r="L340">
        <v>0</v>
      </c>
      <c r="M340">
        <v>0</v>
      </c>
      <c r="N340">
        <v>1</v>
      </c>
      <c r="O340">
        <v>6</v>
      </c>
      <c r="P340">
        <v>1</v>
      </c>
      <c r="Q340">
        <v>0</v>
      </c>
      <c r="R340">
        <v>0</v>
      </c>
      <c r="S340">
        <v>0</v>
      </c>
      <c r="Z340">
        <v>1</v>
      </c>
      <c r="AA340">
        <v>0</v>
      </c>
      <c r="AB340">
        <v>1</v>
      </c>
      <c r="AF340">
        <v>19.34</v>
      </c>
    </row>
    <row r="341" spans="1:32" x14ac:dyDescent="0.2">
      <c r="A341" t="s">
        <v>1855</v>
      </c>
      <c r="B341" t="s">
        <v>475</v>
      </c>
      <c r="C341" t="s">
        <v>58</v>
      </c>
      <c r="D341" t="s">
        <v>34</v>
      </c>
      <c r="E341">
        <v>16</v>
      </c>
      <c r="F341" t="s">
        <v>1856</v>
      </c>
      <c r="G341" t="s">
        <v>320</v>
      </c>
      <c r="O341">
        <v>9</v>
      </c>
      <c r="P341">
        <v>93</v>
      </c>
      <c r="Q341">
        <v>1</v>
      </c>
      <c r="R341">
        <v>0</v>
      </c>
      <c r="S341">
        <v>0</v>
      </c>
      <c r="T341">
        <v>2</v>
      </c>
      <c r="U341">
        <v>2</v>
      </c>
      <c r="V341">
        <v>16</v>
      </c>
      <c r="W341">
        <v>0</v>
      </c>
      <c r="X341">
        <v>0</v>
      </c>
      <c r="Y341">
        <v>0</v>
      </c>
      <c r="AB341">
        <v>2</v>
      </c>
      <c r="AF341">
        <v>18.899999999999999</v>
      </c>
    </row>
    <row r="342" spans="1:32" x14ac:dyDescent="0.2">
      <c r="A342" t="s">
        <v>630</v>
      </c>
      <c r="B342" t="s">
        <v>475</v>
      </c>
      <c r="C342" t="s">
        <v>49</v>
      </c>
      <c r="D342" t="s">
        <v>56</v>
      </c>
      <c r="E342">
        <v>16</v>
      </c>
      <c r="F342" t="s">
        <v>631</v>
      </c>
      <c r="G342" t="s">
        <v>315</v>
      </c>
      <c r="O342">
        <v>11</v>
      </c>
      <c r="P342">
        <v>55</v>
      </c>
      <c r="Q342">
        <v>0</v>
      </c>
      <c r="R342">
        <v>0</v>
      </c>
      <c r="S342">
        <v>0</v>
      </c>
      <c r="T342">
        <v>10</v>
      </c>
      <c r="U342">
        <v>8</v>
      </c>
      <c r="V342">
        <v>53</v>
      </c>
      <c r="W342">
        <v>0</v>
      </c>
      <c r="X342">
        <v>0</v>
      </c>
      <c r="Y342">
        <v>0</v>
      </c>
      <c r="AB342">
        <v>1</v>
      </c>
      <c r="AF342">
        <v>18.8</v>
      </c>
    </row>
    <row r="343" spans="1:32" x14ac:dyDescent="0.2">
      <c r="A343" t="s">
        <v>381</v>
      </c>
      <c r="B343" t="s">
        <v>367</v>
      </c>
      <c r="C343" t="s">
        <v>45</v>
      </c>
      <c r="D343" t="s">
        <v>62</v>
      </c>
      <c r="E343">
        <v>16</v>
      </c>
      <c r="F343" t="s">
        <v>382</v>
      </c>
      <c r="G343" t="s">
        <v>319</v>
      </c>
      <c r="H343">
        <v>32</v>
      </c>
      <c r="I343">
        <v>13</v>
      </c>
      <c r="J343">
        <v>136</v>
      </c>
      <c r="K343">
        <v>0</v>
      </c>
      <c r="L343">
        <v>0</v>
      </c>
      <c r="M343">
        <v>1</v>
      </c>
      <c r="N343">
        <v>0</v>
      </c>
      <c r="O343">
        <v>11</v>
      </c>
      <c r="P343">
        <v>108</v>
      </c>
      <c r="Q343">
        <v>0</v>
      </c>
      <c r="R343">
        <v>0</v>
      </c>
      <c r="S343">
        <v>1</v>
      </c>
      <c r="AB343">
        <v>1</v>
      </c>
      <c r="AF343">
        <v>18.239999999999998</v>
      </c>
    </row>
    <row r="344" spans="1:32" x14ac:dyDescent="0.2">
      <c r="A344" t="s">
        <v>664</v>
      </c>
      <c r="B344" t="s">
        <v>475</v>
      </c>
      <c r="C344" t="s">
        <v>50</v>
      </c>
      <c r="D344" t="s">
        <v>44</v>
      </c>
      <c r="E344">
        <v>16</v>
      </c>
      <c r="F344" t="s">
        <v>665</v>
      </c>
      <c r="G344" t="s">
        <v>317</v>
      </c>
      <c r="O344">
        <v>22</v>
      </c>
      <c r="P344">
        <v>73</v>
      </c>
      <c r="Q344">
        <v>1</v>
      </c>
      <c r="R344">
        <v>0</v>
      </c>
      <c r="S344">
        <v>0</v>
      </c>
      <c r="T344">
        <v>5</v>
      </c>
      <c r="U344">
        <v>3</v>
      </c>
      <c r="V344">
        <v>17</v>
      </c>
      <c r="W344">
        <v>0</v>
      </c>
      <c r="X344">
        <v>0</v>
      </c>
      <c r="Y344">
        <v>0</v>
      </c>
      <c r="AB344">
        <v>1</v>
      </c>
      <c r="AF344">
        <v>18</v>
      </c>
    </row>
    <row r="345" spans="1:32" x14ac:dyDescent="0.2">
      <c r="A345" t="s">
        <v>387</v>
      </c>
      <c r="B345" t="s">
        <v>367</v>
      </c>
      <c r="C345" t="s">
        <v>42</v>
      </c>
      <c r="D345" t="s">
        <v>59</v>
      </c>
      <c r="E345">
        <v>16</v>
      </c>
      <c r="F345" t="s">
        <v>388</v>
      </c>
      <c r="G345" t="s">
        <v>322</v>
      </c>
      <c r="H345">
        <v>38</v>
      </c>
      <c r="I345">
        <v>26</v>
      </c>
      <c r="J345">
        <v>329</v>
      </c>
      <c r="K345">
        <v>0</v>
      </c>
      <c r="L345">
        <v>0</v>
      </c>
      <c r="M345">
        <v>1</v>
      </c>
      <c r="N345">
        <v>1</v>
      </c>
      <c r="O345">
        <v>1</v>
      </c>
      <c r="P345">
        <v>28</v>
      </c>
      <c r="Q345">
        <v>0</v>
      </c>
      <c r="R345">
        <v>0</v>
      </c>
      <c r="S345">
        <v>0</v>
      </c>
      <c r="AB345">
        <v>1</v>
      </c>
      <c r="AF345">
        <v>17.96</v>
      </c>
    </row>
    <row r="346" spans="1:32" x14ac:dyDescent="0.2">
      <c r="A346" t="s">
        <v>1493</v>
      </c>
      <c r="B346" t="s">
        <v>367</v>
      </c>
      <c r="C346" t="s">
        <v>60</v>
      </c>
      <c r="D346" t="s">
        <v>61</v>
      </c>
      <c r="E346">
        <v>16</v>
      </c>
      <c r="F346" t="s">
        <v>1494</v>
      </c>
      <c r="G346" t="s">
        <v>326</v>
      </c>
      <c r="H346">
        <v>33</v>
      </c>
      <c r="I346">
        <v>22</v>
      </c>
      <c r="J346">
        <v>225</v>
      </c>
      <c r="K346">
        <v>2</v>
      </c>
      <c r="L346">
        <v>0</v>
      </c>
      <c r="M346">
        <v>0</v>
      </c>
      <c r="N346">
        <v>0</v>
      </c>
      <c r="O346">
        <v>1</v>
      </c>
      <c r="P346">
        <v>9</v>
      </c>
      <c r="Q346">
        <v>0</v>
      </c>
      <c r="R346">
        <v>0</v>
      </c>
      <c r="S346">
        <v>0</v>
      </c>
      <c r="Z346">
        <v>1</v>
      </c>
      <c r="AA346">
        <v>0</v>
      </c>
      <c r="AB346">
        <v>1</v>
      </c>
      <c r="AF346">
        <v>17.899999999999999</v>
      </c>
    </row>
    <row r="347" spans="1:32" x14ac:dyDescent="0.2">
      <c r="A347" t="s">
        <v>662</v>
      </c>
      <c r="B347" t="s">
        <v>475</v>
      </c>
      <c r="C347" t="s">
        <v>58</v>
      </c>
      <c r="D347" t="s">
        <v>34</v>
      </c>
      <c r="E347">
        <v>16</v>
      </c>
      <c r="F347" t="s">
        <v>663</v>
      </c>
      <c r="G347" t="s">
        <v>320</v>
      </c>
      <c r="O347">
        <v>17</v>
      </c>
      <c r="P347">
        <v>76</v>
      </c>
      <c r="Q347">
        <v>1</v>
      </c>
      <c r="R347">
        <v>0</v>
      </c>
      <c r="S347">
        <v>0</v>
      </c>
      <c r="T347">
        <v>2</v>
      </c>
      <c r="U347">
        <v>2</v>
      </c>
      <c r="V347">
        <v>21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1</v>
      </c>
      <c r="AF347">
        <v>17.7</v>
      </c>
    </row>
    <row r="348" spans="1:32" x14ac:dyDescent="0.2">
      <c r="A348" t="s">
        <v>566</v>
      </c>
      <c r="B348" t="s">
        <v>475</v>
      </c>
      <c r="C348" t="s">
        <v>42</v>
      </c>
      <c r="D348" t="s">
        <v>59</v>
      </c>
      <c r="E348">
        <v>16</v>
      </c>
      <c r="F348" t="s">
        <v>567</v>
      </c>
      <c r="G348" t="s">
        <v>322</v>
      </c>
      <c r="O348">
        <v>15</v>
      </c>
      <c r="P348">
        <v>31</v>
      </c>
      <c r="Q348">
        <v>1</v>
      </c>
      <c r="R348">
        <v>0</v>
      </c>
      <c r="S348">
        <v>0</v>
      </c>
      <c r="T348">
        <v>6</v>
      </c>
      <c r="U348">
        <v>5</v>
      </c>
      <c r="V348">
        <v>36</v>
      </c>
      <c r="W348">
        <v>0</v>
      </c>
      <c r="X348">
        <v>0</v>
      </c>
      <c r="Y348">
        <v>0</v>
      </c>
      <c r="AB348">
        <v>2</v>
      </c>
      <c r="AF348">
        <v>17.7</v>
      </c>
    </row>
    <row r="349" spans="1:32" x14ac:dyDescent="0.2">
      <c r="A349" t="s">
        <v>425</v>
      </c>
      <c r="B349" t="s">
        <v>367</v>
      </c>
      <c r="C349" t="s">
        <v>46</v>
      </c>
      <c r="D349" t="s">
        <v>47</v>
      </c>
      <c r="E349">
        <v>16</v>
      </c>
      <c r="F349" t="s">
        <v>426</v>
      </c>
      <c r="G349" t="s">
        <v>327</v>
      </c>
      <c r="H349">
        <v>27</v>
      </c>
      <c r="I349">
        <v>18</v>
      </c>
      <c r="J349">
        <v>265</v>
      </c>
      <c r="K349">
        <v>2</v>
      </c>
      <c r="L349">
        <v>0</v>
      </c>
      <c r="M349">
        <v>1</v>
      </c>
      <c r="N349">
        <v>0</v>
      </c>
      <c r="AB349">
        <v>1</v>
      </c>
      <c r="AF349">
        <v>17.600000000000001</v>
      </c>
    </row>
    <row r="350" spans="1:32" x14ac:dyDescent="0.2">
      <c r="A350" t="s">
        <v>441</v>
      </c>
      <c r="B350" t="s">
        <v>367</v>
      </c>
      <c r="C350" t="s">
        <v>62</v>
      </c>
      <c r="D350" t="s">
        <v>45</v>
      </c>
      <c r="E350">
        <v>16</v>
      </c>
      <c r="F350" t="s">
        <v>442</v>
      </c>
      <c r="G350" t="s">
        <v>319</v>
      </c>
      <c r="H350">
        <v>22</v>
      </c>
      <c r="I350">
        <v>15</v>
      </c>
      <c r="J350">
        <v>125</v>
      </c>
      <c r="K350">
        <v>2</v>
      </c>
      <c r="L350">
        <v>0</v>
      </c>
      <c r="M350">
        <v>1</v>
      </c>
      <c r="N350">
        <v>0</v>
      </c>
      <c r="O350">
        <v>6</v>
      </c>
      <c r="P350">
        <v>54</v>
      </c>
      <c r="Q350">
        <v>0</v>
      </c>
      <c r="R350">
        <v>0</v>
      </c>
      <c r="S350">
        <v>0</v>
      </c>
      <c r="AB350">
        <v>1</v>
      </c>
      <c r="AF350">
        <v>17.399999999999999</v>
      </c>
    </row>
    <row r="351" spans="1:32" x14ac:dyDescent="0.2">
      <c r="A351" t="s">
        <v>1097</v>
      </c>
      <c r="B351" t="s">
        <v>794</v>
      </c>
      <c r="C351" t="s">
        <v>60</v>
      </c>
      <c r="D351" t="s">
        <v>61</v>
      </c>
      <c r="E351">
        <v>16</v>
      </c>
      <c r="F351" t="s">
        <v>1098</v>
      </c>
      <c r="G351" t="s">
        <v>326</v>
      </c>
      <c r="T351">
        <v>7</v>
      </c>
      <c r="U351">
        <v>5</v>
      </c>
      <c r="V351">
        <v>61</v>
      </c>
      <c r="W351">
        <v>1</v>
      </c>
      <c r="X351">
        <v>0</v>
      </c>
      <c r="Y351">
        <v>0</v>
      </c>
      <c r="AB351">
        <v>2</v>
      </c>
      <c r="AF351">
        <v>17.100000000000001</v>
      </c>
    </row>
    <row r="352" spans="1:32" x14ac:dyDescent="0.2">
      <c r="A352" t="s">
        <v>972</v>
      </c>
      <c r="B352" t="s">
        <v>720</v>
      </c>
      <c r="C352" t="s">
        <v>51</v>
      </c>
      <c r="D352" t="s">
        <v>31</v>
      </c>
      <c r="E352">
        <v>16</v>
      </c>
      <c r="F352" t="s">
        <v>973</v>
      </c>
      <c r="G352" t="s">
        <v>330</v>
      </c>
      <c r="T352">
        <v>9</v>
      </c>
      <c r="U352">
        <v>5</v>
      </c>
      <c r="V352">
        <v>57</v>
      </c>
      <c r="W352">
        <v>1</v>
      </c>
      <c r="X352">
        <v>0</v>
      </c>
      <c r="Y352">
        <v>0</v>
      </c>
      <c r="AB352">
        <v>1</v>
      </c>
      <c r="AC352" t="s">
        <v>1477</v>
      </c>
      <c r="AD352" t="s">
        <v>1979</v>
      </c>
      <c r="AE352" t="s">
        <v>1980</v>
      </c>
      <c r="AF352">
        <v>16.7</v>
      </c>
    </row>
    <row r="353" spans="1:32" x14ac:dyDescent="0.2">
      <c r="A353" t="s">
        <v>820</v>
      </c>
      <c r="B353" t="s">
        <v>720</v>
      </c>
      <c r="C353" t="s">
        <v>31</v>
      </c>
      <c r="D353" t="s">
        <v>51</v>
      </c>
      <c r="E353">
        <v>16</v>
      </c>
      <c r="F353" t="s">
        <v>821</v>
      </c>
      <c r="G353" t="s">
        <v>330</v>
      </c>
      <c r="T353">
        <v>5</v>
      </c>
      <c r="U353">
        <v>4</v>
      </c>
      <c r="V353">
        <v>67</v>
      </c>
      <c r="W353">
        <v>1</v>
      </c>
      <c r="X353">
        <v>0</v>
      </c>
      <c r="Y353">
        <v>0</v>
      </c>
      <c r="AB353">
        <v>2</v>
      </c>
      <c r="AF353">
        <v>16.7</v>
      </c>
    </row>
    <row r="354" spans="1:32" x14ac:dyDescent="0.2">
      <c r="A354" t="s">
        <v>1264</v>
      </c>
      <c r="B354" t="s">
        <v>475</v>
      </c>
      <c r="C354" t="s">
        <v>41</v>
      </c>
      <c r="D354" t="s">
        <v>40</v>
      </c>
      <c r="E354">
        <v>16</v>
      </c>
      <c r="F354" t="s">
        <v>1981</v>
      </c>
      <c r="G354" t="s">
        <v>323</v>
      </c>
      <c r="O354">
        <v>1</v>
      </c>
      <c r="P354">
        <v>6</v>
      </c>
      <c r="Q354">
        <v>0</v>
      </c>
      <c r="R354">
        <v>0</v>
      </c>
      <c r="S354">
        <v>0</v>
      </c>
      <c r="T354">
        <v>5</v>
      </c>
      <c r="U354">
        <v>3</v>
      </c>
      <c r="V354">
        <v>69</v>
      </c>
      <c r="W354">
        <v>1</v>
      </c>
      <c r="X354">
        <v>0</v>
      </c>
      <c r="Y354">
        <v>0</v>
      </c>
      <c r="AF354">
        <v>16.5</v>
      </c>
    </row>
    <row r="355" spans="1:32" x14ac:dyDescent="0.2">
      <c r="A355" t="s">
        <v>1572</v>
      </c>
      <c r="B355" t="s">
        <v>367</v>
      </c>
      <c r="C355" t="s">
        <v>31</v>
      </c>
      <c r="D355" t="s">
        <v>51</v>
      </c>
      <c r="E355">
        <v>16</v>
      </c>
      <c r="F355" t="s">
        <v>1573</v>
      </c>
      <c r="G355" t="s">
        <v>330</v>
      </c>
      <c r="H355">
        <v>39</v>
      </c>
      <c r="I355">
        <v>27</v>
      </c>
      <c r="J355">
        <v>299</v>
      </c>
      <c r="K355">
        <v>1</v>
      </c>
      <c r="L355">
        <v>0</v>
      </c>
      <c r="M355">
        <v>0</v>
      </c>
      <c r="N355">
        <v>0</v>
      </c>
      <c r="O355">
        <v>3</v>
      </c>
      <c r="P355">
        <v>5</v>
      </c>
      <c r="Q355">
        <v>0</v>
      </c>
      <c r="R355">
        <v>0</v>
      </c>
      <c r="S355">
        <v>0</v>
      </c>
      <c r="AB355">
        <v>1</v>
      </c>
      <c r="AF355">
        <v>16.46</v>
      </c>
    </row>
    <row r="356" spans="1:32" x14ac:dyDescent="0.2">
      <c r="A356" t="s">
        <v>868</v>
      </c>
      <c r="B356" t="s">
        <v>794</v>
      </c>
      <c r="C356" t="s">
        <v>62</v>
      </c>
      <c r="D356" t="s">
        <v>45</v>
      </c>
      <c r="E356">
        <v>16</v>
      </c>
      <c r="F356" t="s">
        <v>869</v>
      </c>
      <c r="G356" t="s">
        <v>319</v>
      </c>
      <c r="T356">
        <v>8</v>
      </c>
      <c r="U356">
        <v>6</v>
      </c>
      <c r="V356">
        <v>43</v>
      </c>
      <c r="W356">
        <v>1</v>
      </c>
      <c r="X356">
        <v>0</v>
      </c>
      <c r="Y356">
        <v>0</v>
      </c>
      <c r="AB356">
        <v>1</v>
      </c>
      <c r="AF356">
        <v>16.3</v>
      </c>
    </row>
    <row r="357" spans="1:32" x14ac:dyDescent="0.2">
      <c r="A357" t="s">
        <v>377</v>
      </c>
      <c r="B357" t="s">
        <v>367</v>
      </c>
      <c r="C357" t="s">
        <v>44</v>
      </c>
      <c r="D357" t="s">
        <v>50</v>
      </c>
      <c r="E357">
        <v>16</v>
      </c>
      <c r="F357" t="s">
        <v>378</v>
      </c>
      <c r="G357" t="s">
        <v>317</v>
      </c>
      <c r="H357">
        <v>30</v>
      </c>
      <c r="I357">
        <v>17</v>
      </c>
      <c r="J357">
        <v>142</v>
      </c>
      <c r="K357">
        <v>0</v>
      </c>
      <c r="L357">
        <v>0</v>
      </c>
      <c r="M357">
        <v>0</v>
      </c>
      <c r="N357">
        <v>0</v>
      </c>
      <c r="O357">
        <v>7</v>
      </c>
      <c r="P357">
        <v>46</v>
      </c>
      <c r="Q357">
        <v>1</v>
      </c>
      <c r="R357">
        <v>0</v>
      </c>
      <c r="S357">
        <v>0</v>
      </c>
      <c r="Z357">
        <v>1</v>
      </c>
      <c r="AA357">
        <v>0</v>
      </c>
      <c r="AB357">
        <v>1</v>
      </c>
      <c r="AF357">
        <v>16.28</v>
      </c>
    </row>
    <row r="358" spans="1:32" x14ac:dyDescent="0.2">
      <c r="A358" t="s">
        <v>658</v>
      </c>
      <c r="B358" t="s">
        <v>475</v>
      </c>
      <c r="C358" t="s">
        <v>35</v>
      </c>
      <c r="D358" t="s">
        <v>57</v>
      </c>
      <c r="E358">
        <v>16</v>
      </c>
      <c r="F358" t="s">
        <v>659</v>
      </c>
      <c r="G358" t="s">
        <v>328</v>
      </c>
      <c r="O358">
        <v>19</v>
      </c>
      <c r="P358">
        <v>85</v>
      </c>
      <c r="Q358">
        <v>1</v>
      </c>
      <c r="R358">
        <v>0</v>
      </c>
      <c r="S358">
        <v>0</v>
      </c>
      <c r="T358">
        <v>1</v>
      </c>
      <c r="U358">
        <v>1</v>
      </c>
      <c r="V358">
        <v>7</v>
      </c>
      <c r="W358">
        <v>0</v>
      </c>
      <c r="X358">
        <v>0</v>
      </c>
      <c r="Y358">
        <v>0</v>
      </c>
      <c r="AB358">
        <v>1</v>
      </c>
      <c r="AF358">
        <v>16.2</v>
      </c>
    </row>
    <row r="359" spans="1:32" x14ac:dyDescent="0.2">
      <c r="A359" t="s">
        <v>375</v>
      </c>
      <c r="B359" t="s">
        <v>367</v>
      </c>
      <c r="C359" t="s">
        <v>56</v>
      </c>
      <c r="D359" t="s">
        <v>49</v>
      </c>
      <c r="E359">
        <v>16</v>
      </c>
      <c r="F359" t="s">
        <v>376</v>
      </c>
      <c r="G359" t="s">
        <v>315</v>
      </c>
      <c r="H359">
        <v>38</v>
      </c>
      <c r="I359">
        <v>23</v>
      </c>
      <c r="J359">
        <v>204</v>
      </c>
      <c r="K359">
        <v>1</v>
      </c>
      <c r="L359">
        <v>1</v>
      </c>
      <c r="M359">
        <v>1</v>
      </c>
      <c r="N359">
        <v>0</v>
      </c>
      <c r="O359">
        <v>4</v>
      </c>
      <c r="P359">
        <v>30</v>
      </c>
      <c r="Q359">
        <v>0</v>
      </c>
      <c r="R359">
        <v>0</v>
      </c>
      <c r="S359">
        <v>0</v>
      </c>
      <c r="AB359">
        <v>1</v>
      </c>
      <c r="AF359">
        <v>16.16</v>
      </c>
    </row>
    <row r="360" spans="1:32" x14ac:dyDescent="0.2">
      <c r="A360" t="s">
        <v>1117</v>
      </c>
      <c r="B360" t="s">
        <v>720</v>
      </c>
      <c r="C360" t="s">
        <v>37</v>
      </c>
      <c r="D360" t="s">
        <v>39</v>
      </c>
      <c r="E360">
        <v>16</v>
      </c>
      <c r="F360" t="s">
        <v>1118</v>
      </c>
      <c r="G360" t="s">
        <v>325</v>
      </c>
      <c r="T360">
        <v>5</v>
      </c>
      <c r="U360">
        <v>2</v>
      </c>
      <c r="V360">
        <v>80</v>
      </c>
      <c r="W360">
        <v>1</v>
      </c>
      <c r="X360">
        <v>0</v>
      </c>
      <c r="Y360">
        <v>0</v>
      </c>
      <c r="AB360">
        <v>2</v>
      </c>
      <c r="AF360">
        <v>16</v>
      </c>
    </row>
    <row r="361" spans="1:32" x14ac:dyDescent="0.2">
      <c r="A361" t="s">
        <v>1531</v>
      </c>
      <c r="B361" t="s">
        <v>475</v>
      </c>
      <c r="C361" t="s">
        <v>53</v>
      </c>
      <c r="D361" t="s">
        <v>38</v>
      </c>
      <c r="E361">
        <v>16</v>
      </c>
      <c r="F361" t="s">
        <v>1919</v>
      </c>
      <c r="G361" t="s">
        <v>316</v>
      </c>
      <c r="O361">
        <v>4</v>
      </c>
      <c r="P361">
        <v>22</v>
      </c>
      <c r="Q361">
        <v>0</v>
      </c>
      <c r="R361">
        <v>0</v>
      </c>
      <c r="S361">
        <v>0</v>
      </c>
      <c r="T361">
        <v>8</v>
      </c>
      <c r="U361">
        <v>7</v>
      </c>
      <c r="V361">
        <v>67</v>
      </c>
      <c r="W361">
        <v>0</v>
      </c>
      <c r="X361">
        <v>0</v>
      </c>
      <c r="Y361">
        <v>0</v>
      </c>
      <c r="AB361">
        <v>3</v>
      </c>
      <c r="AF361">
        <v>15.9</v>
      </c>
    </row>
    <row r="362" spans="1:32" x14ac:dyDescent="0.2">
      <c r="A362" t="s">
        <v>1051</v>
      </c>
      <c r="B362" t="s">
        <v>720</v>
      </c>
      <c r="C362" t="s">
        <v>56</v>
      </c>
      <c r="D362" t="s">
        <v>49</v>
      </c>
      <c r="E362">
        <v>16</v>
      </c>
      <c r="F362" t="s">
        <v>1052</v>
      </c>
      <c r="G362" t="s">
        <v>315</v>
      </c>
      <c r="T362">
        <v>8</v>
      </c>
      <c r="U362">
        <v>6</v>
      </c>
      <c r="V362">
        <v>39</v>
      </c>
      <c r="W362">
        <v>1</v>
      </c>
      <c r="X362">
        <v>0</v>
      </c>
      <c r="Y362">
        <v>0</v>
      </c>
      <c r="AB362">
        <v>2</v>
      </c>
      <c r="AC362" t="s">
        <v>1477</v>
      </c>
      <c r="AD362" t="s">
        <v>1897</v>
      </c>
      <c r="AE362" t="s">
        <v>1982</v>
      </c>
      <c r="AF362">
        <v>15.9</v>
      </c>
    </row>
    <row r="363" spans="1:32" x14ac:dyDescent="0.2">
      <c r="A363" t="s">
        <v>828</v>
      </c>
      <c r="B363" t="s">
        <v>720</v>
      </c>
      <c r="C363" t="s">
        <v>62</v>
      </c>
      <c r="D363" t="s">
        <v>45</v>
      </c>
      <c r="E363">
        <v>16</v>
      </c>
      <c r="F363" t="s">
        <v>829</v>
      </c>
      <c r="G363" t="s">
        <v>319</v>
      </c>
      <c r="T363">
        <v>7</v>
      </c>
      <c r="U363">
        <v>5</v>
      </c>
      <c r="V363">
        <v>49</v>
      </c>
      <c r="W363">
        <v>1</v>
      </c>
      <c r="X363">
        <v>0</v>
      </c>
      <c r="Y363">
        <v>0</v>
      </c>
      <c r="AB363">
        <v>1</v>
      </c>
      <c r="AF363">
        <v>15.9</v>
      </c>
    </row>
    <row r="364" spans="1:32" x14ac:dyDescent="0.2">
      <c r="A364" t="s">
        <v>626</v>
      </c>
      <c r="B364" t="s">
        <v>475</v>
      </c>
      <c r="C364" t="s">
        <v>47</v>
      </c>
      <c r="D364" t="s">
        <v>46</v>
      </c>
      <c r="E364">
        <v>16</v>
      </c>
      <c r="F364" t="s">
        <v>627</v>
      </c>
      <c r="G364" t="s">
        <v>327</v>
      </c>
      <c r="O364">
        <v>12</v>
      </c>
      <c r="P364">
        <v>60</v>
      </c>
      <c r="Q364">
        <v>0</v>
      </c>
      <c r="R364">
        <v>0</v>
      </c>
      <c r="S364">
        <v>0</v>
      </c>
      <c r="T364">
        <v>2</v>
      </c>
      <c r="U364">
        <v>1</v>
      </c>
      <c r="V364">
        <v>28</v>
      </c>
      <c r="W364">
        <v>1</v>
      </c>
      <c r="X364">
        <v>0</v>
      </c>
      <c r="Y364">
        <v>0</v>
      </c>
      <c r="AB364">
        <v>1</v>
      </c>
      <c r="AF364">
        <v>15.8</v>
      </c>
    </row>
    <row r="365" spans="1:32" x14ac:dyDescent="0.2">
      <c r="A365" t="s">
        <v>507</v>
      </c>
      <c r="B365" t="s">
        <v>475</v>
      </c>
      <c r="C365" t="s">
        <v>37</v>
      </c>
      <c r="D365" t="s">
        <v>39</v>
      </c>
      <c r="E365">
        <v>16</v>
      </c>
      <c r="F365" t="s">
        <v>508</v>
      </c>
      <c r="G365" t="s">
        <v>325</v>
      </c>
      <c r="O365">
        <v>14</v>
      </c>
      <c r="P365">
        <v>74</v>
      </c>
      <c r="Q365">
        <v>0</v>
      </c>
      <c r="R365">
        <v>0</v>
      </c>
      <c r="S365">
        <v>0</v>
      </c>
      <c r="T365">
        <v>3</v>
      </c>
      <c r="U365">
        <v>2</v>
      </c>
      <c r="V365">
        <v>62</v>
      </c>
      <c r="W365">
        <v>0</v>
      </c>
      <c r="X365">
        <v>0</v>
      </c>
      <c r="Y365">
        <v>0</v>
      </c>
      <c r="AB365">
        <v>1</v>
      </c>
      <c r="AF365">
        <v>15.6</v>
      </c>
    </row>
    <row r="366" spans="1:32" x14ac:dyDescent="0.2">
      <c r="A366" t="s">
        <v>503</v>
      </c>
      <c r="B366" t="s">
        <v>475</v>
      </c>
      <c r="C366" t="s">
        <v>61</v>
      </c>
      <c r="D366" t="s">
        <v>60</v>
      </c>
      <c r="E366">
        <v>16</v>
      </c>
      <c r="F366" t="s">
        <v>504</v>
      </c>
      <c r="G366" t="s">
        <v>326</v>
      </c>
      <c r="O366">
        <v>7</v>
      </c>
      <c r="P366">
        <v>20</v>
      </c>
      <c r="Q366">
        <v>0</v>
      </c>
      <c r="R366">
        <v>0</v>
      </c>
      <c r="S366">
        <v>0</v>
      </c>
      <c r="T366">
        <v>8</v>
      </c>
      <c r="U366">
        <v>7</v>
      </c>
      <c r="V366">
        <v>63</v>
      </c>
      <c r="W366">
        <v>0</v>
      </c>
      <c r="X366">
        <v>0</v>
      </c>
      <c r="Y366">
        <v>0</v>
      </c>
      <c r="AB366">
        <v>3</v>
      </c>
      <c r="AF366">
        <v>15.3</v>
      </c>
    </row>
    <row r="367" spans="1:32" x14ac:dyDescent="0.2">
      <c r="A367" t="s">
        <v>568</v>
      </c>
      <c r="B367" t="s">
        <v>475</v>
      </c>
      <c r="C367" t="s">
        <v>31</v>
      </c>
      <c r="D367" t="s">
        <v>51</v>
      </c>
      <c r="E367">
        <v>16</v>
      </c>
      <c r="F367" t="s">
        <v>569</v>
      </c>
      <c r="G367" t="s">
        <v>330</v>
      </c>
      <c r="O367">
        <v>9</v>
      </c>
      <c r="P367">
        <v>73</v>
      </c>
      <c r="Q367">
        <v>1</v>
      </c>
      <c r="R367">
        <v>0</v>
      </c>
      <c r="S367">
        <v>0</v>
      </c>
      <c r="T367">
        <v>2</v>
      </c>
      <c r="U367">
        <v>1</v>
      </c>
      <c r="V367">
        <v>8</v>
      </c>
      <c r="W367">
        <v>0</v>
      </c>
      <c r="X367">
        <v>0</v>
      </c>
      <c r="Y367">
        <v>0</v>
      </c>
      <c r="Z367">
        <v>1</v>
      </c>
      <c r="AA367">
        <v>0</v>
      </c>
      <c r="AB367">
        <v>1</v>
      </c>
      <c r="AF367">
        <v>15.1</v>
      </c>
    </row>
    <row r="368" spans="1:32" x14ac:dyDescent="0.2">
      <c r="A368" t="s">
        <v>423</v>
      </c>
      <c r="B368" t="s">
        <v>367</v>
      </c>
      <c r="C368" t="s">
        <v>49</v>
      </c>
      <c r="D368" t="s">
        <v>56</v>
      </c>
      <c r="E368">
        <v>16</v>
      </c>
      <c r="F368" t="s">
        <v>424</v>
      </c>
      <c r="G368" t="s">
        <v>315</v>
      </c>
      <c r="H368">
        <v>49</v>
      </c>
      <c r="I368">
        <v>31</v>
      </c>
      <c r="J368">
        <v>277</v>
      </c>
      <c r="K368">
        <v>1</v>
      </c>
      <c r="L368">
        <v>0</v>
      </c>
      <c r="M368">
        <v>0</v>
      </c>
      <c r="N368">
        <v>0</v>
      </c>
      <c r="AB368">
        <v>1</v>
      </c>
      <c r="AF368">
        <v>15.08</v>
      </c>
    </row>
    <row r="369" spans="1:32" x14ac:dyDescent="0.2">
      <c r="A369" t="s">
        <v>437</v>
      </c>
      <c r="B369" t="s">
        <v>367</v>
      </c>
      <c r="C369" t="s">
        <v>55</v>
      </c>
      <c r="D369" t="s">
        <v>48</v>
      </c>
      <c r="E369">
        <v>16</v>
      </c>
      <c r="F369" t="s">
        <v>1983</v>
      </c>
      <c r="G369" t="s">
        <v>329</v>
      </c>
      <c r="H369">
        <v>41</v>
      </c>
      <c r="I369">
        <v>28</v>
      </c>
      <c r="J369">
        <v>274</v>
      </c>
      <c r="K369">
        <v>1</v>
      </c>
      <c r="L369">
        <v>0</v>
      </c>
      <c r="M369">
        <v>0</v>
      </c>
      <c r="N369">
        <v>0</v>
      </c>
      <c r="AB369">
        <v>3</v>
      </c>
      <c r="AF369">
        <v>14.96</v>
      </c>
    </row>
    <row r="370" spans="1:32" x14ac:dyDescent="0.2">
      <c r="A370" t="s">
        <v>1199</v>
      </c>
      <c r="B370" t="s">
        <v>794</v>
      </c>
      <c r="C370" t="s">
        <v>54</v>
      </c>
      <c r="D370" t="s">
        <v>33</v>
      </c>
      <c r="E370">
        <v>16</v>
      </c>
      <c r="F370" t="s">
        <v>1200</v>
      </c>
      <c r="G370" t="s">
        <v>321</v>
      </c>
      <c r="T370">
        <v>15</v>
      </c>
      <c r="U370">
        <v>9</v>
      </c>
      <c r="V370">
        <v>59</v>
      </c>
      <c r="W370">
        <v>0</v>
      </c>
      <c r="X370">
        <v>0</v>
      </c>
      <c r="Y370">
        <v>0</v>
      </c>
      <c r="AB370">
        <v>1</v>
      </c>
      <c r="AF370">
        <v>14.9</v>
      </c>
    </row>
    <row r="371" spans="1:32" x14ac:dyDescent="0.2">
      <c r="A371" t="s">
        <v>574</v>
      </c>
      <c r="B371" t="s">
        <v>475</v>
      </c>
      <c r="C371" t="s">
        <v>45</v>
      </c>
      <c r="D371" t="s">
        <v>62</v>
      </c>
      <c r="E371">
        <v>16</v>
      </c>
      <c r="F371" t="s">
        <v>575</v>
      </c>
      <c r="G371" t="s">
        <v>319</v>
      </c>
      <c r="O371">
        <v>16</v>
      </c>
      <c r="P371">
        <v>88</v>
      </c>
      <c r="Q371">
        <v>1</v>
      </c>
      <c r="R371">
        <v>0</v>
      </c>
      <c r="S371">
        <v>0</v>
      </c>
      <c r="AB371">
        <v>1</v>
      </c>
      <c r="AF371">
        <v>14.8</v>
      </c>
    </row>
    <row r="372" spans="1:32" x14ac:dyDescent="0.2">
      <c r="A372" t="s">
        <v>1518</v>
      </c>
      <c r="B372" t="s">
        <v>475</v>
      </c>
      <c r="C372" t="s">
        <v>52</v>
      </c>
      <c r="D372" t="s">
        <v>36</v>
      </c>
      <c r="E372">
        <v>16</v>
      </c>
      <c r="F372" t="s">
        <v>1519</v>
      </c>
      <c r="G372" t="s">
        <v>318</v>
      </c>
      <c r="O372">
        <v>7</v>
      </c>
      <c r="P372">
        <v>16</v>
      </c>
      <c r="Q372">
        <v>1</v>
      </c>
      <c r="R372">
        <v>0</v>
      </c>
      <c r="S372">
        <v>0</v>
      </c>
      <c r="T372">
        <v>1</v>
      </c>
      <c r="U372">
        <v>1</v>
      </c>
      <c r="V372">
        <v>1</v>
      </c>
      <c r="W372">
        <v>1</v>
      </c>
      <c r="X372">
        <v>0</v>
      </c>
      <c r="Y372">
        <v>0</v>
      </c>
      <c r="AB372">
        <v>3</v>
      </c>
      <c r="AF372">
        <v>14.7</v>
      </c>
    </row>
    <row r="373" spans="1:32" x14ac:dyDescent="0.2">
      <c r="A373" t="s">
        <v>880</v>
      </c>
      <c r="B373" t="s">
        <v>720</v>
      </c>
      <c r="C373" t="s">
        <v>55</v>
      </c>
      <c r="D373" t="s">
        <v>48</v>
      </c>
      <c r="E373">
        <v>16</v>
      </c>
      <c r="F373" t="s">
        <v>881</v>
      </c>
      <c r="G373" t="s">
        <v>329</v>
      </c>
      <c r="T373">
        <v>8</v>
      </c>
      <c r="U373">
        <v>8</v>
      </c>
      <c r="V373">
        <v>66</v>
      </c>
      <c r="W373">
        <v>0</v>
      </c>
      <c r="X373">
        <v>0</v>
      </c>
      <c r="Y373">
        <v>0</v>
      </c>
      <c r="AB373">
        <v>1</v>
      </c>
      <c r="AF373">
        <v>14.6</v>
      </c>
    </row>
    <row r="374" spans="1:32" x14ac:dyDescent="0.2">
      <c r="A374" t="s">
        <v>1244</v>
      </c>
      <c r="B374" t="s">
        <v>720</v>
      </c>
      <c r="C374" t="s">
        <v>43</v>
      </c>
      <c r="D374" t="s">
        <v>32</v>
      </c>
      <c r="E374">
        <v>16</v>
      </c>
      <c r="F374" t="s">
        <v>1245</v>
      </c>
      <c r="G374" t="s">
        <v>324</v>
      </c>
      <c r="O374">
        <v>1</v>
      </c>
      <c r="P374">
        <v>6</v>
      </c>
      <c r="Q374">
        <v>0</v>
      </c>
      <c r="R374">
        <v>0</v>
      </c>
      <c r="S374">
        <v>0</v>
      </c>
      <c r="T374">
        <v>11</v>
      </c>
      <c r="U374">
        <v>7</v>
      </c>
      <c r="V374">
        <v>68</v>
      </c>
      <c r="W374">
        <v>0</v>
      </c>
      <c r="X374">
        <v>0</v>
      </c>
      <c r="Y374">
        <v>0</v>
      </c>
      <c r="AB374">
        <v>4</v>
      </c>
      <c r="AF374">
        <v>14.4</v>
      </c>
    </row>
    <row r="375" spans="1:32" x14ac:dyDescent="0.2">
      <c r="A375" t="s">
        <v>596</v>
      </c>
      <c r="B375" t="s">
        <v>475</v>
      </c>
      <c r="C375" t="s">
        <v>43</v>
      </c>
      <c r="D375" t="s">
        <v>32</v>
      </c>
      <c r="E375">
        <v>16</v>
      </c>
      <c r="F375" t="s">
        <v>597</v>
      </c>
      <c r="G375" t="s">
        <v>324</v>
      </c>
      <c r="O375">
        <v>2</v>
      </c>
      <c r="P375">
        <v>4</v>
      </c>
      <c r="Q375">
        <v>0</v>
      </c>
      <c r="R375">
        <v>0</v>
      </c>
      <c r="S375">
        <v>0</v>
      </c>
      <c r="T375">
        <v>5</v>
      </c>
      <c r="U375">
        <v>5</v>
      </c>
      <c r="V375">
        <v>28</v>
      </c>
      <c r="W375">
        <v>1</v>
      </c>
      <c r="X375">
        <v>0</v>
      </c>
      <c r="Y375">
        <v>0</v>
      </c>
      <c r="AB375">
        <v>1</v>
      </c>
      <c r="AF375">
        <v>14.2</v>
      </c>
    </row>
    <row r="376" spans="1:32" x14ac:dyDescent="0.2">
      <c r="A376" t="s">
        <v>459</v>
      </c>
      <c r="B376" t="s">
        <v>367</v>
      </c>
      <c r="C376" t="s">
        <v>51</v>
      </c>
      <c r="D376" t="s">
        <v>31</v>
      </c>
      <c r="E376">
        <v>16</v>
      </c>
      <c r="F376" t="s">
        <v>460</v>
      </c>
      <c r="G376" t="s">
        <v>330</v>
      </c>
      <c r="H376">
        <v>35</v>
      </c>
      <c r="I376">
        <v>22</v>
      </c>
      <c r="J376">
        <v>200</v>
      </c>
      <c r="K376">
        <v>1</v>
      </c>
      <c r="L376">
        <v>0</v>
      </c>
      <c r="M376">
        <v>0</v>
      </c>
      <c r="N376">
        <v>0</v>
      </c>
      <c r="O376">
        <v>4</v>
      </c>
      <c r="P376">
        <v>21</v>
      </c>
      <c r="Q376">
        <v>0</v>
      </c>
      <c r="R376">
        <v>0</v>
      </c>
      <c r="S376">
        <v>0</v>
      </c>
      <c r="Z376">
        <v>1</v>
      </c>
      <c r="AA376">
        <v>0</v>
      </c>
      <c r="AB376">
        <v>2</v>
      </c>
      <c r="AF376">
        <v>14.1</v>
      </c>
    </row>
    <row r="377" spans="1:32" x14ac:dyDescent="0.2">
      <c r="A377" t="s">
        <v>640</v>
      </c>
      <c r="B377" t="s">
        <v>475</v>
      </c>
      <c r="C377" t="s">
        <v>38</v>
      </c>
      <c r="D377" t="s">
        <v>53</v>
      </c>
      <c r="E377">
        <v>16</v>
      </c>
      <c r="F377" t="s">
        <v>641</v>
      </c>
      <c r="G377" t="s">
        <v>316</v>
      </c>
      <c r="O377">
        <v>5</v>
      </c>
      <c r="P377">
        <v>27</v>
      </c>
      <c r="Q377">
        <v>1</v>
      </c>
      <c r="R377">
        <v>0</v>
      </c>
      <c r="S377">
        <v>0</v>
      </c>
      <c r="T377">
        <v>4</v>
      </c>
      <c r="U377">
        <v>3</v>
      </c>
      <c r="V377">
        <v>24</v>
      </c>
      <c r="W377">
        <v>0</v>
      </c>
      <c r="X377">
        <v>0</v>
      </c>
      <c r="Y377">
        <v>0</v>
      </c>
      <c r="AB377">
        <v>3</v>
      </c>
      <c r="AF377">
        <v>14.1</v>
      </c>
    </row>
    <row r="378" spans="1:32" x14ac:dyDescent="0.2">
      <c r="A378" t="s">
        <v>1529</v>
      </c>
      <c r="B378" t="s">
        <v>475</v>
      </c>
      <c r="C378" t="s">
        <v>49</v>
      </c>
      <c r="D378" t="s">
        <v>56</v>
      </c>
      <c r="E378">
        <v>16</v>
      </c>
      <c r="F378" t="s">
        <v>1530</v>
      </c>
      <c r="G378" t="s">
        <v>315</v>
      </c>
      <c r="O378">
        <v>14</v>
      </c>
      <c r="P378">
        <v>17</v>
      </c>
      <c r="Q378">
        <v>1</v>
      </c>
      <c r="R378">
        <v>0</v>
      </c>
      <c r="S378">
        <v>0</v>
      </c>
      <c r="T378">
        <v>4</v>
      </c>
      <c r="U378">
        <v>3</v>
      </c>
      <c r="V378">
        <v>33</v>
      </c>
      <c r="W378">
        <v>0</v>
      </c>
      <c r="X378">
        <v>0</v>
      </c>
      <c r="Y378">
        <v>0</v>
      </c>
      <c r="AB378">
        <v>2</v>
      </c>
      <c r="AF378">
        <v>14</v>
      </c>
    </row>
    <row r="379" spans="1:32" x14ac:dyDescent="0.2">
      <c r="A379" t="s">
        <v>638</v>
      </c>
      <c r="B379" t="s">
        <v>475</v>
      </c>
      <c r="C379" t="s">
        <v>32</v>
      </c>
      <c r="D379" t="s">
        <v>43</v>
      </c>
      <c r="E379">
        <v>16</v>
      </c>
      <c r="F379" t="s">
        <v>639</v>
      </c>
      <c r="G379" t="s">
        <v>324</v>
      </c>
      <c r="O379">
        <v>7</v>
      </c>
      <c r="P379">
        <v>56</v>
      </c>
      <c r="Q379">
        <v>0</v>
      </c>
      <c r="R379">
        <v>0</v>
      </c>
      <c r="S379">
        <v>0</v>
      </c>
      <c r="T379">
        <v>8</v>
      </c>
      <c r="U379">
        <v>5</v>
      </c>
      <c r="V379">
        <v>34</v>
      </c>
      <c r="W379">
        <v>0</v>
      </c>
      <c r="X379">
        <v>0</v>
      </c>
      <c r="Y379">
        <v>0</v>
      </c>
      <c r="AB379">
        <v>2</v>
      </c>
      <c r="AF379">
        <v>14</v>
      </c>
    </row>
    <row r="380" spans="1:32" x14ac:dyDescent="0.2">
      <c r="A380" t="s">
        <v>942</v>
      </c>
      <c r="B380" t="s">
        <v>794</v>
      </c>
      <c r="C380" t="s">
        <v>36</v>
      </c>
      <c r="D380" t="s">
        <v>52</v>
      </c>
      <c r="E380">
        <v>16</v>
      </c>
      <c r="F380" t="s">
        <v>943</v>
      </c>
      <c r="G380" t="s">
        <v>318</v>
      </c>
      <c r="T380">
        <v>4</v>
      </c>
      <c r="U380">
        <v>2</v>
      </c>
      <c r="V380">
        <v>60</v>
      </c>
      <c r="W380">
        <v>1</v>
      </c>
      <c r="X380">
        <v>0</v>
      </c>
      <c r="Y380">
        <v>0</v>
      </c>
      <c r="AB380">
        <v>1</v>
      </c>
      <c r="AF380">
        <v>14</v>
      </c>
    </row>
    <row r="381" spans="1:32" x14ac:dyDescent="0.2">
      <c r="A381" t="s">
        <v>814</v>
      </c>
      <c r="B381" t="s">
        <v>720</v>
      </c>
      <c r="C381" t="s">
        <v>54</v>
      </c>
      <c r="D381" t="s">
        <v>33</v>
      </c>
      <c r="E381">
        <v>16</v>
      </c>
      <c r="F381" t="s">
        <v>815</v>
      </c>
      <c r="G381" t="s">
        <v>321</v>
      </c>
      <c r="T381">
        <v>11</v>
      </c>
      <c r="U381">
        <v>6</v>
      </c>
      <c r="V381">
        <v>79</v>
      </c>
      <c r="W381">
        <v>0</v>
      </c>
      <c r="X381">
        <v>0</v>
      </c>
      <c r="Y381">
        <v>0</v>
      </c>
      <c r="Z381">
        <v>1</v>
      </c>
      <c r="AA381">
        <v>0</v>
      </c>
      <c r="AB381">
        <v>2</v>
      </c>
      <c r="AF381">
        <v>13.9</v>
      </c>
    </row>
    <row r="382" spans="1:32" x14ac:dyDescent="0.2">
      <c r="A382" t="s">
        <v>1125</v>
      </c>
      <c r="B382" t="s">
        <v>720</v>
      </c>
      <c r="C382" t="s">
        <v>35</v>
      </c>
      <c r="D382" t="s">
        <v>57</v>
      </c>
      <c r="E382">
        <v>16</v>
      </c>
      <c r="F382" t="s">
        <v>1126</v>
      </c>
      <c r="G382" t="s">
        <v>328</v>
      </c>
      <c r="T382">
        <v>4</v>
      </c>
      <c r="U382">
        <v>3</v>
      </c>
      <c r="V382">
        <v>49</v>
      </c>
      <c r="W382">
        <v>1</v>
      </c>
      <c r="X382">
        <v>0</v>
      </c>
      <c r="Y382">
        <v>0</v>
      </c>
      <c r="AB382">
        <v>2</v>
      </c>
      <c r="AF382">
        <v>13.9</v>
      </c>
    </row>
    <row r="383" spans="1:32" x14ac:dyDescent="0.2">
      <c r="A383" t="s">
        <v>1025</v>
      </c>
      <c r="B383" t="s">
        <v>794</v>
      </c>
      <c r="C383" t="s">
        <v>52</v>
      </c>
      <c r="D383" t="s">
        <v>36</v>
      </c>
      <c r="E383">
        <v>16</v>
      </c>
      <c r="F383" t="s">
        <v>1026</v>
      </c>
      <c r="G383" t="s">
        <v>318</v>
      </c>
      <c r="T383">
        <v>8</v>
      </c>
      <c r="U383">
        <v>7</v>
      </c>
      <c r="V383">
        <v>69</v>
      </c>
      <c r="W383">
        <v>0</v>
      </c>
      <c r="X383">
        <v>0</v>
      </c>
      <c r="Y383">
        <v>0</v>
      </c>
      <c r="AB383">
        <v>1</v>
      </c>
      <c r="AF383">
        <v>13.9</v>
      </c>
    </row>
    <row r="384" spans="1:32" x14ac:dyDescent="0.2">
      <c r="A384" t="s">
        <v>838</v>
      </c>
      <c r="B384" t="s">
        <v>720</v>
      </c>
      <c r="C384" t="s">
        <v>32</v>
      </c>
      <c r="D384" t="s">
        <v>43</v>
      </c>
      <c r="E384">
        <v>16</v>
      </c>
      <c r="F384" t="s">
        <v>839</v>
      </c>
      <c r="G384" t="s">
        <v>324</v>
      </c>
      <c r="T384">
        <v>6</v>
      </c>
      <c r="U384">
        <v>3</v>
      </c>
      <c r="V384">
        <v>47</v>
      </c>
      <c r="W384">
        <v>1</v>
      </c>
      <c r="X384">
        <v>0</v>
      </c>
      <c r="Y384">
        <v>0</v>
      </c>
      <c r="AB384">
        <v>2</v>
      </c>
      <c r="AF384">
        <v>13.7</v>
      </c>
    </row>
    <row r="385" spans="1:32" x14ac:dyDescent="0.2">
      <c r="A385" t="s">
        <v>495</v>
      </c>
      <c r="B385" t="s">
        <v>475</v>
      </c>
      <c r="C385" t="s">
        <v>38</v>
      </c>
      <c r="D385" t="s">
        <v>53</v>
      </c>
      <c r="E385">
        <v>16</v>
      </c>
      <c r="F385" t="s">
        <v>496</v>
      </c>
      <c r="G385" t="s">
        <v>316</v>
      </c>
      <c r="O385">
        <v>5</v>
      </c>
      <c r="P385">
        <v>9</v>
      </c>
      <c r="Q385">
        <v>0</v>
      </c>
      <c r="R385">
        <v>0</v>
      </c>
      <c r="S385">
        <v>0</v>
      </c>
      <c r="T385">
        <v>9</v>
      </c>
      <c r="U385">
        <v>7</v>
      </c>
      <c r="V385">
        <v>56</v>
      </c>
      <c r="W385">
        <v>0</v>
      </c>
      <c r="X385">
        <v>0</v>
      </c>
      <c r="Y385">
        <v>0</v>
      </c>
      <c r="AB385">
        <v>2</v>
      </c>
      <c r="AF385">
        <v>13.5</v>
      </c>
    </row>
    <row r="386" spans="1:32" x14ac:dyDescent="0.2">
      <c r="A386" t="s">
        <v>934</v>
      </c>
      <c r="B386" t="s">
        <v>720</v>
      </c>
      <c r="C386" t="s">
        <v>58</v>
      </c>
      <c r="D386" t="s">
        <v>34</v>
      </c>
      <c r="E386">
        <v>16</v>
      </c>
      <c r="F386" t="s">
        <v>935</v>
      </c>
      <c r="G386" t="s">
        <v>320</v>
      </c>
      <c r="T386">
        <v>6</v>
      </c>
      <c r="U386">
        <v>5</v>
      </c>
      <c r="V386">
        <v>84</v>
      </c>
      <c r="W386">
        <v>0</v>
      </c>
      <c r="X386">
        <v>0</v>
      </c>
      <c r="Y386">
        <v>0</v>
      </c>
      <c r="AB386">
        <v>1</v>
      </c>
      <c r="AF386">
        <v>13.4</v>
      </c>
    </row>
    <row r="387" spans="1:32" x14ac:dyDescent="0.2">
      <c r="A387" t="s">
        <v>1153</v>
      </c>
      <c r="B387" t="s">
        <v>794</v>
      </c>
      <c r="C387" t="s">
        <v>39</v>
      </c>
      <c r="D387" t="s">
        <v>37</v>
      </c>
      <c r="E387">
        <v>16</v>
      </c>
      <c r="F387" t="s">
        <v>1154</v>
      </c>
      <c r="G387" t="s">
        <v>325</v>
      </c>
      <c r="T387">
        <v>3</v>
      </c>
      <c r="U387">
        <v>2</v>
      </c>
      <c r="V387">
        <v>53</v>
      </c>
      <c r="W387">
        <v>1</v>
      </c>
      <c r="X387">
        <v>0</v>
      </c>
      <c r="Y387">
        <v>0</v>
      </c>
      <c r="AB387">
        <v>1</v>
      </c>
      <c r="AF387">
        <v>13.3</v>
      </c>
    </row>
    <row r="388" spans="1:32" x14ac:dyDescent="0.2">
      <c r="A388" t="s">
        <v>1286</v>
      </c>
      <c r="B388" t="s">
        <v>720</v>
      </c>
      <c r="C388" t="s">
        <v>42</v>
      </c>
      <c r="D388" t="s">
        <v>59</v>
      </c>
      <c r="E388">
        <v>16</v>
      </c>
      <c r="F388" t="s">
        <v>1287</v>
      </c>
      <c r="G388" t="s">
        <v>322</v>
      </c>
      <c r="T388">
        <v>10</v>
      </c>
      <c r="U388">
        <v>4</v>
      </c>
      <c r="V388">
        <v>93</v>
      </c>
      <c r="W388">
        <v>0</v>
      </c>
      <c r="X388">
        <v>0</v>
      </c>
      <c r="Y388">
        <v>0</v>
      </c>
      <c r="AB388">
        <v>2</v>
      </c>
      <c r="AF388">
        <v>13.3</v>
      </c>
    </row>
    <row r="389" spans="1:32" x14ac:dyDescent="0.2">
      <c r="A389" t="s">
        <v>932</v>
      </c>
      <c r="B389" t="s">
        <v>720</v>
      </c>
      <c r="C389" t="s">
        <v>33</v>
      </c>
      <c r="D389" t="s">
        <v>54</v>
      </c>
      <c r="E389">
        <v>16</v>
      </c>
      <c r="F389" t="s">
        <v>933</v>
      </c>
      <c r="G389" t="s">
        <v>321</v>
      </c>
      <c r="T389">
        <v>5</v>
      </c>
      <c r="U389">
        <v>3</v>
      </c>
      <c r="V389">
        <v>42</v>
      </c>
      <c r="W389">
        <v>1</v>
      </c>
      <c r="X389">
        <v>0</v>
      </c>
      <c r="Y389">
        <v>0</v>
      </c>
      <c r="AB389">
        <v>3</v>
      </c>
      <c r="AF389">
        <v>13.2</v>
      </c>
    </row>
    <row r="390" spans="1:32" x14ac:dyDescent="0.2">
      <c r="A390" t="s">
        <v>800</v>
      </c>
      <c r="B390" t="s">
        <v>720</v>
      </c>
      <c r="C390" t="s">
        <v>48</v>
      </c>
      <c r="D390" t="s">
        <v>55</v>
      </c>
      <c r="E390">
        <v>16</v>
      </c>
      <c r="F390" t="s">
        <v>801</v>
      </c>
      <c r="G390" t="s">
        <v>329</v>
      </c>
      <c r="T390">
        <v>11</v>
      </c>
      <c r="U390">
        <v>7</v>
      </c>
      <c r="V390">
        <v>61</v>
      </c>
      <c r="W390">
        <v>0</v>
      </c>
      <c r="X390">
        <v>0</v>
      </c>
      <c r="Y390">
        <v>0</v>
      </c>
      <c r="AB390">
        <v>1</v>
      </c>
      <c r="AF390">
        <v>13.1</v>
      </c>
    </row>
    <row r="391" spans="1:32" x14ac:dyDescent="0.2">
      <c r="A391" t="s">
        <v>415</v>
      </c>
      <c r="B391" t="s">
        <v>367</v>
      </c>
      <c r="C391" t="s">
        <v>47</v>
      </c>
      <c r="D391" t="s">
        <v>46</v>
      </c>
      <c r="E391">
        <v>16</v>
      </c>
      <c r="F391" t="s">
        <v>416</v>
      </c>
      <c r="G391" t="s">
        <v>327</v>
      </c>
      <c r="H391">
        <v>28</v>
      </c>
      <c r="I391">
        <v>15</v>
      </c>
      <c r="J391">
        <v>151</v>
      </c>
      <c r="K391">
        <v>1</v>
      </c>
      <c r="L391">
        <v>1</v>
      </c>
      <c r="M391">
        <v>1</v>
      </c>
      <c r="N391">
        <v>0</v>
      </c>
      <c r="O391">
        <v>3</v>
      </c>
      <c r="P391">
        <v>19</v>
      </c>
      <c r="Q391">
        <v>0</v>
      </c>
      <c r="R391">
        <v>0</v>
      </c>
      <c r="S391">
        <v>0</v>
      </c>
      <c r="Z391">
        <v>2</v>
      </c>
      <c r="AA391">
        <v>0</v>
      </c>
      <c r="AB391">
        <v>1</v>
      </c>
      <c r="AF391">
        <v>12.94</v>
      </c>
    </row>
    <row r="392" spans="1:32" x14ac:dyDescent="0.2">
      <c r="A392" t="s">
        <v>802</v>
      </c>
      <c r="B392" t="s">
        <v>720</v>
      </c>
      <c r="C392" t="s">
        <v>51</v>
      </c>
      <c r="D392" t="s">
        <v>31</v>
      </c>
      <c r="E392">
        <v>16</v>
      </c>
      <c r="F392" t="s">
        <v>803</v>
      </c>
      <c r="G392" t="s">
        <v>330</v>
      </c>
      <c r="O392">
        <v>2</v>
      </c>
      <c r="P392">
        <v>10</v>
      </c>
      <c r="Q392">
        <v>1</v>
      </c>
      <c r="R392">
        <v>0</v>
      </c>
      <c r="S392">
        <v>0</v>
      </c>
      <c r="T392">
        <v>3</v>
      </c>
      <c r="U392">
        <v>3</v>
      </c>
      <c r="V392">
        <v>29</v>
      </c>
      <c r="W392">
        <v>0</v>
      </c>
      <c r="X392">
        <v>0</v>
      </c>
      <c r="Y392">
        <v>0</v>
      </c>
      <c r="AB392">
        <v>3</v>
      </c>
      <c r="AF392">
        <v>12.9</v>
      </c>
    </row>
    <row r="393" spans="1:32" x14ac:dyDescent="0.2">
      <c r="A393" t="s">
        <v>862</v>
      </c>
      <c r="B393" t="s">
        <v>720</v>
      </c>
      <c r="C393" t="s">
        <v>31</v>
      </c>
      <c r="D393" t="s">
        <v>51</v>
      </c>
      <c r="E393">
        <v>16</v>
      </c>
      <c r="F393" t="s">
        <v>863</v>
      </c>
      <c r="G393" t="s">
        <v>330</v>
      </c>
      <c r="T393">
        <v>12</v>
      </c>
      <c r="U393">
        <v>7</v>
      </c>
      <c r="V393">
        <v>59</v>
      </c>
      <c r="W393">
        <v>0</v>
      </c>
      <c r="X393">
        <v>0</v>
      </c>
      <c r="Y393">
        <v>0</v>
      </c>
      <c r="AB393">
        <v>1</v>
      </c>
      <c r="AF393">
        <v>12.9</v>
      </c>
    </row>
    <row r="394" spans="1:32" x14ac:dyDescent="0.2">
      <c r="A394" t="s">
        <v>926</v>
      </c>
      <c r="B394" t="s">
        <v>720</v>
      </c>
      <c r="C394" t="s">
        <v>46</v>
      </c>
      <c r="D394" t="s">
        <v>47</v>
      </c>
      <c r="E394">
        <v>16</v>
      </c>
      <c r="F394" t="s">
        <v>927</v>
      </c>
      <c r="G394" t="s">
        <v>327</v>
      </c>
      <c r="T394">
        <v>5</v>
      </c>
      <c r="U394">
        <v>4</v>
      </c>
      <c r="V394">
        <v>29</v>
      </c>
      <c r="W394">
        <v>1</v>
      </c>
      <c r="X394">
        <v>0</v>
      </c>
      <c r="Y394">
        <v>0</v>
      </c>
      <c r="AB394">
        <v>3</v>
      </c>
      <c r="AF394">
        <v>12.9</v>
      </c>
    </row>
    <row r="395" spans="1:32" x14ac:dyDescent="0.2">
      <c r="A395" t="s">
        <v>369</v>
      </c>
      <c r="B395" t="s">
        <v>367</v>
      </c>
      <c r="C395" t="s">
        <v>58</v>
      </c>
      <c r="D395" t="s">
        <v>34</v>
      </c>
      <c r="E395">
        <v>16</v>
      </c>
      <c r="F395" t="s">
        <v>370</v>
      </c>
      <c r="G395" t="s">
        <v>320</v>
      </c>
      <c r="H395">
        <v>18</v>
      </c>
      <c r="I395">
        <v>13</v>
      </c>
      <c r="J395">
        <v>179</v>
      </c>
      <c r="K395">
        <v>0</v>
      </c>
      <c r="L395">
        <v>0</v>
      </c>
      <c r="M395">
        <v>1</v>
      </c>
      <c r="N395">
        <v>0</v>
      </c>
      <c r="O395">
        <v>14</v>
      </c>
      <c r="P395">
        <v>67</v>
      </c>
      <c r="Q395">
        <v>0</v>
      </c>
      <c r="R395">
        <v>0</v>
      </c>
      <c r="S395">
        <v>0</v>
      </c>
      <c r="AB395">
        <v>1</v>
      </c>
      <c r="AF395">
        <v>12.86</v>
      </c>
    </row>
    <row r="396" spans="1:32" x14ac:dyDescent="0.2">
      <c r="A396" t="s">
        <v>1145</v>
      </c>
      <c r="B396" t="s">
        <v>720</v>
      </c>
      <c r="C396" t="s">
        <v>57</v>
      </c>
      <c r="D396" t="s">
        <v>35</v>
      </c>
      <c r="E396">
        <v>16</v>
      </c>
      <c r="F396" t="s">
        <v>1146</v>
      </c>
      <c r="G396" t="s">
        <v>328</v>
      </c>
      <c r="T396">
        <v>5</v>
      </c>
      <c r="U396">
        <v>3</v>
      </c>
      <c r="V396">
        <v>38</v>
      </c>
      <c r="W396">
        <v>1</v>
      </c>
      <c r="X396">
        <v>0</v>
      </c>
      <c r="Y396">
        <v>0</v>
      </c>
      <c r="AB396">
        <v>3</v>
      </c>
      <c r="AF396">
        <v>12.8</v>
      </c>
    </row>
    <row r="397" spans="1:32" x14ac:dyDescent="0.2">
      <c r="A397" t="s">
        <v>936</v>
      </c>
      <c r="B397" t="s">
        <v>794</v>
      </c>
      <c r="C397" t="s">
        <v>43</v>
      </c>
      <c r="D397" t="s">
        <v>32</v>
      </c>
      <c r="E397">
        <v>16</v>
      </c>
      <c r="F397" t="s">
        <v>937</v>
      </c>
      <c r="G397" t="s">
        <v>324</v>
      </c>
      <c r="T397">
        <v>6</v>
      </c>
      <c r="U397">
        <v>4</v>
      </c>
      <c r="V397">
        <v>86</v>
      </c>
      <c r="W397">
        <v>0</v>
      </c>
      <c r="X397">
        <v>0</v>
      </c>
      <c r="Y397">
        <v>0</v>
      </c>
      <c r="AB397">
        <v>1</v>
      </c>
      <c r="AF397">
        <v>12.6</v>
      </c>
    </row>
    <row r="398" spans="1:32" x14ac:dyDescent="0.2">
      <c r="A398" t="s">
        <v>513</v>
      </c>
      <c r="B398" t="s">
        <v>475</v>
      </c>
      <c r="C398" t="s">
        <v>36</v>
      </c>
      <c r="D398" t="s">
        <v>52</v>
      </c>
      <c r="E398">
        <v>16</v>
      </c>
      <c r="F398" t="s">
        <v>514</v>
      </c>
      <c r="G398" t="s">
        <v>318</v>
      </c>
      <c r="O398">
        <v>17</v>
      </c>
      <c r="P398">
        <v>49</v>
      </c>
      <c r="Q398">
        <v>1</v>
      </c>
      <c r="R398">
        <v>0</v>
      </c>
      <c r="S398">
        <v>0</v>
      </c>
      <c r="T398">
        <v>2</v>
      </c>
      <c r="U398">
        <v>1</v>
      </c>
      <c r="V398">
        <v>6</v>
      </c>
      <c r="W398">
        <v>0</v>
      </c>
      <c r="X398">
        <v>0</v>
      </c>
      <c r="Y398">
        <v>0</v>
      </c>
      <c r="Z398">
        <v>2</v>
      </c>
      <c r="AA398">
        <v>0</v>
      </c>
      <c r="AB398">
        <v>1</v>
      </c>
      <c r="AF398">
        <v>12.5</v>
      </c>
    </row>
    <row r="399" spans="1:32" x14ac:dyDescent="0.2">
      <c r="A399" t="s">
        <v>808</v>
      </c>
      <c r="B399" t="s">
        <v>720</v>
      </c>
      <c r="C399" t="s">
        <v>40</v>
      </c>
      <c r="D399" t="s">
        <v>41</v>
      </c>
      <c r="E399">
        <v>16</v>
      </c>
      <c r="F399" t="s">
        <v>809</v>
      </c>
      <c r="G399" t="s">
        <v>323</v>
      </c>
      <c r="O399">
        <v>1</v>
      </c>
      <c r="P399">
        <v>9</v>
      </c>
      <c r="Q399">
        <v>0</v>
      </c>
      <c r="R399">
        <v>0</v>
      </c>
      <c r="S399">
        <v>0</v>
      </c>
      <c r="T399">
        <v>4</v>
      </c>
      <c r="U399">
        <v>3</v>
      </c>
      <c r="V399">
        <v>26</v>
      </c>
      <c r="W399">
        <v>1</v>
      </c>
      <c r="X399">
        <v>0</v>
      </c>
      <c r="Y399">
        <v>0</v>
      </c>
      <c r="AB399">
        <v>3</v>
      </c>
      <c r="AF399">
        <v>12.5</v>
      </c>
    </row>
    <row r="400" spans="1:32" x14ac:dyDescent="0.2">
      <c r="A400" t="s">
        <v>431</v>
      </c>
      <c r="B400" t="s">
        <v>367</v>
      </c>
      <c r="C400" t="s">
        <v>54</v>
      </c>
      <c r="D400" t="s">
        <v>33</v>
      </c>
      <c r="E400">
        <v>16</v>
      </c>
      <c r="F400" t="s">
        <v>432</v>
      </c>
      <c r="G400" t="s">
        <v>321</v>
      </c>
      <c r="H400">
        <v>51</v>
      </c>
      <c r="I400">
        <v>27</v>
      </c>
      <c r="J400">
        <v>234</v>
      </c>
      <c r="K400">
        <v>1</v>
      </c>
      <c r="L400">
        <v>0</v>
      </c>
      <c r="M400">
        <v>1</v>
      </c>
      <c r="N400">
        <v>0</v>
      </c>
      <c r="Z400">
        <v>1</v>
      </c>
      <c r="AA400">
        <v>0</v>
      </c>
      <c r="AB400">
        <v>1</v>
      </c>
      <c r="AF400">
        <v>12.36</v>
      </c>
    </row>
    <row r="401" spans="1:32" x14ac:dyDescent="0.2">
      <c r="A401" t="s">
        <v>405</v>
      </c>
      <c r="B401" t="s">
        <v>367</v>
      </c>
      <c r="C401" t="s">
        <v>52</v>
      </c>
      <c r="D401" t="s">
        <v>36</v>
      </c>
      <c r="E401">
        <v>16</v>
      </c>
      <c r="F401" t="s">
        <v>406</v>
      </c>
      <c r="G401" t="s">
        <v>318</v>
      </c>
      <c r="H401">
        <v>27</v>
      </c>
      <c r="I401">
        <v>20</v>
      </c>
      <c r="J401">
        <v>156</v>
      </c>
      <c r="K401">
        <v>1</v>
      </c>
      <c r="L401">
        <v>0</v>
      </c>
      <c r="M401">
        <v>0</v>
      </c>
      <c r="N401">
        <v>0</v>
      </c>
      <c r="O401">
        <v>2</v>
      </c>
      <c r="P401">
        <v>21</v>
      </c>
      <c r="Q401">
        <v>0</v>
      </c>
      <c r="R401">
        <v>0</v>
      </c>
      <c r="S401">
        <v>0</v>
      </c>
      <c r="AB401">
        <v>1</v>
      </c>
      <c r="AF401">
        <v>12.34</v>
      </c>
    </row>
    <row r="402" spans="1:32" x14ac:dyDescent="0.2">
      <c r="A402" t="s">
        <v>421</v>
      </c>
      <c r="B402" t="s">
        <v>367</v>
      </c>
      <c r="C402" t="s">
        <v>43</v>
      </c>
      <c r="D402" t="s">
        <v>32</v>
      </c>
      <c r="E402">
        <v>16</v>
      </c>
      <c r="F402" t="s">
        <v>422</v>
      </c>
      <c r="G402" t="s">
        <v>324</v>
      </c>
      <c r="H402">
        <v>31</v>
      </c>
      <c r="I402">
        <v>22</v>
      </c>
      <c r="J402">
        <v>231</v>
      </c>
      <c r="K402">
        <v>1</v>
      </c>
      <c r="L402">
        <v>0</v>
      </c>
      <c r="M402">
        <v>1</v>
      </c>
      <c r="N402">
        <v>0</v>
      </c>
      <c r="O402">
        <v>1</v>
      </c>
      <c r="P402">
        <v>-1</v>
      </c>
      <c r="Q402">
        <v>0</v>
      </c>
      <c r="R402">
        <v>0</v>
      </c>
      <c r="S402">
        <v>0</v>
      </c>
      <c r="AB402">
        <v>1</v>
      </c>
      <c r="AF402">
        <v>12.14</v>
      </c>
    </row>
    <row r="403" spans="1:32" x14ac:dyDescent="0.2">
      <c r="A403" t="s">
        <v>586</v>
      </c>
      <c r="B403" t="s">
        <v>475</v>
      </c>
      <c r="C403" t="s">
        <v>40</v>
      </c>
      <c r="D403" t="s">
        <v>41</v>
      </c>
      <c r="E403">
        <v>16</v>
      </c>
      <c r="F403" t="s">
        <v>587</v>
      </c>
      <c r="G403" t="s">
        <v>323</v>
      </c>
      <c r="O403">
        <v>6</v>
      </c>
      <c r="P403">
        <v>20</v>
      </c>
      <c r="Q403">
        <v>0</v>
      </c>
      <c r="R403">
        <v>0</v>
      </c>
      <c r="S403">
        <v>0</v>
      </c>
      <c r="T403">
        <v>7</v>
      </c>
      <c r="U403">
        <v>5</v>
      </c>
      <c r="V403">
        <v>51</v>
      </c>
      <c r="W403">
        <v>0</v>
      </c>
      <c r="X403">
        <v>0</v>
      </c>
      <c r="Y403">
        <v>0</v>
      </c>
      <c r="AB403">
        <v>2</v>
      </c>
      <c r="AC403" t="s">
        <v>1477</v>
      </c>
      <c r="AD403" t="s">
        <v>1976</v>
      </c>
      <c r="AE403" t="s">
        <v>1984</v>
      </c>
      <c r="AF403">
        <v>12.1</v>
      </c>
    </row>
    <row r="404" spans="1:32" x14ac:dyDescent="0.2">
      <c r="A404" t="s">
        <v>1215</v>
      </c>
      <c r="B404" t="s">
        <v>794</v>
      </c>
      <c r="C404" t="s">
        <v>31</v>
      </c>
      <c r="D404" t="s">
        <v>51</v>
      </c>
      <c r="E404">
        <v>16</v>
      </c>
      <c r="F404" t="s">
        <v>1216</v>
      </c>
      <c r="G404" t="s">
        <v>330</v>
      </c>
      <c r="T404">
        <v>7</v>
      </c>
      <c r="U404">
        <v>5</v>
      </c>
      <c r="V404">
        <v>70</v>
      </c>
      <c r="W404">
        <v>0</v>
      </c>
      <c r="X404">
        <v>0</v>
      </c>
      <c r="Y404">
        <v>0</v>
      </c>
      <c r="AB404">
        <v>2</v>
      </c>
      <c r="AF404">
        <v>12</v>
      </c>
    </row>
    <row r="405" spans="1:32" x14ac:dyDescent="0.2">
      <c r="A405" t="s">
        <v>373</v>
      </c>
      <c r="B405" t="s">
        <v>367</v>
      </c>
      <c r="C405" t="s">
        <v>39</v>
      </c>
      <c r="D405" t="s">
        <v>37</v>
      </c>
      <c r="E405">
        <v>16</v>
      </c>
      <c r="F405" t="s">
        <v>374</v>
      </c>
      <c r="G405" t="s">
        <v>325</v>
      </c>
      <c r="H405">
        <v>25</v>
      </c>
      <c r="I405">
        <v>15</v>
      </c>
      <c r="J405">
        <v>168</v>
      </c>
      <c r="K405">
        <v>1</v>
      </c>
      <c r="L405">
        <v>0</v>
      </c>
      <c r="M405">
        <v>0</v>
      </c>
      <c r="N405">
        <v>0</v>
      </c>
      <c r="O405">
        <v>2</v>
      </c>
      <c r="P405">
        <v>12</v>
      </c>
      <c r="Q405">
        <v>0</v>
      </c>
      <c r="R405">
        <v>0</v>
      </c>
      <c r="S405">
        <v>0</v>
      </c>
      <c r="AB405">
        <v>1</v>
      </c>
      <c r="AF405">
        <v>11.92</v>
      </c>
    </row>
    <row r="406" spans="1:32" x14ac:dyDescent="0.2">
      <c r="A406" t="s">
        <v>958</v>
      </c>
      <c r="B406" t="s">
        <v>720</v>
      </c>
      <c r="C406" t="s">
        <v>50</v>
      </c>
      <c r="D406" t="s">
        <v>44</v>
      </c>
      <c r="E406">
        <v>16</v>
      </c>
      <c r="F406" t="s">
        <v>959</v>
      </c>
      <c r="G406" t="s">
        <v>317</v>
      </c>
      <c r="T406">
        <v>6</v>
      </c>
      <c r="U406">
        <v>5</v>
      </c>
      <c r="V406">
        <v>67</v>
      </c>
      <c r="W406">
        <v>0</v>
      </c>
      <c r="X406">
        <v>0</v>
      </c>
      <c r="Y406">
        <v>0</v>
      </c>
      <c r="AB406">
        <v>2</v>
      </c>
      <c r="AF406">
        <v>11.7</v>
      </c>
    </row>
    <row r="407" spans="1:32" x14ac:dyDescent="0.2">
      <c r="A407" t="s">
        <v>1246</v>
      </c>
      <c r="B407" t="s">
        <v>720</v>
      </c>
      <c r="C407" t="s">
        <v>47</v>
      </c>
      <c r="D407" t="s">
        <v>46</v>
      </c>
      <c r="E407">
        <v>16</v>
      </c>
      <c r="F407" t="s">
        <v>1247</v>
      </c>
      <c r="G407" t="s">
        <v>327</v>
      </c>
      <c r="T407">
        <v>11</v>
      </c>
      <c r="U407">
        <v>5</v>
      </c>
      <c r="V407">
        <v>46</v>
      </c>
      <c r="W407">
        <v>0</v>
      </c>
      <c r="X407">
        <v>1</v>
      </c>
      <c r="Y407">
        <v>0</v>
      </c>
      <c r="AB407">
        <v>2</v>
      </c>
      <c r="AF407">
        <v>11.6</v>
      </c>
    </row>
    <row r="408" spans="1:32" x14ac:dyDescent="0.2">
      <c r="A408" t="s">
        <v>866</v>
      </c>
      <c r="B408" t="s">
        <v>720</v>
      </c>
      <c r="C408" t="s">
        <v>41</v>
      </c>
      <c r="D408" t="s">
        <v>40</v>
      </c>
      <c r="E408">
        <v>16</v>
      </c>
      <c r="F408" t="s">
        <v>867</v>
      </c>
      <c r="G408" t="s">
        <v>323</v>
      </c>
      <c r="T408">
        <v>6</v>
      </c>
      <c r="U408">
        <v>4</v>
      </c>
      <c r="V408">
        <v>75</v>
      </c>
      <c r="W408">
        <v>0</v>
      </c>
      <c r="X408">
        <v>0</v>
      </c>
      <c r="Y408">
        <v>0</v>
      </c>
      <c r="AB408">
        <v>2</v>
      </c>
      <c r="AF408">
        <v>11.5</v>
      </c>
    </row>
    <row r="409" spans="1:32" x14ac:dyDescent="0.2">
      <c r="A409" t="s">
        <v>822</v>
      </c>
      <c r="B409" t="s">
        <v>720</v>
      </c>
      <c r="C409" t="s">
        <v>46</v>
      </c>
      <c r="D409" t="s">
        <v>47</v>
      </c>
      <c r="E409">
        <v>16</v>
      </c>
      <c r="F409" t="s">
        <v>823</v>
      </c>
      <c r="G409" t="s">
        <v>327</v>
      </c>
      <c r="T409">
        <v>4</v>
      </c>
      <c r="U409">
        <v>3</v>
      </c>
      <c r="V409">
        <v>25</v>
      </c>
      <c r="W409">
        <v>1</v>
      </c>
      <c r="X409">
        <v>0</v>
      </c>
      <c r="Y409">
        <v>0</v>
      </c>
      <c r="AB409">
        <v>1</v>
      </c>
      <c r="AF409">
        <v>11.5</v>
      </c>
    </row>
    <row r="410" spans="1:32" x14ac:dyDescent="0.2">
      <c r="A410" t="s">
        <v>1177</v>
      </c>
      <c r="B410" t="s">
        <v>720</v>
      </c>
      <c r="C410" t="s">
        <v>34</v>
      </c>
      <c r="D410" t="s">
        <v>58</v>
      </c>
      <c r="E410">
        <v>16</v>
      </c>
      <c r="F410" t="s">
        <v>1178</v>
      </c>
      <c r="G410" t="s">
        <v>320</v>
      </c>
      <c r="T410">
        <v>9</v>
      </c>
      <c r="U410">
        <v>4</v>
      </c>
      <c r="V410">
        <v>74</v>
      </c>
      <c r="W410">
        <v>0</v>
      </c>
      <c r="X410">
        <v>0</v>
      </c>
      <c r="Y410">
        <v>0</v>
      </c>
      <c r="AB410">
        <v>4</v>
      </c>
      <c r="AF410">
        <v>11.4</v>
      </c>
    </row>
    <row r="411" spans="1:32" x14ac:dyDescent="0.2">
      <c r="A411" t="s">
        <v>1095</v>
      </c>
      <c r="B411" t="s">
        <v>720</v>
      </c>
      <c r="C411" t="s">
        <v>37</v>
      </c>
      <c r="D411" t="s">
        <v>39</v>
      </c>
      <c r="E411">
        <v>16</v>
      </c>
      <c r="F411" t="s">
        <v>1096</v>
      </c>
      <c r="G411" t="s">
        <v>325</v>
      </c>
      <c r="T411">
        <v>4</v>
      </c>
      <c r="U411">
        <v>2</v>
      </c>
      <c r="V411">
        <v>34</v>
      </c>
      <c r="W411">
        <v>1</v>
      </c>
      <c r="X411">
        <v>0</v>
      </c>
      <c r="Y411">
        <v>0</v>
      </c>
      <c r="AF411">
        <v>11.4</v>
      </c>
    </row>
    <row r="412" spans="1:32" x14ac:dyDescent="0.2">
      <c r="A412" t="s">
        <v>578</v>
      </c>
      <c r="B412" t="s">
        <v>475</v>
      </c>
      <c r="C412" t="s">
        <v>31</v>
      </c>
      <c r="D412" t="s">
        <v>51</v>
      </c>
      <c r="E412">
        <v>16</v>
      </c>
      <c r="F412" t="s">
        <v>579</v>
      </c>
      <c r="G412" t="s">
        <v>330</v>
      </c>
      <c r="O412">
        <v>9</v>
      </c>
      <c r="P412">
        <v>35</v>
      </c>
      <c r="Q412">
        <v>0</v>
      </c>
      <c r="R412">
        <v>0</v>
      </c>
      <c r="S412">
        <v>0</v>
      </c>
      <c r="T412">
        <v>4</v>
      </c>
      <c r="U412">
        <v>4</v>
      </c>
      <c r="V412">
        <v>37</v>
      </c>
      <c r="W412">
        <v>0</v>
      </c>
      <c r="X412">
        <v>0</v>
      </c>
      <c r="Y412">
        <v>0</v>
      </c>
      <c r="AB412">
        <v>2</v>
      </c>
      <c r="AF412">
        <v>11.2</v>
      </c>
    </row>
    <row r="413" spans="1:32" x14ac:dyDescent="0.2">
      <c r="A413" t="s">
        <v>680</v>
      </c>
      <c r="B413" t="s">
        <v>475</v>
      </c>
      <c r="C413" t="s">
        <v>43</v>
      </c>
      <c r="D413" t="s">
        <v>32</v>
      </c>
      <c r="E413">
        <v>16</v>
      </c>
      <c r="F413" t="s">
        <v>681</v>
      </c>
      <c r="G413" t="s">
        <v>324</v>
      </c>
      <c r="O413">
        <v>9</v>
      </c>
      <c r="P413">
        <v>30</v>
      </c>
      <c r="Q413">
        <v>0</v>
      </c>
      <c r="R413">
        <v>0</v>
      </c>
      <c r="S413">
        <v>0</v>
      </c>
      <c r="T413">
        <v>7</v>
      </c>
      <c r="U413">
        <v>5</v>
      </c>
      <c r="V413">
        <v>30</v>
      </c>
      <c r="W413">
        <v>0</v>
      </c>
      <c r="X413">
        <v>0</v>
      </c>
      <c r="Y413">
        <v>0</v>
      </c>
      <c r="AB413">
        <v>3</v>
      </c>
      <c r="AF413">
        <v>11</v>
      </c>
    </row>
    <row r="414" spans="1:32" x14ac:dyDescent="0.2">
      <c r="A414" t="s">
        <v>858</v>
      </c>
      <c r="B414" t="s">
        <v>720</v>
      </c>
      <c r="C414" t="s">
        <v>55</v>
      </c>
      <c r="D414" t="s">
        <v>48</v>
      </c>
      <c r="E414">
        <v>16</v>
      </c>
      <c r="F414" t="s">
        <v>1880</v>
      </c>
      <c r="G414" t="s">
        <v>329</v>
      </c>
      <c r="T414">
        <v>5</v>
      </c>
      <c r="U414">
        <v>3</v>
      </c>
      <c r="V414">
        <v>19</v>
      </c>
      <c r="W414">
        <v>1</v>
      </c>
      <c r="X414">
        <v>0</v>
      </c>
      <c r="Y414">
        <v>0</v>
      </c>
      <c r="AB414">
        <v>4</v>
      </c>
      <c r="AF414">
        <v>10.9</v>
      </c>
    </row>
    <row r="415" spans="1:32" x14ac:dyDescent="0.2">
      <c r="A415" t="s">
        <v>628</v>
      </c>
      <c r="B415" t="s">
        <v>475</v>
      </c>
      <c r="C415" t="s">
        <v>34</v>
      </c>
      <c r="D415" t="s">
        <v>58</v>
      </c>
      <c r="E415">
        <v>16</v>
      </c>
      <c r="F415" t="s">
        <v>629</v>
      </c>
      <c r="G415" t="s">
        <v>320</v>
      </c>
      <c r="O415">
        <v>19</v>
      </c>
      <c r="P415">
        <v>99</v>
      </c>
      <c r="Q415">
        <v>0</v>
      </c>
      <c r="R415">
        <v>0</v>
      </c>
      <c r="S415">
        <v>0</v>
      </c>
      <c r="T415">
        <v>1</v>
      </c>
      <c r="U415">
        <v>1</v>
      </c>
      <c r="V415">
        <v>-1</v>
      </c>
      <c r="W415">
        <v>0</v>
      </c>
      <c r="X415">
        <v>0</v>
      </c>
      <c r="Y415">
        <v>0</v>
      </c>
      <c r="AB415">
        <v>1</v>
      </c>
      <c r="AF415">
        <v>10.8</v>
      </c>
    </row>
    <row r="416" spans="1:32" x14ac:dyDescent="0.2">
      <c r="A416" t="s">
        <v>481</v>
      </c>
      <c r="B416" t="s">
        <v>475</v>
      </c>
      <c r="C416" t="s">
        <v>52</v>
      </c>
      <c r="D416" t="s">
        <v>36</v>
      </c>
      <c r="E416">
        <v>16</v>
      </c>
      <c r="F416" t="s">
        <v>482</v>
      </c>
      <c r="G416" t="s">
        <v>318</v>
      </c>
      <c r="O416">
        <v>11</v>
      </c>
      <c r="P416">
        <v>54</v>
      </c>
      <c r="Q416">
        <v>0</v>
      </c>
      <c r="R416">
        <v>0</v>
      </c>
      <c r="S416">
        <v>0</v>
      </c>
      <c r="T416">
        <v>4</v>
      </c>
      <c r="U416">
        <v>3</v>
      </c>
      <c r="V416">
        <v>23</v>
      </c>
      <c r="W416">
        <v>0</v>
      </c>
      <c r="X416">
        <v>0</v>
      </c>
      <c r="Y416">
        <v>0</v>
      </c>
      <c r="AB416">
        <v>1</v>
      </c>
      <c r="AF416">
        <v>10.7</v>
      </c>
    </row>
    <row r="417" spans="1:32" x14ac:dyDescent="0.2">
      <c r="A417" t="s">
        <v>606</v>
      </c>
      <c r="B417" t="s">
        <v>475</v>
      </c>
      <c r="C417" t="s">
        <v>57</v>
      </c>
      <c r="D417" t="s">
        <v>35</v>
      </c>
      <c r="E417">
        <v>16</v>
      </c>
      <c r="F417" t="s">
        <v>607</v>
      </c>
      <c r="G417" t="s">
        <v>328</v>
      </c>
      <c r="O417">
        <v>2</v>
      </c>
      <c r="P417">
        <v>11</v>
      </c>
      <c r="Q417">
        <v>0</v>
      </c>
      <c r="R417">
        <v>0</v>
      </c>
      <c r="S417">
        <v>0</v>
      </c>
      <c r="T417">
        <v>8</v>
      </c>
      <c r="U417">
        <v>5</v>
      </c>
      <c r="V417">
        <v>43</v>
      </c>
      <c r="W417">
        <v>0</v>
      </c>
      <c r="X417">
        <v>0</v>
      </c>
      <c r="Y417">
        <v>0</v>
      </c>
      <c r="AB417">
        <v>3</v>
      </c>
      <c r="AF417">
        <v>10.4</v>
      </c>
    </row>
    <row r="418" spans="1:32" x14ac:dyDescent="0.2">
      <c r="A418" t="s">
        <v>912</v>
      </c>
      <c r="B418" t="s">
        <v>720</v>
      </c>
      <c r="C418" t="s">
        <v>59</v>
      </c>
      <c r="D418" t="s">
        <v>42</v>
      </c>
      <c r="E418">
        <v>16</v>
      </c>
      <c r="F418" t="s">
        <v>913</v>
      </c>
      <c r="G418" t="s">
        <v>322</v>
      </c>
      <c r="T418">
        <v>7</v>
      </c>
      <c r="U418">
        <v>4</v>
      </c>
      <c r="V418">
        <v>64</v>
      </c>
      <c r="W418">
        <v>0</v>
      </c>
      <c r="X418">
        <v>0</v>
      </c>
      <c r="Y418">
        <v>0</v>
      </c>
      <c r="AB418">
        <v>1</v>
      </c>
      <c r="AF418">
        <v>10.4</v>
      </c>
    </row>
    <row r="419" spans="1:32" x14ac:dyDescent="0.2">
      <c r="A419" t="s">
        <v>411</v>
      </c>
      <c r="B419" t="s">
        <v>367</v>
      </c>
      <c r="C419" t="s">
        <v>37</v>
      </c>
      <c r="D419" t="s">
        <v>39</v>
      </c>
      <c r="E419">
        <v>16</v>
      </c>
      <c r="F419" t="s">
        <v>412</v>
      </c>
      <c r="G419" t="s">
        <v>325</v>
      </c>
      <c r="H419">
        <v>29</v>
      </c>
      <c r="I419">
        <v>15</v>
      </c>
      <c r="J419">
        <v>234</v>
      </c>
      <c r="K419">
        <v>1</v>
      </c>
      <c r="L419">
        <v>0</v>
      </c>
      <c r="M419">
        <v>3</v>
      </c>
      <c r="N419">
        <v>0</v>
      </c>
      <c r="O419">
        <v>1</v>
      </c>
      <c r="P419">
        <v>0</v>
      </c>
      <c r="Q419">
        <v>0</v>
      </c>
      <c r="R419">
        <v>0</v>
      </c>
      <c r="S419">
        <v>0</v>
      </c>
      <c r="AB419">
        <v>1</v>
      </c>
      <c r="AF419">
        <v>10.36</v>
      </c>
    </row>
    <row r="420" spans="1:32" x14ac:dyDescent="0.2">
      <c r="A420" t="s">
        <v>982</v>
      </c>
      <c r="B420" t="s">
        <v>720</v>
      </c>
      <c r="C420" t="s">
        <v>60</v>
      </c>
      <c r="D420" t="s">
        <v>61</v>
      </c>
      <c r="E420">
        <v>16</v>
      </c>
      <c r="F420" t="s">
        <v>983</v>
      </c>
      <c r="G420" t="s">
        <v>326</v>
      </c>
      <c r="T420">
        <v>3</v>
      </c>
      <c r="U420">
        <v>2</v>
      </c>
      <c r="V420">
        <v>23</v>
      </c>
      <c r="W420">
        <v>1</v>
      </c>
      <c r="X420">
        <v>0</v>
      </c>
      <c r="Y420">
        <v>0</v>
      </c>
      <c r="AB420">
        <v>2</v>
      </c>
      <c r="AF420">
        <v>10.3</v>
      </c>
    </row>
    <row r="421" spans="1:32" x14ac:dyDescent="0.2">
      <c r="A421" t="s">
        <v>554</v>
      </c>
      <c r="B421" t="s">
        <v>475</v>
      </c>
      <c r="C421" t="s">
        <v>61</v>
      </c>
      <c r="D421" t="s">
        <v>60</v>
      </c>
      <c r="E421">
        <v>16</v>
      </c>
      <c r="F421" t="s">
        <v>555</v>
      </c>
      <c r="G421" t="s">
        <v>326</v>
      </c>
      <c r="O421">
        <v>7</v>
      </c>
      <c r="P421">
        <v>13</v>
      </c>
      <c r="Q421">
        <v>1</v>
      </c>
      <c r="R421">
        <v>0</v>
      </c>
      <c r="S421">
        <v>0</v>
      </c>
      <c r="T421">
        <v>3</v>
      </c>
      <c r="U421">
        <v>2</v>
      </c>
      <c r="V421">
        <v>9</v>
      </c>
      <c r="W421">
        <v>0</v>
      </c>
      <c r="X421">
        <v>0</v>
      </c>
      <c r="Y421">
        <v>0</v>
      </c>
      <c r="AB421">
        <v>2</v>
      </c>
      <c r="AF421">
        <v>10.199999999999999</v>
      </c>
    </row>
    <row r="422" spans="1:32" x14ac:dyDescent="0.2">
      <c r="A422" t="s">
        <v>978</v>
      </c>
      <c r="B422" t="s">
        <v>720</v>
      </c>
      <c r="C422" t="s">
        <v>34</v>
      </c>
      <c r="D422" t="s">
        <v>58</v>
      </c>
      <c r="E422">
        <v>16</v>
      </c>
      <c r="F422" t="s">
        <v>979</v>
      </c>
      <c r="G422" t="s">
        <v>320</v>
      </c>
      <c r="T422">
        <v>10</v>
      </c>
      <c r="U422">
        <v>4</v>
      </c>
      <c r="V422">
        <v>62</v>
      </c>
      <c r="W422">
        <v>0</v>
      </c>
      <c r="X422">
        <v>0</v>
      </c>
      <c r="Y422">
        <v>0</v>
      </c>
      <c r="AB422">
        <v>2</v>
      </c>
      <c r="AF422">
        <v>10.199999999999999</v>
      </c>
    </row>
    <row r="423" spans="1:32" x14ac:dyDescent="0.2">
      <c r="A423" t="s">
        <v>1133</v>
      </c>
      <c r="B423" t="s">
        <v>720</v>
      </c>
      <c r="C423" t="s">
        <v>36</v>
      </c>
      <c r="D423" t="s">
        <v>52</v>
      </c>
      <c r="E423">
        <v>16</v>
      </c>
      <c r="F423" t="s">
        <v>1134</v>
      </c>
      <c r="G423" t="s">
        <v>318</v>
      </c>
      <c r="T423">
        <v>8</v>
      </c>
      <c r="U423">
        <v>4</v>
      </c>
      <c r="V423">
        <v>61</v>
      </c>
      <c r="W423">
        <v>0</v>
      </c>
      <c r="X423">
        <v>0</v>
      </c>
      <c r="Y423">
        <v>0</v>
      </c>
      <c r="AB423">
        <v>1</v>
      </c>
      <c r="AF423">
        <v>10.1</v>
      </c>
    </row>
    <row r="424" spans="1:32" x14ac:dyDescent="0.2">
      <c r="A424" t="s">
        <v>769</v>
      </c>
      <c r="B424" t="s">
        <v>720</v>
      </c>
      <c r="C424" t="s">
        <v>61</v>
      </c>
      <c r="D424" t="s">
        <v>60</v>
      </c>
      <c r="E424">
        <v>16</v>
      </c>
      <c r="F424" t="s">
        <v>770</v>
      </c>
      <c r="G424" t="s">
        <v>326</v>
      </c>
      <c r="T424">
        <v>5</v>
      </c>
      <c r="U424">
        <v>4</v>
      </c>
      <c r="V424">
        <v>59</v>
      </c>
      <c r="W424">
        <v>0</v>
      </c>
      <c r="X424">
        <v>0</v>
      </c>
      <c r="Y424">
        <v>0</v>
      </c>
      <c r="AB424">
        <v>2</v>
      </c>
      <c r="AF424">
        <v>9.9</v>
      </c>
    </row>
    <row r="425" spans="1:32" x14ac:dyDescent="0.2">
      <c r="A425" t="s">
        <v>916</v>
      </c>
      <c r="B425" t="s">
        <v>794</v>
      </c>
      <c r="C425" t="s">
        <v>48</v>
      </c>
      <c r="D425" t="s">
        <v>55</v>
      </c>
      <c r="E425">
        <v>16</v>
      </c>
      <c r="F425" t="s">
        <v>917</v>
      </c>
      <c r="G425" t="s">
        <v>329</v>
      </c>
      <c r="T425">
        <v>6</v>
      </c>
      <c r="U425">
        <v>5</v>
      </c>
      <c r="V425">
        <v>49</v>
      </c>
      <c r="W425">
        <v>0</v>
      </c>
      <c r="X425">
        <v>0</v>
      </c>
      <c r="Y425">
        <v>0</v>
      </c>
      <c r="AB425">
        <v>1</v>
      </c>
      <c r="AF425">
        <v>9.9</v>
      </c>
    </row>
    <row r="426" spans="1:32" x14ac:dyDescent="0.2">
      <c r="A426" t="s">
        <v>970</v>
      </c>
      <c r="B426" t="s">
        <v>720</v>
      </c>
      <c r="C426" t="s">
        <v>61</v>
      </c>
      <c r="D426" t="s">
        <v>60</v>
      </c>
      <c r="E426">
        <v>16</v>
      </c>
      <c r="F426" t="s">
        <v>971</v>
      </c>
      <c r="G426" t="s">
        <v>326</v>
      </c>
      <c r="T426">
        <v>1</v>
      </c>
      <c r="U426">
        <v>1</v>
      </c>
      <c r="V426">
        <v>29</v>
      </c>
      <c r="W426">
        <v>1</v>
      </c>
      <c r="X426">
        <v>0</v>
      </c>
      <c r="Y426">
        <v>0</v>
      </c>
      <c r="AB426">
        <v>4</v>
      </c>
      <c r="AF426">
        <v>9.9</v>
      </c>
    </row>
    <row r="427" spans="1:32" x14ac:dyDescent="0.2">
      <c r="A427" t="s">
        <v>515</v>
      </c>
      <c r="B427" t="s">
        <v>475</v>
      </c>
      <c r="C427" t="s">
        <v>38</v>
      </c>
      <c r="D427" t="s">
        <v>53</v>
      </c>
      <c r="E427">
        <v>16</v>
      </c>
      <c r="F427" t="s">
        <v>516</v>
      </c>
      <c r="G427" t="s">
        <v>316</v>
      </c>
      <c r="O427">
        <v>4</v>
      </c>
      <c r="P427">
        <v>5</v>
      </c>
      <c r="Q427">
        <v>1</v>
      </c>
      <c r="R427">
        <v>0</v>
      </c>
      <c r="S427">
        <v>0</v>
      </c>
      <c r="T427">
        <v>3</v>
      </c>
      <c r="U427">
        <v>2</v>
      </c>
      <c r="V427">
        <v>13</v>
      </c>
      <c r="W427">
        <v>0</v>
      </c>
      <c r="X427">
        <v>0</v>
      </c>
      <c r="Y427">
        <v>0</v>
      </c>
      <c r="AB427">
        <v>1</v>
      </c>
      <c r="AF427">
        <v>9.8000000000000007</v>
      </c>
    </row>
    <row r="428" spans="1:32" x14ac:dyDescent="0.2">
      <c r="A428" t="s">
        <v>519</v>
      </c>
      <c r="B428" t="s">
        <v>475</v>
      </c>
      <c r="C428" t="s">
        <v>60</v>
      </c>
      <c r="D428" t="s">
        <v>61</v>
      </c>
      <c r="E428">
        <v>16</v>
      </c>
      <c r="F428" t="s">
        <v>520</v>
      </c>
      <c r="G428" t="s">
        <v>326</v>
      </c>
      <c r="O428">
        <v>9</v>
      </c>
      <c r="P428">
        <v>27</v>
      </c>
      <c r="Q428">
        <v>0</v>
      </c>
      <c r="R428">
        <v>0</v>
      </c>
      <c r="S428">
        <v>0</v>
      </c>
      <c r="T428">
        <v>6</v>
      </c>
      <c r="U428">
        <v>5</v>
      </c>
      <c r="V428">
        <v>20</v>
      </c>
      <c r="W428">
        <v>0</v>
      </c>
      <c r="X428">
        <v>0</v>
      </c>
      <c r="Y428">
        <v>0</v>
      </c>
      <c r="AF428">
        <v>9.6999999999999993</v>
      </c>
    </row>
    <row r="429" spans="1:32" x14ac:dyDescent="0.2">
      <c r="A429" t="s">
        <v>1912</v>
      </c>
      <c r="B429" t="s">
        <v>475</v>
      </c>
      <c r="C429" t="s">
        <v>60</v>
      </c>
      <c r="D429" t="s">
        <v>61</v>
      </c>
      <c r="E429">
        <v>16</v>
      </c>
      <c r="F429" t="s">
        <v>1985</v>
      </c>
      <c r="G429" t="s">
        <v>326</v>
      </c>
      <c r="O429">
        <v>11</v>
      </c>
      <c r="P429">
        <v>73</v>
      </c>
      <c r="Q429">
        <v>0</v>
      </c>
      <c r="R429">
        <v>0</v>
      </c>
      <c r="S429">
        <v>0</v>
      </c>
      <c r="T429">
        <v>2</v>
      </c>
      <c r="U429">
        <v>1</v>
      </c>
      <c r="V429">
        <v>11</v>
      </c>
      <c r="W429">
        <v>0</v>
      </c>
      <c r="X429">
        <v>0</v>
      </c>
      <c r="Y429">
        <v>0</v>
      </c>
      <c r="AF429">
        <v>9.4</v>
      </c>
    </row>
    <row r="430" spans="1:32" x14ac:dyDescent="0.2">
      <c r="A430" t="s">
        <v>1272</v>
      </c>
      <c r="B430" t="s">
        <v>720</v>
      </c>
      <c r="C430" t="s">
        <v>32</v>
      </c>
      <c r="D430" t="s">
        <v>43</v>
      </c>
      <c r="E430">
        <v>16</v>
      </c>
      <c r="F430" t="s">
        <v>1273</v>
      </c>
      <c r="G430" t="s">
        <v>324</v>
      </c>
      <c r="T430">
        <v>4</v>
      </c>
      <c r="U430">
        <v>2</v>
      </c>
      <c r="V430">
        <v>69</v>
      </c>
      <c r="W430">
        <v>0</v>
      </c>
      <c r="X430">
        <v>0</v>
      </c>
      <c r="Y430">
        <v>0</v>
      </c>
      <c r="AB430">
        <v>4</v>
      </c>
      <c r="AF430">
        <v>8.9</v>
      </c>
    </row>
    <row r="431" spans="1:32" x14ac:dyDescent="0.2">
      <c r="A431" t="s">
        <v>1209</v>
      </c>
      <c r="B431" t="s">
        <v>794</v>
      </c>
      <c r="C431" t="s">
        <v>61</v>
      </c>
      <c r="D431" t="s">
        <v>60</v>
      </c>
      <c r="E431">
        <v>16</v>
      </c>
      <c r="F431" t="s">
        <v>1210</v>
      </c>
      <c r="G431" t="s">
        <v>326</v>
      </c>
      <c r="T431">
        <v>5</v>
      </c>
      <c r="U431">
        <v>4</v>
      </c>
      <c r="V431">
        <v>49</v>
      </c>
      <c r="W431">
        <v>0</v>
      </c>
      <c r="X431">
        <v>0</v>
      </c>
      <c r="Y431">
        <v>0</v>
      </c>
      <c r="AB431">
        <v>1</v>
      </c>
      <c r="AF431">
        <v>8.9</v>
      </c>
    </row>
    <row r="432" spans="1:32" x14ac:dyDescent="0.2">
      <c r="A432" t="s">
        <v>525</v>
      </c>
      <c r="B432" t="s">
        <v>475</v>
      </c>
      <c r="C432" t="s">
        <v>61</v>
      </c>
      <c r="D432" t="s">
        <v>60</v>
      </c>
      <c r="E432">
        <v>16</v>
      </c>
      <c r="F432" t="s">
        <v>526</v>
      </c>
      <c r="G432" t="s">
        <v>326</v>
      </c>
      <c r="O432">
        <v>8</v>
      </c>
      <c r="P432">
        <v>39</v>
      </c>
      <c r="Q432">
        <v>0</v>
      </c>
      <c r="R432">
        <v>0</v>
      </c>
      <c r="S432">
        <v>0</v>
      </c>
      <c r="T432">
        <v>4</v>
      </c>
      <c r="U432">
        <v>4</v>
      </c>
      <c r="V432">
        <v>9</v>
      </c>
      <c r="W432">
        <v>0</v>
      </c>
      <c r="X432">
        <v>0</v>
      </c>
      <c r="Y432">
        <v>0</v>
      </c>
      <c r="AB432">
        <v>1</v>
      </c>
      <c r="AF432">
        <v>8.8000000000000007</v>
      </c>
    </row>
    <row r="433" spans="1:32" x14ac:dyDescent="0.2">
      <c r="A433" t="s">
        <v>1986</v>
      </c>
      <c r="B433" t="s">
        <v>720</v>
      </c>
      <c r="C433" t="s">
        <v>54</v>
      </c>
      <c r="D433" t="s">
        <v>33</v>
      </c>
      <c r="E433">
        <v>16</v>
      </c>
      <c r="F433" t="s">
        <v>1987</v>
      </c>
      <c r="G433" t="s">
        <v>321</v>
      </c>
      <c r="T433">
        <v>3</v>
      </c>
      <c r="U433">
        <v>2</v>
      </c>
      <c r="V433">
        <v>8</v>
      </c>
      <c r="W433">
        <v>1</v>
      </c>
      <c r="X433">
        <v>0</v>
      </c>
      <c r="Y433">
        <v>0</v>
      </c>
      <c r="AF433">
        <v>8.8000000000000007</v>
      </c>
    </row>
    <row r="434" spans="1:32" x14ac:dyDescent="0.2">
      <c r="A434" t="s">
        <v>834</v>
      </c>
      <c r="B434" t="s">
        <v>794</v>
      </c>
      <c r="C434" t="s">
        <v>41</v>
      </c>
      <c r="D434" t="s">
        <v>40</v>
      </c>
      <c r="E434">
        <v>16</v>
      </c>
      <c r="F434" t="s">
        <v>835</v>
      </c>
      <c r="G434" t="s">
        <v>323</v>
      </c>
      <c r="T434">
        <v>1</v>
      </c>
      <c r="U434">
        <v>1</v>
      </c>
      <c r="V434">
        <v>17</v>
      </c>
      <c r="W434">
        <v>1</v>
      </c>
      <c r="X434">
        <v>0</v>
      </c>
      <c r="Y434">
        <v>0</v>
      </c>
      <c r="AB434">
        <v>2</v>
      </c>
      <c r="AF434">
        <v>8.6999999999999993</v>
      </c>
    </row>
    <row r="435" spans="1:32" x14ac:dyDescent="0.2">
      <c r="A435" t="s">
        <v>818</v>
      </c>
      <c r="B435" t="s">
        <v>720</v>
      </c>
      <c r="C435" t="s">
        <v>39</v>
      </c>
      <c r="D435" t="s">
        <v>37</v>
      </c>
      <c r="E435">
        <v>16</v>
      </c>
      <c r="F435" t="s">
        <v>819</v>
      </c>
      <c r="G435" t="s">
        <v>325</v>
      </c>
      <c r="T435">
        <v>3</v>
      </c>
      <c r="U435">
        <v>3</v>
      </c>
      <c r="V435">
        <v>57</v>
      </c>
      <c r="W435">
        <v>0</v>
      </c>
      <c r="X435">
        <v>0</v>
      </c>
      <c r="Y435">
        <v>0</v>
      </c>
      <c r="AB435">
        <v>3</v>
      </c>
      <c r="AF435">
        <v>8.6999999999999993</v>
      </c>
    </row>
    <row r="436" spans="1:32" x14ac:dyDescent="0.2">
      <c r="A436" t="s">
        <v>1731</v>
      </c>
      <c r="B436" t="s">
        <v>794</v>
      </c>
      <c r="C436" t="s">
        <v>51</v>
      </c>
      <c r="D436" t="s">
        <v>31</v>
      </c>
      <c r="E436">
        <v>16</v>
      </c>
      <c r="F436" t="s">
        <v>1732</v>
      </c>
      <c r="G436" t="s">
        <v>330</v>
      </c>
      <c r="T436">
        <v>6</v>
      </c>
      <c r="U436">
        <v>4</v>
      </c>
      <c r="V436">
        <v>46</v>
      </c>
      <c r="W436">
        <v>0</v>
      </c>
      <c r="X436">
        <v>0</v>
      </c>
      <c r="Y436">
        <v>0</v>
      </c>
      <c r="AB436">
        <v>2</v>
      </c>
      <c r="AF436">
        <v>8.6</v>
      </c>
    </row>
    <row r="437" spans="1:32" x14ac:dyDescent="0.2">
      <c r="A437" t="s">
        <v>1623</v>
      </c>
      <c r="B437" t="s">
        <v>367</v>
      </c>
      <c r="C437" t="s">
        <v>35</v>
      </c>
      <c r="D437" t="s">
        <v>57</v>
      </c>
      <c r="E437">
        <v>16</v>
      </c>
      <c r="F437" t="s">
        <v>1704</v>
      </c>
      <c r="G437" t="s">
        <v>328</v>
      </c>
      <c r="H437">
        <v>23</v>
      </c>
      <c r="I437">
        <v>14</v>
      </c>
      <c r="J437">
        <v>103</v>
      </c>
      <c r="K437">
        <v>1</v>
      </c>
      <c r="L437">
        <v>0</v>
      </c>
      <c r="M437">
        <v>0</v>
      </c>
      <c r="N437">
        <v>0</v>
      </c>
      <c r="O437">
        <v>4</v>
      </c>
      <c r="P437">
        <v>4</v>
      </c>
      <c r="Q437">
        <v>0</v>
      </c>
      <c r="R437">
        <v>0</v>
      </c>
      <c r="S437">
        <v>0</v>
      </c>
      <c r="AB437">
        <v>1</v>
      </c>
      <c r="AF437">
        <v>8.52</v>
      </c>
    </row>
    <row r="438" spans="1:32" x14ac:dyDescent="0.2">
      <c r="A438" t="s">
        <v>1280</v>
      </c>
      <c r="B438" t="s">
        <v>720</v>
      </c>
      <c r="C438" t="s">
        <v>60</v>
      </c>
      <c r="D438" t="s">
        <v>61</v>
      </c>
      <c r="E438">
        <v>16</v>
      </c>
      <c r="F438" t="s">
        <v>1281</v>
      </c>
      <c r="G438" t="s">
        <v>326</v>
      </c>
      <c r="T438">
        <v>4</v>
      </c>
      <c r="U438">
        <v>3</v>
      </c>
      <c r="V438">
        <v>55</v>
      </c>
      <c r="W438">
        <v>0</v>
      </c>
      <c r="X438">
        <v>0</v>
      </c>
      <c r="Y438">
        <v>0</v>
      </c>
      <c r="AB438">
        <v>3</v>
      </c>
      <c r="AF438">
        <v>8.5</v>
      </c>
    </row>
    <row r="439" spans="1:32" x14ac:dyDescent="0.2">
      <c r="A439" t="s">
        <v>922</v>
      </c>
      <c r="B439" t="s">
        <v>720</v>
      </c>
      <c r="C439" t="s">
        <v>41</v>
      </c>
      <c r="D439" t="s">
        <v>40</v>
      </c>
      <c r="E439">
        <v>16</v>
      </c>
      <c r="F439" t="s">
        <v>923</v>
      </c>
      <c r="G439" t="s">
        <v>323</v>
      </c>
      <c r="T439">
        <v>4</v>
      </c>
      <c r="U439">
        <v>4</v>
      </c>
      <c r="V439">
        <v>45</v>
      </c>
      <c r="W439">
        <v>0</v>
      </c>
      <c r="X439">
        <v>0</v>
      </c>
      <c r="Y439">
        <v>0</v>
      </c>
      <c r="AB439">
        <v>4</v>
      </c>
      <c r="AF439">
        <v>8.5</v>
      </c>
    </row>
    <row r="440" spans="1:32" x14ac:dyDescent="0.2">
      <c r="A440" t="s">
        <v>646</v>
      </c>
      <c r="B440" t="s">
        <v>475</v>
      </c>
      <c r="C440" t="s">
        <v>54</v>
      </c>
      <c r="D440" t="s">
        <v>33</v>
      </c>
      <c r="E440">
        <v>16</v>
      </c>
      <c r="F440" t="s">
        <v>647</v>
      </c>
      <c r="G440" t="s">
        <v>321</v>
      </c>
      <c r="O440">
        <v>2</v>
      </c>
      <c r="P440">
        <v>11</v>
      </c>
      <c r="Q440">
        <v>0</v>
      </c>
      <c r="R440">
        <v>0</v>
      </c>
      <c r="S440">
        <v>0</v>
      </c>
      <c r="T440">
        <v>4</v>
      </c>
      <c r="U440">
        <v>3</v>
      </c>
      <c r="V440">
        <v>43</v>
      </c>
      <c r="W440">
        <v>0</v>
      </c>
      <c r="X440">
        <v>0</v>
      </c>
      <c r="Y440">
        <v>0</v>
      </c>
      <c r="AB440">
        <v>2</v>
      </c>
      <c r="AF440">
        <v>8.4</v>
      </c>
    </row>
    <row r="441" spans="1:32" x14ac:dyDescent="0.2">
      <c r="A441" t="s">
        <v>618</v>
      </c>
      <c r="B441" t="s">
        <v>475</v>
      </c>
      <c r="C441" t="s">
        <v>51</v>
      </c>
      <c r="D441" t="s">
        <v>31</v>
      </c>
      <c r="E441">
        <v>16</v>
      </c>
      <c r="F441" t="s">
        <v>619</v>
      </c>
      <c r="G441" t="s">
        <v>330</v>
      </c>
      <c r="O441">
        <v>8</v>
      </c>
      <c r="P441">
        <v>14</v>
      </c>
      <c r="Q441">
        <v>0</v>
      </c>
      <c r="R441">
        <v>0</v>
      </c>
      <c r="S441">
        <v>0</v>
      </c>
      <c r="T441">
        <v>5</v>
      </c>
      <c r="U441">
        <v>4</v>
      </c>
      <c r="V441">
        <v>29</v>
      </c>
      <c r="W441">
        <v>0</v>
      </c>
      <c r="X441">
        <v>0</v>
      </c>
      <c r="Y441">
        <v>0</v>
      </c>
      <c r="AB441">
        <v>2</v>
      </c>
      <c r="AF441">
        <v>8.3000000000000007</v>
      </c>
    </row>
    <row r="442" spans="1:32" x14ac:dyDescent="0.2">
      <c r="A442" t="s">
        <v>688</v>
      </c>
      <c r="B442" t="s">
        <v>475</v>
      </c>
      <c r="C442" t="s">
        <v>52</v>
      </c>
      <c r="D442" t="s">
        <v>36</v>
      </c>
      <c r="E442">
        <v>16</v>
      </c>
      <c r="F442" t="s">
        <v>689</v>
      </c>
      <c r="G442" t="s">
        <v>318</v>
      </c>
      <c r="O442">
        <v>19</v>
      </c>
      <c r="P442">
        <v>83</v>
      </c>
      <c r="Q442">
        <v>0</v>
      </c>
      <c r="R442">
        <v>0</v>
      </c>
      <c r="S442">
        <v>0</v>
      </c>
      <c r="T442">
        <v>2</v>
      </c>
      <c r="U442">
        <v>0</v>
      </c>
      <c r="V442">
        <v>0</v>
      </c>
      <c r="W442">
        <v>0</v>
      </c>
      <c r="X442">
        <v>0</v>
      </c>
      <c r="Y442">
        <v>0</v>
      </c>
      <c r="AB442">
        <v>2</v>
      </c>
      <c r="AF442">
        <v>8.3000000000000007</v>
      </c>
    </row>
    <row r="443" spans="1:32" x14ac:dyDescent="0.2">
      <c r="A443" t="s">
        <v>1323</v>
      </c>
      <c r="B443" t="s">
        <v>794</v>
      </c>
      <c r="C443" t="s">
        <v>57</v>
      </c>
      <c r="D443" t="s">
        <v>35</v>
      </c>
      <c r="E443">
        <v>16</v>
      </c>
      <c r="F443" t="s">
        <v>1324</v>
      </c>
      <c r="G443" t="s">
        <v>328</v>
      </c>
      <c r="T443">
        <v>6</v>
      </c>
      <c r="U443">
        <v>4</v>
      </c>
      <c r="V443">
        <v>43</v>
      </c>
      <c r="W443">
        <v>0</v>
      </c>
      <c r="X443">
        <v>0</v>
      </c>
      <c r="Y443">
        <v>0</v>
      </c>
      <c r="AB443">
        <v>2</v>
      </c>
      <c r="AF443">
        <v>8.3000000000000007</v>
      </c>
    </row>
    <row r="444" spans="1:32" x14ac:dyDescent="0.2">
      <c r="A444" t="s">
        <v>560</v>
      </c>
      <c r="B444" t="s">
        <v>475</v>
      </c>
      <c r="C444" t="s">
        <v>32</v>
      </c>
      <c r="D444" t="s">
        <v>43</v>
      </c>
      <c r="E444">
        <v>16</v>
      </c>
      <c r="F444" t="s">
        <v>561</v>
      </c>
      <c r="G444" t="s">
        <v>324</v>
      </c>
      <c r="O444">
        <v>11</v>
      </c>
      <c r="P444">
        <v>38</v>
      </c>
      <c r="Q444">
        <v>0</v>
      </c>
      <c r="R444">
        <v>0</v>
      </c>
      <c r="S444">
        <v>0</v>
      </c>
      <c r="T444">
        <v>4</v>
      </c>
      <c r="U444">
        <v>4</v>
      </c>
      <c r="V444">
        <v>4</v>
      </c>
      <c r="W444">
        <v>0</v>
      </c>
      <c r="X444">
        <v>0</v>
      </c>
      <c r="Y444">
        <v>0</v>
      </c>
      <c r="AB444">
        <v>1</v>
      </c>
      <c r="AF444">
        <v>8.1999999999999993</v>
      </c>
    </row>
    <row r="445" spans="1:32" x14ac:dyDescent="0.2">
      <c r="A445" t="s">
        <v>517</v>
      </c>
      <c r="B445" t="s">
        <v>475</v>
      </c>
      <c r="C445" t="s">
        <v>51</v>
      </c>
      <c r="D445" t="s">
        <v>31</v>
      </c>
      <c r="E445">
        <v>16</v>
      </c>
      <c r="F445" t="s">
        <v>518</v>
      </c>
      <c r="G445" t="s">
        <v>330</v>
      </c>
      <c r="O445">
        <v>19</v>
      </c>
      <c r="P445">
        <v>63</v>
      </c>
      <c r="Q445">
        <v>0</v>
      </c>
      <c r="R445">
        <v>0</v>
      </c>
      <c r="S445">
        <v>0</v>
      </c>
      <c r="T445">
        <v>2</v>
      </c>
      <c r="U445">
        <v>2</v>
      </c>
      <c r="V445">
        <v>-2</v>
      </c>
      <c r="W445">
        <v>0</v>
      </c>
      <c r="X445">
        <v>0</v>
      </c>
      <c r="Y445">
        <v>0</v>
      </c>
      <c r="AB445">
        <v>1</v>
      </c>
      <c r="AF445">
        <v>8.1</v>
      </c>
    </row>
    <row r="446" spans="1:32" x14ac:dyDescent="0.2">
      <c r="A446" t="s">
        <v>1107</v>
      </c>
      <c r="B446" t="s">
        <v>720</v>
      </c>
      <c r="C446" t="s">
        <v>53</v>
      </c>
      <c r="D446" t="s">
        <v>38</v>
      </c>
      <c r="E446">
        <v>16</v>
      </c>
      <c r="F446" t="s">
        <v>1108</v>
      </c>
      <c r="G446" t="s">
        <v>316</v>
      </c>
      <c r="T446">
        <v>6</v>
      </c>
      <c r="U446">
        <v>4</v>
      </c>
      <c r="V446">
        <v>40</v>
      </c>
      <c r="W446">
        <v>0</v>
      </c>
      <c r="X446">
        <v>0</v>
      </c>
      <c r="Y446">
        <v>0</v>
      </c>
      <c r="AB446">
        <v>1</v>
      </c>
      <c r="AF446">
        <v>8</v>
      </c>
    </row>
    <row r="447" spans="1:32" x14ac:dyDescent="0.2">
      <c r="A447" t="s">
        <v>1151</v>
      </c>
      <c r="B447" t="s">
        <v>794</v>
      </c>
      <c r="C447" t="s">
        <v>44</v>
      </c>
      <c r="D447" t="s">
        <v>50</v>
      </c>
      <c r="E447">
        <v>16</v>
      </c>
      <c r="F447" t="s">
        <v>1152</v>
      </c>
      <c r="G447" t="s">
        <v>317</v>
      </c>
      <c r="T447">
        <v>6</v>
      </c>
      <c r="U447">
        <v>4</v>
      </c>
      <c r="V447">
        <v>40</v>
      </c>
      <c r="W447">
        <v>0</v>
      </c>
      <c r="X447">
        <v>0</v>
      </c>
      <c r="Y447">
        <v>0</v>
      </c>
      <c r="AB447">
        <v>1</v>
      </c>
      <c r="AF447">
        <v>8</v>
      </c>
    </row>
    <row r="448" spans="1:32" x14ac:dyDescent="0.2">
      <c r="A448" t="s">
        <v>1019</v>
      </c>
      <c r="B448" t="s">
        <v>720</v>
      </c>
      <c r="C448" t="s">
        <v>44</v>
      </c>
      <c r="D448" t="s">
        <v>50</v>
      </c>
      <c r="E448">
        <v>16</v>
      </c>
      <c r="F448" t="s">
        <v>1020</v>
      </c>
      <c r="G448" t="s">
        <v>317</v>
      </c>
      <c r="O448">
        <v>1</v>
      </c>
      <c r="P448">
        <v>16</v>
      </c>
      <c r="Q448">
        <v>0</v>
      </c>
      <c r="R448">
        <v>0</v>
      </c>
      <c r="S448">
        <v>0</v>
      </c>
      <c r="T448">
        <v>5</v>
      </c>
      <c r="U448">
        <v>4</v>
      </c>
      <c r="V448">
        <v>24</v>
      </c>
      <c r="W448">
        <v>0</v>
      </c>
      <c r="X448">
        <v>0</v>
      </c>
      <c r="Y448">
        <v>0</v>
      </c>
      <c r="AB448">
        <v>4</v>
      </c>
      <c r="AF448">
        <v>8</v>
      </c>
    </row>
    <row r="449" spans="1:32" x14ac:dyDescent="0.2">
      <c r="A449" t="s">
        <v>1075</v>
      </c>
      <c r="B449" t="s">
        <v>720</v>
      </c>
      <c r="C449" t="s">
        <v>56</v>
      </c>
      <c r="D449" t="s">
        <v>49</v>
      </c>
      <c r="E449">
        <v>16</v>
      </c>
      <c r="F449" t="s">
        <v>1076</v>
      </c>
      <c r="G449" t="s">
        <v>315</v>
      </c>
      <c r="T449">
        <v>6</v>
      </c>
      <c r="U449">
        <v>2</v>
      </c>
      <c r="V449">
        <v>37</v>
      </c>
      <c r="W449">
        <v>0</v>
      </c>
      <c r="X449">
        <v>1</v>
      </c>
      <c r="Y449">
        <v>0</v>
      </c>
      <c r="AB449">
        <v>3</v>
      </c>
      <c r="AC449" t="s">
        <v>1477</v>
      </c>
      <c r="AD449" t="s">
        <v>1988</v>
      </c>
      <c r="AE449" t="s">
        <v>1982</v>
      </c>
      <c r="AF449">
        <v>7.7</v>
      </c>
    </row>
    <row r="450" spans="1:32" x14ac:dyDescent="0.2">
      <c r="A450" t="s">
        <v>1057</v>
      </c>
      <c r="B450" t="s">
        <v>720</v>
      </c>
      <c r="C450" t="s">
        <v>31</v>
      </c>
      <c r="D450" t="s">
        <v>51</v>
      </c>
      <c r="E450">
        <v>16</v>
      </c>
      <c r="F450" t="s">
        <v>1058</v>
      </c>
      <c r="G450" t="s">
        <v>330</v>
      </c>
      <c r="T450">
        <v>6</v>
      </c>
      <c r="U450">
        <v>4</v>
      </c>
      <c r="V450">
        <v>37</v>
      </c>
      <c r="W450">
        <v>0</v>
      </c>
      <c r="X450">
        <v>0</v>
      </c>
      <c r="Y450">
        <v>0</v>
      </c>
      <c r="AB450">
        <v>4</v>
      </c>
      <c r="AF450">
        <v>7.7</v>
      </c>
    </row>
    <row r="451" spans="1:32" x14ac:dyDescent="0.2">
      <c r="A451" t="s">
        <v>1137</v>
      </c>
      <c r="B451" t="s">
        <v>794</v>
      </c>
      <c r="C451" t="s">
        <v>45</v>
      </c>
      <c r="D451" t="s">
        <v>62</v>
      </c>
      <c r="E451">
        <v>16</v>
      </c>
      <c r="F451" t="s">
        <v>1138</v>
      </c>
      <c r="G451" t="s">
        <v>319</v>
      </c>
      <c r="T451">
        <v>8</v>
      </c>
      <c r="U451">
        <v>3</v>
      </c>
      <c r="V451">
        <v>47</v>
      </c>
      <c r="W451">
        <v>0</v>
      </c>
      <c r="X451">
        <v>0</v>
      </c>
      <c r="Y451">
        <v>0</v>
      </c>
      <c r="AB451">
        <v>1</v>
      </c>
      <c r="AF451">
        <v>7.7</v>
      </c>
    </row>
    <row r="452" spans="1:32" x14ac:dyDescent="0.2">
      <c r="A452" t="s">
        <v>952</v>
      </c>
      <c r="B452" t="s">
        <v>720</v>
      </c>
      <c r="C452" t="s">
        <v>60</v>
      </c>
      <c r="D452" t="s">
        <v>61</v>
      </c>
      <c r="E452">
        <v>16</v>
      </c>
      <c r="F452" t="s">
        <v>953</v>
      </c>
      <c r="G452" t="s">
        <v>326</v>
      </c>
      <c r="T452">
        <v>5</v>
      </c>
      <c r="U452">
        <v>5</v>
      </c>
      <c r="V452">
        <v>27</v>
      </c>
      <c r="W452">
        <v>0</v>
      </c>
      <c r="X452">
        <v>0</v>
      </c>
      <c r="Y452">
        <v>0</v>
      </c>
      <c r="AB452">
        <v>1</v>
      </c>
      <c r="AF452">
        <v>7.7</v>
      </c>
    </row>
    <row r="453" spans="1:32" x14ac:dyDescent="0.2">
      <c r="A453" t="s">
        <v>1317</v>
      </c>
      <c r="B453" t="s">
        <v>720</v>
      </c>
      <c r="C453" t="s">
        <v>47</v>
      </c>
      <c r="D453" t="s">
        <v>46</v>
      </c>
      <c r="E453">
        <v>16</v>
      </c>
      <c r="F453" t="s">
        <v>1318</v>
      </c>
      <c r="G453" t="s">
        <v>327</v>
      </c>
      <c r="T453">
        <v>6</v>
      </c>
      <c r="U453">
        <v>3</v>
      </c>
      <c r="V453">
        <v>42</v>
      </c>
      <c r="W453">
        <v>0</v>
      </c>
      <c r="X453">
        <v>0</v>
      </c>
      <c r="Y453">
        <v>0</v>
      </c>
      <c r="AB453">
        <v>3</v>
      </c>
      <c r="AF453">
        <v>7.2</v>
      </c>
    </row>
    <row r="454" spans="1:32" x14ac:dyDescent="0.2">
      <c r="A454" t="s">
        <v>1173</v>
      </c>
      <c r="B454" t="s">
        <v>720</v>
      </c>
      <c r="C454" t="s">
        <v>49</v>
      </c>
      <c r="D454" t="s">
        <v>56</v>
      </c>
      <c r="E454">
        <v>16</v>
      </c>
      <c r="F454" t="s">
        <v>1174</v>
      </c>
      <c r="G454" t="s">
        <v>315</v>
      </c>
      <c r="T454">
        <v>6</v>
      </c>
      <c r="U454">
        <v>3</v>
      </c>
      <c r="V454">
        <v>42</v>
      </c>
      <c r="W454">
        <v>0</v>
      </c>
      <c r="X454">
        <v>0</v>
      </c>
      <c r="Y454">
        <v>0</v>
      </c>
      <c r="AB454">
        <v>2</v>
      </c>
      <c r="AF454">
        <v>7.2</v>
      </c>
    </row>
    <row r="455" spans="1:32" x14ac:dyDescent="0.2">
      <c r="A455" t="s">
        <v>485</v>
      </c>
      <c r="B455" t="s">
        <v>475</v>
      </c>
      <c r="C455" t="s">
        <v>62</v>
      </c>
      <c r="D455" t="s">
        <v>45</v>
      </c>
      <c r="E455">
        <v>16</v>
      </c>
      <c r="F455" t="s">
        <v>486</v>
      </c>
      <c r="G455" t="s">
        <v>319</v>
      </c>
      <c r="O455">
        <v>14</v>
      </c>
      <c r="P455">
        <v>62</v>
      </c>
      <c r="Q455">
        <v>0</v>
      </c>
      <c r="R455">
        <v>0</v>
      </c>
      <c r="S455">
        <v>0</v>
      </c>
      <c r="T455">
        <v>1</v>
      </c>
      <c r="U455">
        <v>1</v>
      </c>
      <c r="V455">
        <v>-1</v>
      </c>
      <c r="W455">
        <v>0</v>
      </c>
      <c r="X455">
        <v>0</v>
      </c>
      <c r="Y455">
        <v>0</v>
      </c>
      <c r="AB455">
        <v>1</v>
      </c>
      <c r="AF455">
        <v>7.1</v>
      </c>
    </row>
    <row r="456" spans="1:32" x14ac:dyDescent="0.2">
      <c r="A456" t="s">
        <v>564</v>
      </c>
      <c r="B456" t="s">
        <v>475</v>
      </c>
      <c r="C456" t="s">
        <v>45</v>
      </c>
      <c r="D456" t="s">
        <v>62</v>
      </c>
      <c r="E456">
        <v>16</v>
      </c>
      <c r="F456" t="s">
        <v>565</v>
      </c>
      <c r="G456" t="s">
        <v>319</v>
      </c>
      <c r="O456">
        <v>8</v>
      </c>
      <c r="P456">
        <v>26</v>
      </c>
      <c r="Q456">
        <v>0</v>
      </c>
      <c r="R456">
        <v>0</v>
      </c>
      <c r="S456">
        <v>0</v>
      </c>
      <c r="T456">
        <v>4</v>
      </c>
      <c r="U456">
        <v>3</v>
      </c>
      <c r="V456">
        <v>15</v>
      </c>
      <c r="W456">
        <v>0</v>
      </c>
      <c r="X456">
        <v>0</v>
      </c>
      <c r="Y456">
        <v>0</v>
      </c>
      <c r="AB456">
        <v>2</v>
      </c>
      <c r="AF456">
        <v>7.1</v>
      </c>
    </row>
    <row r="457" spans="1:32" x14ac:dyDescent="0.2">
      <c r="A457" t="s">
        <v>930</v>
      </c>
      <c r="B457" t="s">
        <v>720</v>
      </c>
      <c r="C457" t="s">
        <v>48</v>
      </c>
      <c r="D457" t="s">
        <v>55</v>
      </c>
      <c r="E457">
        <v>16</v>
      </c>
      <c r="F457" t="s">
        <v>931</v>
      </c>
      <c r="G457" t="s">
        <v>329</v>
      </c>
      <c r="T457">
        <v>5</v>
      </c>
      <c r="U457">
        <v>3</v>
      </c>
      <c r="V457">
        <v>41</v>
      </c>
      <c r="W457">
        <v>0</v>
      </c>
      <c r="X457">
        <v>0</v>
      </c>
      <c r="Y457">
        <v>0</v>
      </c>
      <c r="AB457">
        <v>3</v>
      </c>
      <c r="AF457">
        <v>7.1</v>
      </c>
    </row>
    <row r="458" spans="1:32" x14ac:dyDescent="0.2">
      <c r="A458" t="s">
        <v>962</v>
      </c>
      <c r="B458" t="s">
        <v>720</v>
      </c>
      <c r="C458" t="s">
        <v>52</v>
      </c>
      <c r="D458" t="s">
        <v>36</v>
      </c>
      <c r="E458">
        <v>16</v>
      </c>
      <c r="F458" t="s">
        <v>963</v>
      </c>
      <c r="G458" t="s">
        <v>318</v>
      </c>
      <c r="T458">
        <v>6</v>
      </c>
      <c r="U458">
        <v>5</v>
      </c>
      <c r="V458">
        <v>21</v>
      </c>
      <c r="W458">
        <v>0</v>
      </c>
      <c r="X458">
        <v>0</v>
      </c>
      <c r="Y458">
        <v>0</v>
      </c>
      <c r="AB458">
        <v>3</v>
      </c>
      <c r="AF458">
        <v>7.1</v>
      </c>
    </row>
    <row r="459" spans="1:32" x14ac:dyDescent="0.2">
      <c r="A459" t="s">
        <v>886</v>
      </c>
      <c r="B459" t="s">
        <v>720</v>
      </c>
      <c r="C459" t="s">
        <v>62</v>
      </c>
      <c r="D459" t="s">
        <v>45</v>
      </c>
      <c r="E459">
        <v>16</v>
      </c>
      <c r="F459" t="s">
        <v>887</v>
      </c>
      <c r="G459" t="s">
        <v>319</v>
      </c>
      <c r="O459">
        <v>2</v>
      </c>
      <c r="P459">
        <v>5</v>
      </c>
      <c r="Q459">
        <v>0</v>
      </c>
      <c r="R459">
        <v>0</v>
      </c>
      <c r="S459">
        <v>0</v>
      </c>
      <c r="T459">
        <v>4</v>
      </c>
      <c r="U459">
        <v>3</v>
      </c>
      <c r="V459">
        <v>34</v>
      </c>
      <c r="W459">
        <v>0</v>
      </c>
      <c r="X459">
        <v>0</v>
      </c>
      <c r="Y459">
        <v>0</v>
      </c>
      <c r="AB459">
        <v>2</v>
      </c>
      <c r="AF459">
        <v>6.9</v>
      </c>
    </row>
    <row r="460" spans="1:32" x14ac:dyDescent="0.2">
      <c r="A460" t="s">
        <v>810</v>
      </c>
      <c r="B460" t="s">
        <v>720</v>
      </c>
      <c r="C460" t="s">
        <v>44</v>
      </c>
      <c r="D460" t="s">
        <v>50</v>
      </c>
      <c r="E460">
        <v>16</v>
      </c>
      <c r="F460" t="s">
        <v>811</v>
      </c>
      <c r="G460" t="s">
        <v>317</v>
      </c>
      <c r="T460">
        <v>6</v>
      </c>
      <c r="U460">
        <v>3</v>
      </c>
      <c r="V460">
        <v>39</v>
      </c>
      <c r="W460">
        <v>0</v>
      </c>
      <c r="X460">
        <v>0</v>
      </c>
      <c r="Y460">
        <v>0</v>
      </c>
      <c r="AB460">
        <v>3</v>
      </c>
      <c r="AF460">
        <v>6.9</v>
      </c>
    </row>
    <row r="461" spans="1:32" x14ac:dyDescent="0.2">
      <c r="A461" t="s">
        <v>1073</v>
      </c>
      <c r="B461" t="s">
        <v>794</v>
      </c>
      <c r="C461" t="s">
        <v>50</v>
      </c>
      <c r="D461" t="s">
        <v>44</v>
      </c>
      <c r="E461">
        <v>16</v>
      </c>
      <c r="F461" t="s">
        <v>1074</v>
      </c>
      <c r="G461" t="s">
        <v>317</v>
      </c>
      <c r="T461">
        <v>4</v>
      </c>
      <c r="U461">
        <v>4</v>
      </c>
      <c r="V461">
        <v>29</v>
      </c>
      <c r="W461">
        <v>0</v>
      </c>
      <c r="X461">
        <v>0</v>
      </c>
      <c r="Y461">
        <v>0</v>
      </c>
      <c r="AB461">
        <v>1</v>
      </c>
      <c r="AF461">
        <v>6.9</v>
      </c>
    </row>
    <row r="462" spans="1:32" x14ac:dyDescent="0.2">
      <c r="A462" t="s">
        <v>1031</v>
      </c>
      <c r="B462" t="s">
        <v>720</v>
      </c>
      <c r="C462" t="s">
        <v>59</v>
      </c>
      <c r="D462" t="s">
        <v>42</v>
      </c>
      <c r="E462">
        <v>16</v>
      </c>
      <c r="F462" t="s">
        <v>1032</v>
      </c>
      <c r="G462" t="s">
        <v>322</v>
      </c>
      <c r="T462">
        <v>5</v>
      </c>
      <c r="U462">
        <v>3</v>
      </c>
      <c r="V462">
        <v>39</v>
      </c>
      <c r="W462">
        <v>0</v>
      </c>
      <c r="X462">
        <v>0</v>
      </c>
      <c r="Y462">
        <v>0</v>
      </c>
      <c r="AB462">
        <v>3</v>
      </c>
      <c r="AF462">
        <v>6.9</v>
      </c>
    </row>
    <row r="463" spans="1:32" x14ac:dyDescent="0.2">
      <c r="A463" t="s">
        <v>1604</v>
      </c>
      <c r="B463" t="s">
        <v>720</v>
      </c>
      <c r="C463" t="s">
        <v>55</v>
      </c>
      <c r="D463" t="s">
        <v>48</v>
      </c>
      <c r="E463">
        <v>16</v>
      </c>
      <c r="F463" t="s">
        <v>1605</v>
      </c>
      <c r="G463" t="s">
        <v>329</v>
      </c>
      <c r="T463">
        <v>6</v>
      </c>
      <c r="U463">
        <v>3</v>
      </c>
      <c r="V463">
        <v>38</v>
      </c>
      <c r="W463">
        <v>0</v>
      </c>
      <c r="X463">
        <v>0</v>
      </c>
      <c r="Y463">
        <v>0</v>
      </c>
      <c r="AF463">
        <v>6.8</v>
      </c>
    </row>
    <row r="464" spans="1:32" x14ac:dyDescent="0.2">
      <c r="A464" t="s">
        <v>1989</v>
      </c>
      <c r="B464" t="s">
        <v>367</v>
      </c>
      <c r="C464" t="s">
        <v>37</v>
      </c>
      <c r="D464" t="s">
        <v>39</v>
      </c>
      <c r="E464">
        <v>16</v>
      </c>
      <c r="F464" t="s">
        <v>1990</v>
      </c>
      <c r="G464" t="s">
        <v>325</v>
      </c>
      <c r="H464">
        <v>5</v>
      </c>
      <c r="I464">
        <v>5</v>
      </c>
      <c r="J464">
        <v>68</v>
      </c>
      <c r="K464">
        <v>1</v>
      </c>
      <c r="L464">
        <v>0</v>
      </c>
      <c r="M464">
        <v>0</v>
      </c>
      <c r="N464">
        <v>0</v>
      </c>
      <c r="AB464">
        <v>2</v>
      </c>
      <c r="AF464">
        <v>6.72</v>
      </c>
    </row>
    <row r="465" spans="1:32" x14ac:dyDescent="0.2">
      <c r="A465" t="s">
        <v>1950</v>
      </c>
      <c r="B465" t="s">
        <v>720</v>
      </c>
      <c r="C465" t="s">
        <v>45</v>
      </c>
      <c r="D465" t="s">
        <v>62</v>
      </c>
      <c r="E465">
        <v>16</v>
      </c>
      <c r="F465" t="s">
        <v>1951</v>
      </c>
      <c r="G465" t="s">
        <v>319</v>
      </c>
      <c r="T465">
        <v>4</v>
      </c>
      <c r="U465">
        <v>3</v>
      </c>
      <c r="V465">
        <v>37</v>
      </c>
      <c r="W465">
        <v>0</v>
      </c>
      <c r="X465">
        <v>0</v>
      </c>
      <c r="Y465">
        <v>0</v>
      </c>
      <c r="AF465">
        <v>6.7</v>
      </c>
    </row>
    <row r="466" spans="1:32" x14ac:dyDescent="0.2">
      <c r="A466" t="s">
        <v>1429</v>
      </c>
      <c r="B466" t="s">
        <v>720</v>
      </c>
      <c r="C466" t="s">
        <v>32</v>
      </c>
      <c r="D466" t="s">
        <v>43</v>
      </c>
      <c r="E466">
        <v>16</v>
      </c>
      <c r="F466" t="s">
        <v>1430</v>
      </c>
      <c r="G466" t="s">
        <v>324</v>
      </c>
      <c r="T466">
        <v>9</v>
      </c>
      <c r="U466">
        <v>4</v>
      </c>
      <c r="V466">
        <v>27</v>
      </c>
      <c r="W466">
        <v>0</v>
      </c>
      <c r="X466">
        <v>0</v>
      </c>
      <c r="Y466">
        <v>0</v>
      </c>
      <c r="AF466">
        <v>6.7</v>
      </c>
    </row>
    <row r="467" spans="1:32" x14ac:dyDescent="0.2">
      <c r="A467" t="s">
        <v>451</v>
      </c>
      <c r="B467" t="s">
        <v>367</v>
      </c>
      <c r="C467" t="s">
        <v>48</v>
      </c>
      <c r="D467" t="s">
        <v>55</v>
      </c>
      <c r="E467">
        <v>16</v>
      </c>
      <c r="F467" t="s">
        <v>452</v>
      </c>
      <c r="G467" t="s">
        <v>329</v>
      </c>
      <c r="H467">
        <v>34</v>
      </c>
      <c r="I467">
        <v>24</v>
      </c>
      <c r="J467">
        <v>215</v>
      </c>
      <c r="K467">
        <v>0</v>
      </c>
      <c r="L467">
        <v>0</v>
      </c>
      <c r="M467">
        <v>2</v>
      </c>
      <c r="N467">
        <v>0</v>
      </c>
      <c r="AB467">
        <v>1</v>
      </c>
      <c r="AF467">
        <v>6.6</v>
      </c>
    </row>
    <row r="468" spans="1:32" x14ac:dyDescent="0.2">
      <c r="A468" t="s">
        <v>733</v>
      </c>
      <c r="B468" t="s">
        <v>475</v>
      </c>
      <c r="C468" t="s">
        <v>44</v>
      </c>
      <c r="D468" t="s">
        <v>50</v>
      </c>
      <c r="E468">
        <v>16</v>
      </c>
      <c r="F468" t="s">
        <v>734</v>
      </c>
      <c r="G468" t="s">
        <v>317</v>
      </c>
      <c r="O468">
        <v>5</v>
      </c>
      <c r="P468">
        <v>49</v>
      </c>
      <c r="Q468">
        <v>0</v>
      </c>
      <c r="R468">
        <v>0</v>
      </c>
      <c r="S468">
        <v>0</v>
      </c>
      <c r="T468">
        <v>1</v>
      </c>
      <c r="U468">
        <v>1</v>
      </c>
      <c r="V468">
        <v>7</v>
      </c>
      <c r="W468">
        <v>0</v>
      </c>
      <c r="X468">
        <v>0</v>
      </c>
      <c r="Y468">
        <v>0</v>
      </c>
      <c r="AB468">
        <v>2</v>
      </c>
      <c r="AF468">
        <v>6.6</v>
      </c>
    </row>
    <row r="469" spans="1:32" x14ac:dyDescent="0.2">
      <c r="A469" t="s">
        <v>798</v>
      </c>
      <c r="B469" t="s">
        <v>720</v>
      </c>
      <c r="C469" t="s">
        <v>55</v>
      </c>
      <c r="D469" t="s">
        <v>48</v>
      </c>
      <c r="E469">
        <v>16</v>
      </c>
      <c r="F469" t="s">
        <v>799</v>
      </c>
      <c r="G469" t="s">
        <v>329</v>
      </c>
      <c r="T469">
        <v>4</v>
      </c>
      <c r="U469">
        <v>2</v>
      </c>
      <c r="V469">
        <v>45</v>
      </c>
      <c r="W469">
        <v>0</v>
      </c>
      <c r="X469">
        <v>0</v>
      </c>
      <c r="Y469">
        <v>0</v>
      </c>
      <c r="AB469">
        <v>2</v>
      </c>
      <c r="AF469">
        <v>6.5</v>
      </c>
    </row>
    <row r="470" spans="1:32" x14ac:dyDescent="0.2">
      <c r="A470" t="s">
        <v>1179</v>
      </c>
      <c r="B470" t="s">
        <v>794</v>
      </c>
      <c r="C470" t="s">
        <v>42</v>
      </c>
      <c r="D470" t="s">
        <v>59</v>
      </c>
      <c r="E470">
        <v>16</v>
      </c>
      <c r="F470" t="s">
        <v>1180</v>
      </c>
      <c r="G470" t="s">
        <v>322</v>
      </c>
      <c r="T470">
        <v>3</v>
      </c>
      <c r="U470">
        <v>3</v>
      </c>
      <c r="V470">
        <v>34</v>
      </c>
      <c r="W470">
        <v>0</v>
      </c>
      <c r="X470">
        <v>0</v>
      </c>
      <c r="Y470">
        <v>0</v>
      </c>
      <c r="AB470">
        <v>1</v>
      </c>
      <c r="AF470">
        <v>6.4</v>
      </c>
    </row>
    <row r="471" spans="1:32" x14ac:dyDescent="0.2">
      <c r="A471" t="s">
        <v>1863</v>
      </c>
      <c r="B471" t="s">
        <v>367</v>
      </c>
      <c r="C471" t="s">
        <v>34</v>
      </c>
      <c r="D471" t="s">
        <v>58</v>
      </c>
      <c r="E471">
        <v>16</v>
      </c>
      <c r="F471" t="s">
        <v>1864</v>
      </c>
      <c r="G471" t="s">
        <v>320</v>
      </c>
      <c r="H471">
        <v>31</v>
      </c>
      <c r="I471">
        <v>13</v>
      </c>
      <c r="J471">
        <v>186</v>
      </c>
      <c r="K471">
        <v>0</v>
      </c>
      <c r="L471">
        <v>0</v>
      </c>
      <c r="M471">
        <v>1</v>
      </c>
      <c r="N471">
        <v>0</v>
      </c>
      <c r="O471">
        <v>1</v>
      </c>
      <c r="P471">
        <v>-1</v>
      </c>
      <c r="Q471">
        <v>0</v>
      </c>
      <c r="R471">
        <v>0</v>
      </c>
      <c r="S471">
        <v>0</v>
      </c>
      <c r="AB471">
        <v>1</v>
      </c>
      <c r="AF471">
        <v>6.34</v>
      </c>
    </row>
    <row r="472" spans="1:32" x14ac:dyDescent="0.2">
      <c r="A472" t="s">
        <v>773</v>
      </c>
      <c r="B472" t="s">
        <v>720</v>
      </c>
      <c r="C472" t="s">
        <v>57</v>
      </c>
      <c r="D472" t="s">
        <v>35</v>
      </c>
      <c r="E472">
        <v>16</v>
      </c>
      <c r="F472" t="s">
        <v>774</v>
      </c>
      <c r="G472" t="s">
        <v>328</v>
      </c>
      <c r="T472">
        <v>7</v>
      </c>
      <c r="U472">
        <v>3</v>
      </c>
      <c r="V472">
        <v>33</v>
      </c>
      <c r="W472">
        <v>0</v>
      </c>
      <c r="X472">
        <v>0</v>
      </c>
      <c r="Y472">
        <v>0</v>
      </c>
      <c r="AB472">
        <v>2</v>
      </c>
      <c r="AF472">
        <v>6.3</v>
      </c>
    </row>
    <row r="473" spans="1:32" x14ac:dyDescent="0.2">
      <c r="A473" t="s">
        <v>787</v>
      </c>
      <c r="B473" t="s">
        <v>720</v>
      </c>
      <c r="C473" t="s">
        <v>51</v>
      </c>
      <c r="D473" t="s">
        <v>31</v>
      </c>
      <c r="E473">
        <v>16</v>
      </c>
      <c r="F473" t="s">
        <v>788</v>
      </c>
      <c r="G473" t="s">
        <v>330</v>
      </c>
      <c r="T473">
        <v>7</v>
      </c>
      <c r="U473">
        <v>3</v>
      </c>
      <c r="V473">
        <v>33</v>
      </c>
      <c r="W473">
        <v>0</v>
      </c>
      <c r="X473">
        <v>0</v>
      </c>
      <c r="Y473">
        <v>0</v>
      </c>
      <c r="AB473">
        <v>2</v>
      </c>
      <c r="AF473">
        <v>6.3</v>
      </c>
    </row>
    <row r="474" spans="1:32" x14ac:dyDescent="0.2">
      <c r="A474" t="s">
        <v>904</v>
      </c>
      <c r="B474" t="s">
        <v>720</v>
      </c>
      <c r="C474" t="s">
        <v>56</v>
      </c>
      <c r="D474" t="s">
        <v>49</v>
      </c>
      <c r="E474">
        <v>16</v>
      </c>
      <c r="F474" t="s">
        <v>905</v>
      </c>
      <c r="G474" t="s">
        <v>315</v>
      </c>
      <c r="T474">
        <v>6</v>
      </c>
      <c r="U474">
        <v>3</v>
      </c>
      <c r="V474">
        <v>33</v>
      </c>
      <c r="W474">
        <v>0</v>
      </c>
      <c r="X474">
        <v>0</v>
      </c>
      <c r="Y474">
        <v>0</v>
      </c>
      <c r="AB474">
        <v>4</v>
      </c>
      <c r="AF474">
        <v>6.3</v>
      </c>
    </row>
    <row r="475" spans="1:32" x14ac:dyDescent="0.2">
      <c r="A475" t="s">
        <v>624</v>
      </c>
      <c r="B475" t="s">
        <v>475</v>
      </c>
      <c r="C475" t="s">
        <v>33</v>
      </c>
      <c r="D475" t="s">
        <v>54</v>
      </c>
      <c r="E475">
        <v>16</v>
      </c>
      <c r="F475" t="s">
        <v>625</v>
      </c>
      <c r="G475" t="s">
        <v>321</v>
      </c>
      <c r="O475">
        <v>15</v>
      </c>
      <c r="P475">
        <v>45</v>
      </c>
      <c r="Q475">
        <v>0</v>
      </c>
      <c r="R475">
        <v>0</v>
      </c>
      <c r="S475">
        <v>0</v>
      </c>
      <c r="T475">
        <v>1</v>
      </c>
      <c r="U475">
        <v>1</v>
      </c>
      <c r="V475">
        <v>5</v>
      </c>
      <c r="W475">
        <v>0</v>
      </c>
      <c r="X475">
        <v>0</v>
      </c>
      <c r="Y475">
        <v>0</v>
      </c>
      <c r="AB475">
        <v>1</v>
      </c>
      <c r="AF475">
        <v>6</v>
      </c>
    </row>
    <row r="476" spans="1:32" x14ac:dyDescent="0.2">
      <c r="A476" t="s">
        <v>1139</v>
      </c>
      <c r="B476" t="s">
        <v>720</v>
      </c>
      <c r="C476" t="s">
        <v>39</v>
      </c>
      <c r="D476" t="s">
        <v>37</v>
      </c>
      <c r="E476">
        <v>16</v>
      </c>
      <c r="F476" t="s">
        <v>1140</v>
      </c>
      <c r="G476" t="s">
        <v>325</v>
      </c>
      <c r="T476">
        <v>5</v>
      </c>
      <c r="U476">
        <v>4</v>
      </c>
      <c r="V476">
        <v>19</v>
      </c>
      <c r="W476">
        <v>0</v>
      </c>
      <c r="X476">
        <v>0</v>
      </c>
      <c r="Y476">
        <v>0</v>
      </c>
      <c r="AB476">
        <v>1</v>
      </c>
      <c r="AF476">
        <v>5.9</v>
      </c>
    </row>
    <row r="477" spans="1:32" x14ac:dyDescent="0.2">
      <c r="A477" t="s">
        <v>761</v>
      </c>
      <c r="B477" t="s">
        <v>720</v>
      </c>
      <c r="C477" t="s">
        <v>58</v>
      </c>
      <c r="D477" t="s">
        <v>34</v>
      </c>
      <c r="E477">
        <v>16</v>
      </c>
      <c r="F477" t="s">
        <v>762</v>
      </c>
      <c r="G477" t="s">
        <v>320</v>
      </c>
      <c r="T477">
        <v>4</v>
      </c>
      <c r="U477">
        <v>2</v>
      </c>
      <c r="V477">
        <v>39</v>
      </c>
      <c r="W477">
        <v>0</v>
      </c>
      <c r="X477">
        <v>0</v>
      </c>
      <c r="Y477">
        <v>0</v>
      </c>
      <c r="AB477">
        <v>2</v>
      </c>
      <c r="AF477">
        <v>5.9</v>
      </c>
    </row>
    <row r="478" spans="1:32" x14ac:dyDescent="0.2">
      <c r="A478" t="s">
        <v>729</v>
      </c>
      <c r="B478" t="s">
        <v>475</v>
      </c>
      <c r="C478" t="s">
        <v>46</v>
      </c>
      <c r="D478" t="s">
        <v>47</v>
      </c>
      <c r="E478">
        <v>16</v>
      </c>
      <c r="F478" t="s">
        <v>730</v>
      </c>
      <c r="G478" t="s">
        <v>327</v>
      </c>
      <c r="O478">
        <v>8</v>
      </c>
      <c r="P478">
        <v>44</v>
      </c>
      <c r="Q478">
        <v>0</v>
      </c>
      <c r="R478">
        <v>0</v>
      </c>
      <c r="S478">
        <v>0</v>
      </c>
      <c r="T478">
        <v>1</v>
      </c>
      <c r="U478">
        <v>1</v>
      </c>
      <c r="V478">
        <v>4</v>
      </c>
      <c r="W478">
        <v>0</v>
      </c>
      <c r="X478">
        <v>0</v>
      </c>
      <c r="Y478">
        <v>0</v>
      </c>
      <c r="Z478">
        <v>1</v>
      </c>
      <c r="AA478">
        <v>0</v>
      </c>
      <c r="AB478">
        <v>3</v>
      </c>
      <c r="AF478">
        <v>5.8</v>
      </c>
    </row>
    <row r="479" spans="1:32" x14ac:dyDescent="0.2">
      <c r="A479" t="s">
        <v>588</v>
      </c>
      <c r="B479" t="s">
        <v>475</v>
      </c>
      <c r="C479" t="s">
        <v>44</v>
      </c>
      <c r="D479" t="s">
        <v>50</v>
      </c>
      <c r="E479">
        <v>16</v>
      </c>
      <c r="F479" t="s">
        <v>589</v>
      </c>
      <c r="G479" t="s">
        <v>317</v>
      </c>
      <c r="O479">
        <v>5</v>
      </c>
      <c r="P479">
        <v>32</v>
      </c>
      <c r="Q479">
        <v>0</v>
      </c>
      <c r="R479">
        <v>0</v>
      </c>
      <c r="S479">
        <v>0</v>
      </c>
      <c r="T479">
        <v>2</v>
      </c>
      <c r="U479">
        <v>2</v>
      </c>
      <c r="V479">
        <v>6</v>
      </c>
      <c r="W479">
        <v>0</v>
      </c>
      <c r="X479">
        <v>0</v>
      </c>
      <c r="Y479">
        <v>0</v>
      </c>
      <c r="AB479">
        <v>3</v>
      </c>
      <c r="AF479">
        <v>5.8</v>
      </c>
    </row>
    <row r="480" spans="1:32" x14ac:dyDescent="0.2">
      <c r="A480" t="s">
        <v>767</v>
      </c>
      <c r="B480" t="s">
        <v>720</v>
      </c>
      <c r="C480" t="s">
        <v>35</v>
      </c>
      <c r="D480" t="s">
        <v>57</v>
      </c>
      <c r="E480">
        <v>16</v>
      </c>
      <c r="F480" t="s">
        <v>768</v>
      </c>
      <c r="G480" t="s">
        <v>328</v>
      </c>
      <c r="O480">
        <v>3</v>
      </c>
      <c r="P480">
        <v>12</v>
      </c>
      <c r="Q480">
        <v>0</v>
      </c>
      <c r="R480">
        <v>0</v>
      </c>
      <c r="S480">
        <v>0</v>
      </c>
      <c r="T480">
        <v>7</v>
      </c>
      <c r="U480">
        <v>3</v>
      </c>
      <c r="V480">
        <v>16</v>
      </c>
      <c r="W480">
        <v>0</v>
      </c>
      <c r="X480">
        <v>0</v>
      </c>
      <c r="Y480">
        <v>0</v>
      </c>
      <c r="AB480">
        <v>1</v>
      </c>
      <c r="AF480">
        <v>5.8</v>
      </c>
    </row>
    <row r="481" spans="1:32" x14ac:dyDescent="0.2">
      <c r="A481" t="s">
        <v>1213</v>
      </c>
      <c r="B481" t="s">
        <v>794</v>
      </c>
      <c r="C481" t="s">
        <v>37</v>
      </c>
      <c r="D481" t="s">
        <v>39</v>
      </c>
      <c r="E481">
        <v>16</v>
      </c>
      <c r="F481" t="s">
        <v>1214</v>
      </c>
      <c r="G481" t="s">
        <v>325</v>
      </c>
      <c r="T481">
        <v>4</v>
      </c>
      <c r="U481">
        <v>3</v>
      </c>
      <c r="V481">
        <v>28</v>
      </c>
      <c r="W481">
        <v>0</v>
      </c>
      <c r="X481">
        <v>0</v>
      </c>
      <c r="Y481">
        <v>0</v>
      </c>
      <c r="AB481">
        <v>1</v>
      </c>
      <c r="AF481">
        <v>5.8</v>
      </c>
    </row>
    <row r="482" spans="1:32" x14ac:dyDescent="0.2">
      <c r="A482" t="s">
        <v>1127</v>
      </c>
      <c r="B482" t="s">
        <v>794</v>
      </c>
      <c r="C482" t="s">
        <v>36</v>
      </c>
      <c r="D482" t="s">
        <v>52</v>
      </c>
      <c r="E482">
        <v>16</v>
      </c>
      <c r="F482" t="s">
        <v>1128</v>
      </c>
      <c r="G482" t="s">
        <v>318</v>
      </c>
      <c r="T482">
        <v>1</v>
      </c>
      <c r="U482">
        <v>1</v>
      </c>
      <c r="V482">
        <v>46</v>
      </c>
      <c r="W482">
        <v>0</v>
      </c>
      <c r="X482">
        <v>0</v>
      </c>
      <c r="Y482">
        <v>0</v>
      </c>
      <c r="AB482">
        <v>2</v>
      </c>
      <c r="AF482">
        <v>5.6</v>
      </c>
    </row>
    <row r="483" spans="1:32" x14ac:dyDescent="0.2">
      <c r="A483" t="s">
        <v>511</v>
      </c>
      <c r="B483" t="s">
        <v>475</v>
      </c>
      <c r="C483" t="s">
        <v>46</v>
      </c>
      <c r="D483" t="s">
        <v>47</v>
      </c>
      <c r="E483">
        <v>16</v>
      </c>
      <c r="F483" t="s">
        <v>512</v>
      </c>
      <c r="G483" t="s">
        <v>327</v>
      </c>
      <c r="O483">
        <v>7</v>
      </c>
      <c r="P483">
        <v>40</v>
      </c>
      <c r="Q483">
        <v>0</v>
      </c>
      <c r="R483">
        <v>0</v>
      </c>
      <c r="S483">
        <v>0</v>
      </c>
      <c r="T483">
        <v>1</v>
      </c>
      <c r="U483">
        <v>1</v>
      </c>
      <c r="V483">
        <v>5</v>
      </c>
      <c r="W483">
        <v>0</v>
      </c>
      <c r="X483">
        <v>0</v>
      </c>
      <c r="Y483">
        <v>0</v>
      </c>
      <c r="AB483">
        <v>2</v>
      </c>
      <c r="AC483" t="s">
        <v>1477</v>
      </c>
      <c r="AD483" t="s">
        <v>1698</v>
      </c>
      <c r="AE483" t="s">
        <v>1991</v>
      </c>
      <c r="AF483">
        <v>5.5</v>
      </c>
    </row>
    <row r="484" spans="1:32" x14ac:dyDescent="0.2">
      <c r="A484" t="s">
        <v>860</v>
      </c>
      <c r="B484" t="s">
        <v>720</v>
      </c>
      <c r="C484" t="s">
        <v>38</v>
      </c>
      <c r="D484" t="s">
        <v>53</v>
      </c>
      <c r="E484">
        <v>16</v>
      </c>
      <c r="F484" t="s">
        <v>861</v>
      </c>
      <c r="G484" t="s">
        <v>316</v>
      </c>
      <c r="T484">
        <v>5</v>
      </c>
      <c r="U484">
        <v>2</v>
      </c>
      <c r="V484">
        <v>35</v>
      </c>
      <c r="W484">
        <v>0</v>
      </c>
      <c r="X484">
        <v>0</v>
      </c>
      <c r="Y484">
        <v>0</v>
      </c>
      <c r="AB484">
        <v>4</v>
      </c>
      <c r="AF484">
        <v>5.5</v>
      </c>
    </row>
    <row r="485" spans="1:32" x14ac:dyDescent="0.2">
      <c r="A485" t="s">
        <v>763</v>
      </c>
      <c r="B485" t="s">
        <v>720</v>
      </c>
      <c r="C485" t="s">
        <v>53</v>
      </c>
      <c r="D485" t="s">
        <v>38</v>
      </c>
      <c r="E485">
        <v>16</v>
      </c>
      <c r="F485" t="s">
        <v>764</v>
      </c>
      <c r="G485" t="s">
        <v>316</v>
      </c>
      <c r="T485">
        <v>3</v>
      </c>
      <c r="U485">
        <v>2</v>
      </c>
      <c r="V485">
        <v>13</v>
      </c>
      <c r="W485">
        <v>0</v>
      </c>
      <c r="X485">
        <v>1</v>
      </c>
      <c r="Y485">
        <v>0</v>
      </c>
      <c r="AB485">
        <v>3</v>
      </c>
      <c r="AF485">
        <v>5.3</v>
      </c>
    </row>
    <row r="486" spans="1:32" x14ac:dyDescent="0.2">
      <c r="A486" t="s">
        <v>1992</v>
      </c>
      <c r="B486" t="s">
        <v>794</v>
      </c>
      <c r="C486" t="s">
        <v>37</v>
      </c>
      <c r="D486" t="s">
        <v>39</v>
      </c>
      <c r="E486">
        <v>16</v>
      </c>
      <c r="F486" t="s">
        <v>1993</v>
      </c>
      <c r="G486" t="s">
        <v>325</v>
      </c>
      <c r="T486">
        <v>3</v>
      </c>
      <c r="U486">
        <v>3</v>
      </c>
      <c r="V486">
        <v>22</v>
      </c>
      <c r="W486">
        <v>0</v>
      </c>
      <c r="X486">
        <v>0</v>
      </c>
      <c r="Y486">
        <v>0</v>
      </c>
      <c r="AF486">
        <v>5.2</v>
      </c>
    </row>
    <row r="487" spans="1:32" x14ac:dyDescent="0.2">
      <c r="A487" t="s">
        <v>1035</v>
      </c>
      <c r="B487" t="s">
        <v>720</v>
      </c>
      <c r="C487" t="s">
        <v>52</v>
      </c>
      <c r="D487" t="s">
        <v>36</v>
      </c>
      <c r="E487">
        <v>16</v>
      </c>
      <c r="F487" t="s">
        <v>1036</v>
      </c>
      <c r="G487" t="s">
        <v>318</v>
      </c>
      <c r="T487">
        <v>3</v>
      </c>
      <c r="U487">
        <v>2</v>
      </c>
      <c r="V487">
        <v>32</v>
      </c>
      <c r="W487">
        <v>0</v>
      </c>
      <c r="X487">
        <v>0</v>
      </c>
      <c r="Y487">
        <v>0</v>
      </c>
      <c r="AB487">
        <v>4</v>
      </c>
      <c r="AF487">
        <v>5.2</v>
      </c>
    </row>
    <row r="488" spans="1:32" x14ac:dyDescent="0.2">
      <c r="A488" t="s">
        <v>824</v>
      </c>
      <c r="B488" t="s">
        <v>720</v>
      </c>
      <c r="C488" t="s">
        <v>59</v>
      </c>
      <c r="D488" t="s">
        <v>42</v>
      </c>
      <c r="E488">
        <v>16</v>
      </c>
      <c r="F488" t="s">
        <v>825</v>
      </c>
      <c r="G488" t="s">
        <v>322</v>
      </c>
      <c r="O488">
        <v>1</v>
      </c>
      <c r="P488">
        <v>2</v>
      </c>
      <c r="Q488">
        <v>0</v>
      </c>
      <c r="R488">
        <v>0</v>
      </c>
      <c r="S488">
        <v>0</v>
      </c>
      <c r="T488">
        <v>3</v>
      </c>
      <c r="U488">
        <v>2</v>
      </c>
      <c r="V488">
        <v>29</v>
      </c>
      <c r="W488">
        <v>0</v>
      </c>
      <c r="X488">
        <v>0</v>
      </c>
      <c r="Y488">
        <v>0</v>
      </c>
      <c r="AB488">
        <v>4</v>
      </c>
      <c r="AC488" t="s">
        <v>1477</v>
      </c>
      <c r="AD488" t="s">
        <v>1684</v>
      </c>
      <c r="AE488" t="s">
        <v>1994</v>
      </c>
      <c r="AF488">
        <v>5.0999999999999996</v>
      </c>
    </row>
    <row r="489" spans="1:32" x14ac:dyDescent="0.2">
      <c r="A489" t="s">
        <v>544</v>
      </c>
      <c r="B489" t="s">
        <v>475</v>
      </c>
      <c r="C489" t="s">
        <v>53</v>
      </c>
      <c r="D489" t="s">
        <v>38</v>
      </c>
      <c r="E489">
        <v>16</v>
      </c>
      <c r="F489" t="s">
        <v>545</v>
      </c>
      <c r="G489" t="s">
        <v>316</v>
      </c>
      <c r="O489">
        <v>17</v>
      </c>
      <c r="P489">
        <v>49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0</v>
      </c>
      <c r="AB489">
        <v>1</v>
      </c>
      <c r="AF489">
        <v>4.9000000000000004</v>
      </c>
    </row>
    <row r="490" spans="1:32" x14ac:dyDescent="0.2">
      <c r="A490" t="s">
        <v>540</v>
      </c>
      <c r="B490" t="s">
        <v>530</v>
      </c>
      <c r="C490" t="s">
        <v>44</v>
      </c>
      <c r="D490" t="s">
        <v>50</v>
      </c>
      <c r="E490">
        <v>16</v>
      </c>
      <c r="F490" t="s">
        <v>541</v>
      </c>
      <c r="G490" t="s">
        <v>317</v>
      </c>
      <c r="O490">
        <v>2</v>
      </c>
      <c r="P490">
        <v>12</v>
      </c>
      <c r="Q490">
        <v>0</v>
      </c>
      <c r="R490">
        <v>0</v>
      </c>
      <c r="S490">
        <v>0</v>
      </c>
      <c r="T490">
        <v>3</v>
      </c>
      <c r="U490">
        <v>2</v>
      </c>
      <c r="V490">
        <v>17</v>
      </c>
      <c r="W490">
        <v>0</v>
      </c>
      <c r="X490">
        <v>0</v>
      </c>
      <c r="Y490">
        <v>0</v>
      </c>
      <c r="AB490">
        <v>3</v>
      </c>
      <c r="AF490">
        <v>4.9000000000000004</v>
      </c>
    </row>
    <row r="491" spans="1:32" x14ac:dyDescent="0.2">
      <c r="A491" t="s">
        <v>848</v>
      </c>
      <c r="B491" t="s">
        <v>720</v>
      </c>
      <c r="C491" t="s">
        <v>34</v>
      </c>
      <c r="D491" t="s">
        <v>58</v>
      </c>
      <c r="E491">
        <v>16</v>
      </c>
      <c r="F491" t="s">
        <v>849</v>
      </c>
      <c r="G491" t="s">
        <v>320</v>
      </c>
      <c r="T491">
        <v>2</v>
      </c>
      <c r="U491">
        <v>2</v>
      </c>
      <c r="V491">
        <v>29</v>
      </c>
      <c r="W491">
        <v>0</v>
      </c>
      <c r="X491">
        <v>0</v>
      </c>
      <c r="Y491">
        <v>0</v>
      </c>
      <c r="AB491">
        <v>3</v>
      </c>
      <c r="AF491">
        <v>4.9000000000000004</v>
      </c>
    </row>
    <row r="492" spans="1:32" x14ac:dyDescent="0.2">
      <c r="A492" t="s">
        <v>804</v>
      </c>
      <c r="B492" t="s">
        <v>720</v>
      </c>
      <c r="C492" t="s">
        <v>54</v>
      </c>
      <c r="D492" t="s">
        <v>33</v>
      </c>
      <c r="E492">
        <v>16</v>
      </c>
      <c r="F492" t="s">
        <v>805</v>
      </c>
      <c r="G492" t="s">
        <v>321</v>
      </c>
      <c r="T492">
        <v>3</v>
      </c>
      <c r="U492">
        <v>3</v>
      </c>
      <c r="V492">
        <v>18</v>
      </c>
      <c r="W492">
        <v>0</v>
      </c>
      <c r="X492">
        <v>0</v>
      </c>
      <c r="Y492">
        <v>0</v>
      </c>
      <c r="AB492">
        <v>3</v>
      </c>
      <c r="AC492" t="s">
        <v>1477</v>
      </c>
      <c r="AD492" t="s">
        <v>1805</v>
      </c>
      <c r="AE492" t="s">
        <v>1995</v>
      </c>
      <c r="AF492">
        <v>4.8</v>
      </c>
    </row>
    <row r="493" spans="1:32" x14ac:dyDescent="0.2">
      <c r="A493" t="s">
        <v>812</v>
      </c>
      <c r="B493" t="s">
        <v>720</v>
      </c>
      <c r="C493" t="s">
        <v>47</v>
      </c>
      <c r="D493" t="s">
        <v>46</v>
      </c>
      <c r="E493">
        <v>16</v>
      </c>
      <c r="F493" t="s">
        <v>813</v>
      </c>
      <c r="G493" t="s">
        <v>327</v>
      </c>
      <c r="O493">
        <v>1</v>
      </c>
      <c r="P493">
        <v>2</v>
      </c>
      <c r="Q493">
        <v>0</v>
      </c>
      <c r="R493">
        <v>0</v>
      </c>
      <c r="S493">
        <v>0</v>
      </c>
      <c r="T493">
        <v>3</v>
      </c>
      <c r="U493">
        <v>3</v>
      </c>
      <c r="V493">
        <v>15</v>
      </c>
      <c r="W493">
        <v>0</v>
      </c>
      <c r="X493">
        <v>0</v>
      </c>
      <c r="Y493">
        <v>0</v>
      </c>
      <c r="AB493">
        <v>1</v>
      </c>
      <c r="AF493">
        <v>4.7</v>
      </c>
    </row>
    <row r="494" spans="1:32" x14ac:dyDescent="0.2">
      <c r="A494" t="s">
        <v>1063</v>
      </c>
      <c r="B494" t="s">
        <v>794</v>
      </c>
      <c r="C494" t="s">
        <v>49</v>
      </c>
      <c r="D494" t="s">
        <v>56</v>
      </c>
      <c r="E494">
        <v>16</v>
      </c>
      <c r="F494" t="s">
        <v>1064</v>
      </c>
      <c r="G494" t="s">
        <v>315</v>
      </c>
      <c r="T494">
        <v>7</v>
      </c>
      <c r="U494">
        <v>2</v>
      </c>
      <c r="V494">
        <v>27</v>
      </c>
      <c r="W494">
        <v>0</v>
      </c>
      <c r="X494">
        <v>0</v>
      </c>
      <c r="Y494">
        <v>0</v>
      </c>
      <c r="AB494">
        <v>2</v>
      </c>
      <c r="AF494">
        <v>4.7</v>
      </c>
    </row>
    <row r="495" spans="1:32" x14ac:dyDescent="0.2">
      <c r="A495" t="s">
        <v>1525</v>
      </c>
      <c r="B495" t="s">
        <v>720</v>
      </c>
      <c r="C495" t="s">
        <v>49</v>
      </c>
      <c r="D495" t="s">
        <v>56</v>
      </c>
      <c r="E495">
        <v>16</v>
      </c>
      <c r="F495" t="s">
        <v>1526</v>
      </c>
      <c r="G495" t="s">
        <v>315</v>
      </c>
      <c r="T495">
        <v>5</v>
      </c>
      <c r="U495">
        <v>3</v>
      </c>
      <c r="V495">
        <v>16</v>
      </c>
      <c r="W495">
        <v>0</v>
      </c>
      <c r="X495">
        <v>0</v>
      </c>
      <c r="Y495">
        <v>0</v>
      </c>
      <c r="AB495">
        <v>3</v>
      </c>
      <c r="AF495">
        <v>4.5999999999999996</v>
      </c>
    </row>
    <row r="496" spans="1:32" x14ac:dyDescent="0.2">
      <c r="A496" t="s">
        <v>558</v>
      </c>
      <c r="B496" t="s">
        <v>475</v>
      </c>
      <c r="C496" t="s">
        <v>37</v>
      </c>
      <c r="D496" t="s">
        <v>39</v>
      </c>
      <c r="E496">
        <v>16</v>
      </c>
      <c r="F496" t="s">
        <v>559</v>
      </c>
      <c r="G496" t="s">
        <v>325</v>
      </c>
      <c r="O496">
        <v>1</v>
      </c>
      <c r="P496">
        <v>3</v>
      </c>
      <c r="Q496">
        <v>0</v>
      </c>
      <c r="R496">
        <v>0</v>
      </c>
      <c r="S496">
        <v>0</v>
      </c>
      <c r="T496">
        <v>5</v>
      </c>
      <c r="U496">
        <v>2</v>
      </c>
      <c r="V496">
        <v>21</v>
      </c>
      <c r="W496">
        <v>0</v>
      </c>
      <c r="X496">
        <v>0</v>
      </c>
      <c r="Y496">
        <v>0</v>
      </c>
      <c r="AB496">
        <v>2</v>
      </c>
      <c r="AF496">
        <v>4.4000000000000004</v>
      </c>
    </row>
    <row r="497" spans="1:32" x14ac:dyDescent="0.2">
      <c r="A497" t="s">
        <v>602</v>
      </c>
      <c r="B497" t="s">
        <v>475</v>
      </c>
      <c r="C497" t="s">
        <v>35</v>
      </c>
      <c r="D497" t="s">
        <v>57</v>
      </c>
      <c r="E497">
        <v>16</v>
      </c>
      <c r="F497" t="s">
        <v>603</v>
      </c>
      <c r="G497" t="s">
        <v>328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3</v>
      </c>
      <c r="U497">
        <v>3</v>
      </c>
      <c r="V497">
        <v>14</v>
      </c>
      <c r="W497">
        <v>0</v>
      </c>
      <c r="X497">
        <v>0</v>
      </c>
      <c r="Y497">
        <v>0</v>
      </c>
      <c r="AB497">
        <v>3</v>
      </c>
      <c r="AF497">
        <v>4.4000000000000004</v>
      </c>
    </row>
    <row r="498" spans="1:32" x14ac:dyDescent="0.2">
      <c r="A498" t="s">
        <v>1029</v>
      </c>
      <c r="B498" t="s">
        <v>720</v>
      </c>
      <c r="C498" t="s">
        <v>42</v>
      </c>
      <c r="D498" t="s">
        <v>59</v>
      </c>
      <c r="E498">
        <v>16</v>
      </c>
      <c r="F498" t="s">
        <v>1030</v>
      </c>
      <c r="G498" t="s">
        <v>322</v>
      </c>
      <c r="T498">
        <v>3</v>
      </c>
      <c r="U498">
        <v>3</v>
      </c>
      <c r="V498">
        <v>14</v>
      </c>
      <c r="W498">
        <v>0</v>
      </c>
      <c r="X498">
        <v>0</v>
      </c>
      <c r="Y498">
        <v>0</v>
      </c>
      <c r="AB498">
        <v>4</v>
      </c>
      <c r="AF498">
        <v>4.4000000000000004</v>
      </c>
    </row>
    <row r="499" spans="1:32" x14ac:dyDescent="0.2">
      <c r="A499" t="s">
        <v>702</v>
      </c>
      <c r="B499" t="s">
        <v>475</v>
      </c>
      <c r="C499" t="s">
        <v>55</v>
      </c>
      <c r="D499" t="s">
        <v>48</v>
      </c>
      <c r="E499">
        <v>16</v>
      </c>
      <c r="F499" t="s">
        <v>1816</v>
      </c>
      <c r="G499" t="s">
        <v>329</v>
      </c>
      <c r="O499">
        <v>13</v>
      </c>
      <c r="P499">
        <v>42</v>
      </c>
      <c r="Q499">
        <v>0</v>
      </c>
      <c r="R499">
        <v>0</v>
      </c>
      <c r="S499">
        <v>0</v>
      </c>
      <c r="AB499">
        <v>2</v>
      </c>
      <c r="AF499">
        <v>4.2</v>
      </c>
    </row>
    <row r="500" spans="1:32" x14ac:dyDescent="0.2">
      <c r="A500" t="s">
        <v>1085</v>
      </c>
      <c r="B500" t="s">
        <v>794</v>
      </c>
      <c r="C500" t="s">
        <v>37</v>
      </c>
      <c r="D500" t="s">
        <v>39</v>
      </c>
      <c r="E500">
        <v>16</v>
      </c>
      <c r="F500" t="s">
        <v>1086</v>
      </c>
      <c r="G500" t="s">
        <v>325</v>
      </c>
      <c r="T500">
        <v>2</v>
      </c>
      <c r="U500">
        <v>2</v>
      </c>
      <c r="V500">
        <v>21</v>
      </c>
      <c r="W500">
        <v>0</v>
      </c>
      <c r="X500">
        <v>0</v>
      </c>
      <c r="Y500">
        <v>0</v>
      </c>
      <c r="AB500">
        <v>2</v>
      </c>
      <c r="AF500">
        <v>4.0999999999999996</v>
      </c>
    </row>
    <row r="501" spans="1:32" x14ac:dyDescent="0.2">
      <c r="A501" t="s">
        <v>1187</v>
      </c>
      <c r="B501" t="s">
        <v>794</v>
      </c>
      <c r="C501" t="s">
        <v>54</v>
      </c>
      <c r="D501" t="s">
        <v>33</v>
      </c>
      <c r="E501">
        <v>16</v>
      </c>
      <c r="F501" t="s">
        <v>1188</v>
      </c>
      <c r="G501" t="s">
        <v>321</v>
      </c>
      <c r="T501">
        <v>7</v>
      </c>
      <c r="U501">
        <v>2</v>
      </c>
      <c r="V501">
        <v>21</v>
      </c>
      <c r="W501">
        <v>0</v>
      </c>
      <c r="X501">
        <v>0</v>
      </c>
      <c r="Y501">
        <v>0</v>
      </c>
      <c r="AB501">
        <v>2</v>
      </c>
      <c r="AF501">
        <v>4.0999999999999996</v>
      </c>
    </row>
    <row r="502" spans="1:32" x14ac:dyDescent="0.2">
      <c r="A502" t="s">
        <v>684</v>
      </c>
      <c r="B502" t="s">
        <v>475</v>
      </c>
      <c r="C502" t="s">
        <v>57</v>
      </c>
      <c r="D502" t="s">
        <v>35</v>
      </c>
      <c r="E502">
        <v>16</v>
      </c>
      <c r="F502" t="s">
        <v>1861</v>
      </c>
      <c r="G502" t="s">
        <v>328</v>
      </c>
      <c r="O502">
        <v>6</v>
      </c>
      <c r="P502">
        <v>6</v>
      </c>
      <c r="Q502">
        <v>0</v>
      </c>
      <c r="R502">
        <v>0</v>
      </c>
      <c r="S502">
        <v>0</v>
      </c>
      <c r="T502">
        <v>2</v>
      </c>
      <c r="U502">
        <v>2</v>
      </c>
      <c r="V502">
        <v>14</v>
      </c>
      <c r="W502">
        <v>0</v>
      </c>
      <c r="X502">
        <v>0</v>
      </c>
      <c r="Y502">
        <v>0</v>
      </c>
      <c r="AB502">
        <v>1</v>
      </c>
      <c r="AF502">
        <v>4</v>
      </c>
    </row>
    <row r="503" spans="1:32" x14ac:dyDescent="0.2">
      <c r="A503" t="s">
        <v>854</v>
      </c>
      <c r="B503" t="s">
        <v>720</v>
      </c>
      <c r="C503" t="s">
        <v>45</v>
      </c>
      <c r="D503" t="s">
        <v>62</v>
      </c>
      <c r="E503">
        <v>16</v>
      </c>
      <c r="F503" t="s">
        <v>855</v>
      </c>
      <c r="G503" t="s">
        <v>319</v>
      </c>
      <c r="T503">
        <v>5</v>
      </c>
      <c r="U503">
        <v>2</v>
      </c>
      <c r="V503">
        <v>20</v>
      </c>
      <c r="W503">
        <v>0</v>
      </c>
      <c r="X503">
        <v>0</v>
      </c>
      <c r="Y503">
        <v>0</v>
      </c>
      <c r="AB503">
        <v>1</v>
      </c>
      <c r="AF503">
        <v>4</v>
      </c>
    </row>
    <row r="504" spans="1:32" x14ac:dyDescent="0.2">
      <c r="A504" t="s">
        <v>433</v>
      </c>
      <c r="B504" t="s">
        <v>367</v>
      </c>
      <c r="C504" t="s">
        <v>59</v>
      </c>
      <c r="D504" t="s">
        <v>42</v>
      </c>
      <c r="E504">
        <v>16</v>
      </c>
      <c r="F504" t="s">
        <v>434</v>
      </c>
      <c r="G504" t="s">
        <v>322</v>
      </c>
      <c r="H504">
        <v>15</v>
      </c>
      <c r="I504">
        <v>8</v>
      </c>
      <c r="J504">
        <v>99</v>
      </c>
      <c r="K504">
        <v>0</v>
      </c>
      <c r="L504">
        <v>0</v>
      </c>
      <c r="M504">
        <v>0</v>
      </c>
      <c r="N504">
        <v>0</v>
      </c>
      <c r="AB504">
        <v>2</v>
      </c>
      <c r="AF504">
        <v>3.96</v>
      </c>
    </row>
    <row r="505" spans="1:32" x14ac:dyDescent="0.2">
      <c r="A505" t="s">
        <v>1221</v>
      </c>
      <c r="B505" t="s">
        <v>794</v>
      </c>
      <c r="C505" t="s">
        <v>58</v>
      </c>
      <c r="D505" t="s">
        <v>34</v>
      </c>
      <c r="E505">
        <v>16</v>
      </c>
      <c r="F505" t="s">
        <v>1222</v>
      </c>
      <c r="G505" t="s">
        <v>320</v>
      </c>
      <c r="T505">
        <v>3</v>
      </c>
      <c r="U505">
        <v>2</v>
      </c>
      <c r="V505">
        <v>19</v>
      </c>
      <c r="W505">
        <v>0</v>
      </c>
      <c r="X505">
        <v>0</v>
      </c>
      <c r="Y505">
        <v>0</v>
      </c>
      <c r="AB505">
        <v>2</v>
      </c>
      <c r="AF505">
        <v>3.9</v>
      </c>
    </row>
    <row r="506" spans="1:32" x14ac:dyDescent="0.2">
      <c r="A506" t="s">
        <v>548</v>
      </c>
      <c r="B506" t="s">
        <v>475</v>
      </c>
      <c r="C506" t="s">
        <v>33</v>
      </c>
      <c r="D506" t="s">
        <v>54</v>
      </c>
      <c r="E506">
        <v>16</v>
      </c>
      <c r="F506" t="s">
        <v>549</v>
      </c>
      <c r="G506" t="s">
        <v>321</v>
      </c>
      <c r="O506">
        <v>11</v>
      </c>
      <c r="P506">
        <v>38</v>
      </c>
      <c r="Q506">
        <v>0</v>
      </c>
      <c r="R506">
        <v>0</v>
      </c>
      <c r="S506">
        <v>0</v>
      </c>
      <c r="AB506">
        <v>2</v>
      </c>
      <c r="AF506">
        <v>3.8</v>
      </c>
    </row>
    <row r="507" spans="1:32" x14ac:dyDescent="0.2">
      <c r="A507" t="s">
        <v>1284</v>
      </c>
      <c r="B507" t="s">
        <v>720</v>
      </c>
      <c r="C507" t="s">
        <v>43</v>
      </c>
      <c r="D507" t="s">
        <v>32</v>
      </c>
      <c r="E507">
        <v>16</v>
      </c>
      <c r="F507" t="s">
        <v>1285</v>
      </c>
      <c r="G507" t="s">
        <v>324</v>
      </c>
      <c r="O507">
        <v>1</v>
      </c>
      <c r="P507">
        <v>9</v>
      </c>
      <c r="Q507">
        <v>0</v>
      </c>
      <c r="R507">
        <v>0</v>
      </c>
      <c r="S507">
        <v>0</v>
      </c>
      <c r="T507">
        <v>1</v>
      </c>
      <c r="U507">
        <v>1</v>
      </c>
      <c r="V507">
        <v>19</v>
      </c>
      <c r="W507">
        <v>0</v>
      </c>
      <c r="X507">
        <v>0</v>
      </c>
      <c r="Y507">
        <v>0</v>
      </c>
      <c r="AB507">
        <v>3</v>
      </c>
      <c r="AF507">
        <v>3.8</v>
      </c>
    </row>
    <row r="508" spans="1:32" x14ac:dyDescent="0.2">
      <c r="A508" t="s">
        <v>1307</v>
      </c>
      <c r="B508" t="s">
        <v>720</v>
      </c>
      <c r="C508" t="s">
        <v>33</v>
      </c>
      <c r="D508" t="s">
        <v>54</v>
      </c>
      <c r="E508">
        <v>16</v>
      </c>
      <c r="F508" t="s">
        <v>1308</v>
      </c>
      <c r="G508" t="s">
        <v>321</v>
      </c>
      <c r="T508">
        <v>5</v>
      </c>
      <c r="U508">
        <v>2</v>
      </c>
      <c r="V508">
        <v>18</v>
      </c>
      <c r="W508">
        <v>0</v>
      </c>
      <c r="X508">
        <v>0</v>
      </c>
      <c r="Y508">
        <v>0</v>
      </c>
      <c r="AB508">
        <v>4</v>
      </c>
      <c r="AF508">
        <v>3.8</v>
      </c>
    </row>
    <row r="509" spans="1:32" x14ac:dyDescent="0.2">
      <c r="A509" t="s">
        <v>1065</v>
      </c>
      <c r="B509" t="s">
        <v>720</v>
      </c>
      <c r="C509" t="s">
        <v>60</v>
      </c>
      <c r="D509" t="s">
        <v>61</v>
      </c>
      <c r="E509">
        <v>16</v>
      </c>
      <c r="F509" t="s">
        <v>1066</v>
      </c>
      <c r="G509" t="s">
        <v>326</v>
      </c>
      <c r="T509">
        <v>4</v>
      </c>
      <c r="U509">
        <v>1</v>
      </c>
      <c r="V509">
        <v>28</v>
      </c>
      <c r="W509">
        <v>0</v>
      </c>
      <c r="X509">
        <v>0</v>
      </c>
      <c r="Y509">
        <v>0</v>
      </c>
      <c r="AB509">
        <v>4</v>
      </c>
      <c r="AF509">
        <v>3.8</v>
      </c>
    </row>
    <row r="510" spans="1:32" x14ac:dyDescent="0.2">
      <c r="A510" t="s">
        <v>1047</v>
      </c>
      <c r="B510" t="s">
        <v>794</v>
      </c>
      <c r="C510" t="s">
        <v>40</v>
      </c>
      <c r="D510" t="s">
        <v>41</v>
      </c>
      <c r="E510">
        <v>16</v>
      </c>
      <c r="F510" t="s">
        <v>1048</v>
      </c>
      <c r="G510" t="s">
        <v>323</v>
      </c>
      <c r="T510">
        <v>1</v>
      </c>
      <c r="U510">
        <v>1</v>
      </c>
      <c r="V510">
        <v>7</v>
      </c>
      <c r="W510">
        <v>0</v>
      </c>
      <c r="X510">
        <v>1</v>
      </c>
      <c r="Y510">
        <v>0</v>
      </c>
      <c r="AB510">
        <v>2</v>
      </c>
      <c r="AF510">
        <v>3.7</v>
      </c>
    </row>
    <row r="511" spans="1:32" x14ac:dyDescent="0.2">
      <c r="A511" t="s">
        <v>1334</v>
      </c>
      <c r="B511" t="s">
        <v>794</v>
      </c>
      <c r="C511" t="s">
        <v>47</v>
      </c>
      <c r="D511" t="s">
        <v>46</v>
      </c>
      <c r="E511">
        <v>16</v>
      </c>
      <c r="F511" t="s">
        <v>1335</v>
      </c>
      <c r="G511" t="s">
        <v>327</v>
      </c>
      <c r="T511">
        <v>2</v>
      </c>
      <c r="U511">
        <v>2</v>
      </c>
      <c r="V511">
        <v>17</v>
      </c>
      <c r="W511">
        <v>0</v>
      </c>
      <c r="X511">
        <v>0</v>
      </c>
      <c r="Y511">
        <v>0</v>
      </c>
      <c r="AB511">
        <v>2</v>
      </c>
      <c r="AC511" t="s">
        <v>1582</v>
      </c>
      <c r="AD511" t="s">
        <v>1613</v>
      </c>
      <c r="AF511">
        <v>3.7</v>
      </c>
    </row>
    <row r="512" spans="1:32" x14ac:dyDescent="0.2">
      <c r="A512" t="s">
        <v>1621</v>
      </c>
      <c r="B512" t="s">
        <v>475</v>
      </c>
      <c r="C512" t="s">
        <v>32</v>
      </c>
      <c r="D512" t="s">
        <v>43</v>
      </c>
      <c r="E512">
        <v>16</v>
      </c>
      <c r="F512" t="s">
        <v>1622</v>
      </c>
      <c r="G512" t="s">
        <v>324</v>
      </c>
      <c r="O512">
        <v>7</v>
      </c>
      <c r="P512">
        <v>36</v>
      </c>
      <c r="Q512">
        <v>0</v>
      </c>
      <c r="R512">
        <v>0</v>
      </c>
      <c r="S512">
        <v>0</v>
      </c>
      <c r="AB512">
        <v>3</v>
      </c>
      <c r="AF512">
        <v>3.6</v>
      </c>
    </row>
    <row r="513" spans="1:32" x14ac:dyDescent="0.2">
      <c r="A513" t="s">
        <v>1143</v>
      </c>
      <c r="B513" t="s">
        <v>794</v>
      </c>
      <c r="C513" t="s">
        <v>55</v>
      </c>
      <c r="D513" t="s">
        <v>48</v>
      </c>
      <c r="E513">
        <v>16</v>
      </c>
      <c r="F513" t="s">
        <v>1144</v>
      </c>
      <c r="G513" t="s">
        <v>329</v>
      </c>
      <c r="T513">
        <v>5</v>
      </c>
      <c r="U513">
        <v>2</v>
      </c>
      <c r="V513">
        <v>16</v>
      </c>
      <c r="W513">
        <v>0</v>
      </c>
      <c r="X513">
        <v>0</v>
      </c>
      <c r="Y513">
        <v>0</v>
      </c>
      <c r="AB513">
        <v>2</v>
      </c>
      <c r="AF513">
        <v>3.6</v>
      </c>
    </row>
    <row r="514" spans="1:32" x14ac:dyDescent="0.2">
      <c r="A514" t="s">
        <v>988</v>
      </c>
      <c r="B514" t="s">
        <v>720</v>
      </c>
      <c r="C514" t="s">
        <v>59</v>
      </c>
      <c r="D514" t="s">
        <v>42</v>
      </c>
      <c r="E514">
        <v>16</v>
      </c>
      <c r="F514" t="s">
        <v>989</v>
      </c>
      <c r="G514" t="s">
        <v>322</v>
      </c>
      <c r="T514">
        <v>2</v>
      </c>
      <c r="U514">
        <v>2</v>
      </c>
      <c r="V514">
        <v>15</v>
      </c>
      <c r="W514">
        <v>0</v>
      </c>
      <c r="X514">
        <v>0</v>
      </c>
      <c r="Y514">
        <v>0</v>
      </c>
      <c r="AB514">
        <v>2</v>
      </c>
      <c r="AF514">
        <v>3.5</v>
      </c>
    </row>
    <row r="515" spans="1:32" x14ac:dyDescent="0.2">
      <c r="A515" t="s">
        <v>1425</v>
      </c>
      <c r="B515" t="s">
        <v>720</v>
      </c>
      <c r="C515" t="s">
        <v>50</v>
      </c>
      <c r="D515" t="s">
        <v>44</v>
      </c>
      <c r="E515">
        <v>16</v>
      </c>
      <c r="F515" t="s">
        <v>1426</v>
      </c>
      <c r="G515" t="s">
        <v>317</v>
      </c>
      <c r="T515">
        <v>3</v>
      </c>
      <c r="U515">
        <v>2</v>
      </c>
      <c r="V515">
        <v>15</v>
      </c>
      <c r="W515">
        <v>0</v>
      </c>
      <c r="X515">
        <v>0</v>
      </c>
      <c r="Y515">
        <v>0</v>
      </c>
      <c r="AB515">
        <v>4</v>
      </c>
      <c r="AF515">
        <v>3.5</v>
      </c>
    </row>
    <row r="516" spans="1:32" x14ac:dyDescent="0.2">
      <c r="A516" t="s">
        <v>620</v>
      </c>
      <c r="B516" t="s">
        <v>475</v>
      </c>
      <c r="C516" t="s">
        <v>37</v>
      </c>
      <c r="D516" t="s">
        <v>39</v>
      </c>
      <c r="E516">
        <v>16</v>
      </c>
      <c r="F516" t="s">
        <v>621</v>
      </c>
      <c r="G516" t="s">
        <v>325</v>
      </c>
      <c r="O516">
        <v>1</v>
      </c>
      <c r="P516">
        <v>9</v>
      </c>
      <c r="Q516">
        <v>0</v>
      </c>
      <c r="R516">
        <v>0</v>
      </c>
      <c r="S516">
        <v>0</v>
      </c>
      <c r="T516">
        <v>1</v>
      </c>
      <c r="U516">
        <v>1</v>
      </c>
      <c r="V516">
        <v>15</v>
      </c>
      <c r="W516">
        <v>0</v>
      </c>
      <c r="X516">
        <v>0</v>
      </c>
      <c r="Y516">
        <v>0</v>
      </c>
      <c r="AB516">
        <v>3</v>
      </c>
      <c r="AF516">
        <v>3.4</v>
      </c>
    </row>
    <row r="517" spans="1:32" x14ac:dyDescent="0.2">
      <c r="A517" t="s">
        <v>1023</v>
      </c>
      <c r="B517" t="s">
        <v>720</v>
      </c>
      <c r="C517" t="s">
        <v>53</v>
      </c>
      <c r="D517" t="s">
        <v>38</v>
      </c>
      <c r="E517">
        <v>16</v>
      </c>
      <c r="F517" t="s">
        <v>1024</v>
      </c>
      <c r="G517" t="s">
        <v>316</v>
      </c>
      <c r="T517">
        <v>3</v>
      </c>
      <c r="U517">
        <v>1</v>
      </c>
      <c r="V517">
        <v>24</v>
      </c>
      <c r="W517">
        <v>0</v>
      </c>
      <c r="X517">
        <v>0</v>
      </c>
      <c r="Y517">
        <v>0</v>
      </c>
      <c r="AB517">
        <v>4</v>
      </c>
      <c r="AF517">
        <v>3.4</v>
      </c>
    </row>
    <row r="518" spans="1:32" x14ac:dyDescent="0.2">
      <c r="A518" t="s">
        <v>1147</v>
      </c>
      <c r="B518" t="s">
        <v>794</v>
      </c>
      <c r="C518" t="s">
        <v>59</v>
      </c>
      <c r="D518" t="s">
        <v>42</v>
      </c>
      <c r="E518">
        <v>16</v>
      </c>
      <c r="F518" t="s">
        <v>1148</v>
      </c>
      <c r="G518" t="s">
        <v>322</v>
      </c>
      <c r="T518">
        <v>4</v>
      </c>
      <c r="U518">
        <v>2</v>
      </c>
      <c r="V518">
        <v>13</v>
      </c>
      <c r="W518">
        <v>0</v>
      </c>
      <c r="X518">
        <v>0</v>
      </c>
      <c r="Y518">
        <v>0</v>
      </c>
      <c r="AB518">
        <v>1</v>
      </c>
      <c r="AF518">
        <v>3.3</v>
      </c>
    </row>
    <row r="519" spans="1:32" x14ac:dyDescent="0.2">
      <c r="A519" t="s">
        <v>1027</v>
      </c>
      <c r="B519" t="s">
        <v>794</v>
      </c>
      <c r="C519" t="s">
        <v>41</v>
      </c>
      <c r="D519" t="s">
        <v>40</v>
      </c>
      <c r="E519">
        <v>16</v>
      </c>
      <c r="F519" t="s">
        <v>1028</v>
      </c>
      <c r="G519" t="s">
        <v>323</v>
      </c>
      <c r="T519">
        <v>3</v>
      </c>
      <c r="U519">
        <v>2</v>
      </c>
      <c r="V519">
        <v>12</v>
      </c>
      <c r="W519">
        <v>0</v>
      </c>
      <c r="X519">
        <v>0</v>
      </c>
      <c r="Y519">
        <v>0</v>
      </c>
      <c r="AB519">
        <v>2</v>
      </c>
      <c r="AF519">
        <v>3.2</v>
      </c>
    </row>
    <row r="520" spans="1:32" x14ac:dyDescent="0.2">
      <c r="A520" t="s">
        <v>1119</v>
      </c>
      <c r="B520" t="s">
        <v>794</v>
      </c>
      <c r="C520" t="s">
        <v>40</v>
      </c>
      <c r="D520" t="s">
        <v>41</v>
      </c>
      <c r="E520">
        <v>16</v>
      </c>
      <c r="F520" t="s">
        <v>1120</v>
      </c>
      <c r="G520" t="s">
        <v>323</v>
      </c>
      <c r="T520">
        <v>2</v>
      </c>
      <c r="U520">
        <v>2</v>
      </c>
      <c r="V520">
        <v>12</v>
      </c>
      <c r="W520">
        <v>0</v>
      </c>
      <c r="X520">
        <v>0</v>
      </c>
      <c r="Y520">
        <v>0</v>
      </c>
      <c r="AB520">
        <v>1</v>
      </c>
      <c r="AF520">
        <v>3.2</v>
      </c>
    </row>
    <row r="521" spans="1:32" x14ac:dyDescent="0.2">
      <c r="A521" t="s">
        <v>1053</v>
      </c>
      <c r="B521" t="s">
        <v>794</v>
      </c>
      <c r="C521" t="s">
        <v>56</v>
      </c>
      <c r="D521" t="s">
        <v>49</v>
      </c>
      <c r="E521">
        <v>16</v>
      </c>
      <c r="F521" t="s">
        <v>1054</v>
      </c>
      <c r="G521" t="s">
        <v>315</v>
      </c>
      <c r="T521">
        <v>3</v>
      </c>
      <c r="U521">
        <v>1</v>
      </c>
      <c r="V521">
        <v>22</v>
      </c>
      <c r="W521">
        <v>0</v>
      </c>
      <c r="X521">
        <v>0</v>
      </c>
      <c r="Y521">
        <v>0</v>
      </c>
      <c r="AB521">
        <v>1</v>
      </c>
      <c r="AF521">
        <v>3.2</v>
      </c>
    </row>
    <row r="522" spans="1:32" x14ac:dyDescent="0.2">
      <c r="A522" t="s">
        <v>650</v>
      </c>
      <c r="B522" t="s">
        <v>475</v>
      </c>
      <c r="C522" t="s">
        <v>40</v>
      </c>
      <c r="D522" t="s">
        <v>41</v>
      </c>
      <c r="E522">
        <v>16</v>
      </c>
      <c r="F522" t="s">
        <v>1996</v>
      </c>
      <c r="G522" t="s">
        <v>323</v>
      </c>
      <c r="O522">
        <v>5</v>
      </c>
      <c r="P522">
        <v>31</v>
      </c>
      <c r="Q522">
        <v>0</v>
      </c>
      <c r="R522">
        <v>0</v>
      </c>
      <c r="S522">
        <v>0</v>
      </c>
      <c r="AB522">
        <v>3</v>
      </c>
      <c r="AF522">
        <v>3.1</v>
      </c>
    </row>
    <row r="523" spans="1:32" x14ac:dyDescent="0.2">
      <c r="A523" t="s">
        <v>980</v>
      </c>
      <c r="B523" t="s">
        <v>794</v>
      </c>
      <c r="C523" t="s">
        <v>49</v>
      </c>
      <c r="D523" t="s">
        <v>56</v>
      </c>
      <c r="E523">
        <v>16</v>
      </c>
      <c r="F523" t="s">
        <v>981</v>
      </c>
      <c r="G523" t="s">
        <v>315</v>
      </c>
      <c r="T523">
        <v>2</v>
      </c>
      <c r="U523">
        <v>2</v>
      </c>
      <c r="V523">
        <v>11</v>
      </c>
      <c r="W523">
        <v>0</v>
      </c>
      <c r="X523">
        <v>0</v>
      </c>
      <c r="Y523">
        <v>0</v>
      </c>
      <c r="AB523">
        <v>1</v>
      </c>
      <c r="AF523">
        <v>3.1</v>
      </c>
    </row>
    <row r="524" spans="1:32" x14ac:dyDescent="0.2">
      <c r="A524" t="s">
        <v>1258</v>
      </c>
      <c r="B524" t="s">
        <v>720</v>
      </c>
      <c r="C524" t="s">
        <v>39</v>
      </c>
      <c r="D524" t="s">
        <v>37</v>
      </c>
      <c r="E524">
        <v>16</v>
      </c>
      <c r="F524" t="s">
        <v>1259</v>
      </c>
      <c r="G524" t="s">
        <v>325</v>
      </c>
      <c r="T524">
        <v>6</v>
      </c>
      <c r="U524">
        <v>2</v>
      </c>
      <c r="V524">
        <v>11</v>
      </c>
      <c r="W524">
        <v>0</v>
      </c>
      <c r="X524">
        <v>0</v>
      </c>
      <c r="Y524">
        <v>0</v>
      </c>
      <c r="AB524">
        <v>2</v>
      </c>
      <c r="AF524">
        <v>3.1</v>
      </c>
    </row>
    <row r="525" spans="1:32" x14ac:dyDescent="0.2">
      <c r="A525" t="s">
        <v>1881</v>
      </c>
      <c r="B525" t="s">
        <v>367</v>
      </c>
      <c r="C525" t="s">
        <v>59</v>
      </c>
      <c r="D525" t="s">
        <v>42</v>
      </c>
      <c r="E525">
        <v>16</v>
      </c>
      <c r="F525" t="s">
        <v>1882</v>
      </c>
      <c r="G525" t="s">
        <v>322</v>
      </c>
      <c r="H525">
        <v>14</v>
      </c>
      <c r="I525">
        <v>9</v>
      </c>
      <c r="J525">
        <v>78</v>
      </c>
      <c r="K525">
        <v>0</v>
      </c>
      <c r="L525">
        <v>0</v>
      </c>
      <c r="M525">
        <v>0</v>
      </c>
      <c r="N525">
        <v>0</v>
      </c>
      <c r="O525">
        <v>1</v>
      </c>
      <c r="P525">
        <v>-1</v>
      </c>
      <c r="Q525">
        <v>0</v>
      </c>
      <c r="R525">
        <v>0</v>
      </c>
      <c r="S525">
        <v>0</v>
      </c>
      <c r="AB525">
        <v>3</v>
      </c>
      <c r="AF525">
        <v>3.02</v>
      </c>
    </row>
    <row r="526" spans="1:32" x14ac:dyDescent="0.2">
      <c r="A526" t="s">
        <v>872</v>
      </c>
      <c r="B526" t="s">
        <v>720</v>
      </c>
      <c r="C526" t="s">
        <v>56</v>
      </c>
      <c r="D526" t="s">
        <v>49</v>
      </c>
      <c r="E526">
        <v>16</v>
      </c>
      <c r="F526" t="s">
        <v>873</v>
      </c>
      <c r="G526" t="s">
        <v>315</v>
      </c>
      <c r="T526">
        <v>3</v>
      </c>
      <c r="U526">
        <v>2</v>
      </c>
      <c r="V526">
        <v>10</v>
      </c>
      <c r="W526">
        <v>0</v>
      </c>
      <c r="X526">
        <v>0</v>
      </c>
      <c r="Y526">
        <v>0</v>
      </c>
      <c r="AB526">
        <v>1</v>
      </c>
      <c r="AF526">
        <v>3</v>
      </c>
    </row>
    <row r="527" spans="1:32" x14ac:dyDescent="0.2">
      <c r="A527" t="s">
        <v>1183</v>
      </c>
      <c r="B527" t="s">
        <v>720</v>
      </c>
      <c r="C527" t="s">
        <v>52</v>
      </c>
      <c r="D527" t="s">
        <v>36</v>
      </c>
      <c r="E527">
        <v>16</v>
      </c>
      <c r="F527" t="s">
        <v>1184</v>
      </c>
      <c r="G527" t="s">
        <v>318</v>
      </c>
      <c r="T527">
        <v>3</v>
      </c>
      <c r="U527">
        <v>2</v>
      </c>
      <c r="V527">
        <v>10</v>
      </c>
      <c r="W527">
        <v>0</v>
      </c>
      <c r="X527">
        <v>0</v>
      </c>
      <c r="Y527">
        <v>0</v>
      </c>
      <c r="AB527">
        <v>4</v>
      </c>
      <c r="AF527">
        <v>3</v>
      </c>
    </row>
    <row r="528" spans="1:32" x14ac:dyDescent="0.2">
      <c r="A528" t="s">
        <v>1274</v>
      </c>
      <c r="B528" t="s">
        <v>720</v>
      </c>
      <c r="C528" t="s">
        <v>36</v>
      </c>
      <c r="D528" t="s">
        <v>52</v>
      </c>
      <c r="E528">
        <v>16</v>
      </c>
      <c r="F528" t="s">
        <v>1275</v>
      </c>
      <c r="G528" t="s">
        <v>318</v>
      </c>
      <c r="T528">
        <v>2</v>
      </c>
      <c r="U528">
        <v>1</v>
      </c>
      <c r="V528">
        <v>18</v>
      </c>
      <c r="W528">
        <v>0</v>
      </c>
      <c r="X528">
        <v>0</v>
      </c>
      <c r="Y528">
        <v>0</v>
      </c>
      <c r="AB528">
        <v>4</v>
      </c>
      <c r="AF528">
        <v>2.8</v>
      </c>
    </row>
    <row r="529" spans="1:32" x14ac:dyDescent="0.2">
      <c r="A529" t="s">
        <v>966</v>
      </c>
      <c r="B529" t="s">
        <v>794</v>
      </c>
      <c r="C529" t="s">
        <v>38</v>
      </c>
      <c r="D529" t="s">
        <v>53</v>
      </c>
      <c r="E529">
        <v>16</v>
      </c>
      <c r="F529" t="s">
        <v>967</v>
      </c>
      <c r="G529" t="s">
        <v>316</v>
      </c>
      <c r="T529">
        <v>1</v>
      </c>
      <c r="U529">
        <v>1</v>
      </c>
      <c r="V529">
        <v>18</v>
      </c>
      <c r="W529">
        <v>0</v>
      </c>
      <c r="X529">
        <v>0</v>
      </c>
      <c r="Y529">
        <v>0</v>
      </c>
      <c r="AB529">
        <v>2</v>
      </c>
      <c r="AF529">
        <v>2.8</v>
      </c>
    </row>
    <row r="530" spans="1:32" x14ac:dyDescent="0.2">
      <c r="A530" t="s">
        <v>1067</v>
      </c>
      <c r="B530" t="s">
        <v>794</v>
      </c>
      <c r="C530" t="s">
        <v>45</v>
      </c>
      <c r="D530" t="s">
        <v>62</v>
      </c>
      <c r="E530">
        <v>16</v>
      </c>
      <c r="F530" t="s">
        <v>1068</v>
      </c>
      <c r="G530" t="s">
        <v>319</v>
      </c>
      <c r="T530">
        <v>3</v>
      </c>
      <c r="U530">
        <v>1</v>
      </c>
      <c r="V530">
        <v>18</v>
      </c>
      <c r="W530">
        <v>0</v>
      </c>
      <c r="X530">
        <v>0</v>
      </c>
      <c r="Y530">
        <v>0</v>
      </c>
      <c r="AB530">
        <v>2</v>
      </c>
      <c r="AF530">
        <v>2.8</v>
      </c>
    </row>
    <row r="531" spans="1:32" x14ac:dyDescent="0.2">
      <c r="A531" t="s">
        <v>1193</v>
      </c>
      <c r="B531" t="s">
        <v>794</v>
      </c>
      <c r="C531" t="s">
        <v>59</v>
      </c>
      <c r="D531" t="s">
        <v>42</v>
      </c>
      <c r="E531">
        <v>16</v>
      </c>
      <c r="F531" t="s">
        <v>1194</v>
      </c>
      <c r="G531" t="s">
        <v>322</v>
      </c>
      <c r="T531">
        <v>3</v>
      </c>
      <c r="U531">
        <v>2</v>
      </c>
      <c r="V531">
        <v>7</v>
      </c>
      <c r="W531">
        <v>0</v>
      </c>
      <c r="X531">
        <v>0</v>
      </c>
      <c r="Y531">
        <v>0</v>
      </c>
      <c r="AB531">
        <v>2</v>
      </c>
      <c r="AF531">
        <v>2.7</v>
      </c>
    </row>
    <row r="532" spans="1:32" x14ac:dyDescent="0.2">
      <c r="A532" t="s">
        <v>1017</v>
      </c>
      <c r="B532" t="s">
        <v>794</v>
      </c>
      <c r="C532" t="s">
        <v>56</v>
      </c>
      <c r="D532" t="s">
        <v>49</v>
      </c>
      <c r="E532">
        <v>16</v>
      </c>
      <c r="F532" t="s">
        <v>1018</v>
      </c>
      <c r="G532" t="s">
        <v>315</v>
      </c>
      <c r="T532">
        <v>1</v>
      </c>
      <c r="U532">
        <v>1</v>
      </c>
      <c r="V532">
        <v>17</v>
      </c>
      <c r="W532">
        <v>0</v>
      </c>
      <c r="X532">
        <v>0</v>
      </c>
      <c r="Y532">
        <v>0</v>
      </c>
      <c r="AB532">
        <v>2</v>
      </c>
      <c r="AF532">
        <v>2.7</v>
      </c>
    </row>
    <row r="533" spans="1:32" x14ac:dyDescent="0.2">
      <c r="A533" t="s">
        <v>1745</v>
      </c>
      <c r="B533" t="s">
        <v>475</v>
      </c>
      <c r="C533" t="s">
        <v>54</v>
      </c>
      <c r="D533" t="s">
        <v>33</v>
      </c>
      <c r="E533">
        <v>16</v>
      </c>
      <c r="F533" t="s">
        <v>1746</v>
      </c>
      <c r="G533" t="s">
        <v>321</v>
      </c>
      <c r="O533">
        <v>7</v>
      </c>
      <c r="P533">
        <v>18</v>
      </c>
      <c r="Q533">
        <v>0</v>
      </c>
      <c r="R533">
        <v>0</v>
      </c>
      <c r="S533">
        <v>0</v>
      </c>
      <c r="T533">
        <v>1</v>
      </c>
      <c r="U533">
        <v>1</v>
      </c>
      <c r="V533">
        <v>-2</v>
      </c>
      <c r="W533">
        <v>0</v>
      </c>
      <c r="X533">
        <v>0</v>
      </c>
      <c r="Y533">
        <v>0</v>
      </c>
      <c r="AB533">
        <v>3</v>
      </c>
      <c r="AF533">
        <v>2.6</v>
      </c>
    </row>
    <row r="534" spans="1:32" x14ac:dyDescent="0.2">
      <c r="A534" t="s">
        <v>616</v>
      </c>
      <c r="B534" t="s">
        <v>475</v>
      </c>
      <c r="C534" t="s">
        <v>33</v>
      </c>
      <c r="D534" t="s">
        <v>54</v>
      </c>
      <c r="E534">
        <v>16</v>
      </c>
      <c r="F534" t="s">
        <v>617</v>
      </c>
      <c r="G534" t="s">
        <v>321</v>
      </c>
      <c r="O534">
        <v>6</v>
      </c>
      <c r="P534">
        <v>25</v>
      </c>
      <c r="Q534">
        <v>0</v>
      </c>
      <c r="R534">
        <v>0</v>
      </c>
      <c r="S534">
        <v>0</v>
      </c>
      <c r="AB534">
        <v>3</v>
      </c>
      <c r="AF534">
        <v>2.5</v>
      </c>
    </row>
    <row r="535" spans="1:32" x14ac:dyDescent="0.2">
      <c r="A535" t="s">
        <v>1270</v>
      </c>
      <c r="B535" t="s">
        <v>720</v>
      </c>
      <c r="C535" t="s">
        <v>36</v>
      </c>
      <c r="D535" t="s">
        <v>52</v>
      </c>
      <c r="E535">
        <v>16</v>
      </c>
      <c r="F535" t="s">
        <v>1271</v>
      </c>
      <c r="G535" t="s">
        <v>318</v>
      </c>
      <c r="T535">
        <v>3</v>
      </c>
      <c r="U535">
        <v>1</v>
      </c>
      <c r="V535">
        <v>15</v>
      </c>
      <c r="W535">
        <v>0</v>
      </c>
      <c r="X535">
        <v>0</v>
      </c>
      <c r="Y535">
        <v>0</v>
      </c>
      <c r="AB535">
        <v>4</v>
      </c>
      <c r="AF535">
        <v>2.5</v>
      </c>
    </row>
    <row r="536" spans="1:32" x14ac:dyDescent="0.2">
      <c r="A536" t="s">
        <v>654</v>
      </c>
      <c r="B536" t="s">
        <v>475</v>
      </c>
      <c r="C536" t="s">
        <v>34</v>
      </c>
      <c r="D536" t="s">
        <v>58</v>
      </c>
      <c r="E536">
        <v>16</v>
      </c>
      <c r="F536" t="s">
        <v>1709</v>
      </c>
      <c r="G536" t="s">
        <v>320</v>
      </c>
      <c r="O536">
        <v>5</v>
      </c>
      <c r="P536">
        <v>23</v>
      </c>
      <c r="Q536">
        <v>0</v>
      </c>
      <c r="R536">
        <v>0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0</v>
      </c>
      <c r="AB536">
        <v>2</v>
      </c>
      <c r="AF536">
        <v>2.2999999999999998</v>
      </c>
    </row>
    <row r="537" spans="1:32" x14ac:dyDescent="0.2">
      <c r="A537" t="s">
        <v>1596</v>
      </c>
      <c r="B537" t="s">
        <v>475</v>
      </c>
      <c r="C537" t="s">
        <v>42</v>
      </c>
      <c r="D537" t="s">
        <v>59</v>
      </c>
      <c r="E537">
        <v>16</v>
      </c>
      <c r="F537" t="s">
        <v>1597</v>
      </c>
      <c r="G537" t="s">
        <v>322</v>
      </c>
      <c r="O537">
        <v>9</v>
      </c>
      <c r="P537">
        <v>23</v>
      </c>
      <c r="Q537">
        <v>0</v>
      </c>
      <c r="R537">
        <v>0</v>
      </c>
      <c r="S537">
        <v>0</v>
      </c>
      <c r="AB537">
        <v>1</v>
      </c>
      <c r="AF537">
        <v>2.2999999999999998</v>
      </c>
    </row>
    <row r="538" spans="1:32" x14ac:dyDescent="0.2">
      <c r="A538" t="s">
        <v>1242</v>
      </c>
      <c r="B538" t="s">
        <v>794</v>
      </c>
      <c r="C538" t="s">
        <v>40</v>
      </c>
      <c r="D538" t="s">
        <v>41</v>
      </c>
      <c r="E538">
        <v>16</v>
      </c>
      <c r="F538" t="s">
        <v>1243</v>
      </c>
      <c r="G538" t="s">
        <v>323</v>
      </c>
      <c r="T538">
        <v>1</v>
      </c>
      <c r="U538">
        <v>1</v>
      </c>
      <c r="V538">
        <v>13</v>
      </c>
      <c r="W538">
        <v>0</v>
      </c>
      <c r="X538">
        <v>0</v>
      </c>
      <c r="Y538">
        <v>0</v>
      </c>
      <c r="AB538">
        <v>2</v>
      </c>
      <c r="AF538">
        <v>2.2999999999999998</v>
      </c>
    </row>
    <row r="539" spans="1:32" x14ac:dyDescent="0.2">
      <c r="A539" t="s">
        <v>1165</v>
      </c>
      <c r="B539" t="s">
        <v>720</v>
      </c>
      <c r="C539" t="s">
        <v>31</v>
      </c>
      <c r="D539" t="s">
        <v>51</v>
      </c>
      <c r="E539">
        <v>16</v>
      </c>
      <c r="F539" t="s">
        <v>1166</v>
      </c>
      <c r="G539" t="s">
        <v>330</v>
      </c>
      <c r="T539">
        <v>1</v>
      </c>
      <c r="U539">
        <v>1</v>
      </c>
      <c r="V539">
        <v>13</v>
      </c>
      <c r="W539">
        <v>0</v>
      </c>
      <c r="X539">
        <v>0</v>
      </c>
      <c r="Y539">
        <v>0</v>
      </c>
      <c r="AB539">
        <v>4</v>
      </c>
      <c r="AF539">
        <v>2.2999999999999998</v>
      </c>
    </row>
    <row r="540" spans="1:32" x14ac:dyDescent="0.2">
      <c r="A540" t="s">
        <v>946</v>
      </c>
      <c r="B540" t="s">
        <v>794</v>
      </c>
      <c r="C540" t="s">
        <v>33</v>
      </c>
      <c r="D540" t="s">
        <v>54</v>
      </c>
      <c r="E540">
        <v>16</v>
      </c>
      <c r="F540" t="s">
        <v>947</v>
      </c>
      <c r="G540" t="s">
        <v>321</v>
      </c>
      <c r="T540">
        <v>1</v>
      </c>
      <c r="U540">
        <v>1</v>
      </c>
      <c r="V540">
        <v>13</v>
      </c>
      <c r="W540">
        <v>0</v>
      </c>
      <c r="X540">
        <v>0</v>
      </c>
      <c r="Y540">
        <v>0</v>
      </c>
      <c r="AB540">
        <v>1</v>
      </c>
      <c r="AF540">
        <v>2.2999999999999998</v>
      </c>
    </row>
    <row r="541" spans="1:32" x14ac:dyDescent="0.2">
      <c r="A541" t="s">
        <v>874</v>
      </c>
      <c r="B541" t="s">
        <v>794</v>
      </c>
      <c r="C541" t="s">
        <v>34</v>
      </c>
      <c r="D541" t="s">
        <v>58</v>
      </c>
      <c r="E541">
        <v>16</v>
      </c>
      <c r="F541" t="s">
        <v>875</v>
      </c>
      <c r="G541" t="s">
        <v>320</v>
      </c>
      <c r="T541">
        <v>2</v>
      </c>
      <c r="U541">
        <v>1</v>
      </c>
      <c r="V541">
        <v>12</v>
      </c>
      <c r="W541">
        <v>0</v>
      </c>
      <c r="X541">
        <v>0</v>
      </c>
      <c r="Y541">
        <v>0</v>
      </c>
      <c r="AB541">
        <v>1</v>
      </c>
      <c r="AF541">
        <v>2.2000000000000002</v>
      </c>
    </row>
    <row r="542" spans="1:32" x14ac:dyDescent="0.2">
      <c r="A542" t="s">
        <v>1079</v>
      </c>
      <c r="B542" t="s">
        <v>720</v>
      </c>
      <c r="C542" t="s">
        <v>36</v>
      </c>
      <c r="D542" t="s">
        <v>52</v>
      </c>
      <c r="E542">
        <v>16</v>
      </c>
      <c r="F542" t="s">
        <v>1080</v>
      </c>
      <c r="G542" t="s">
        <v>318</v>
      </c>
      <c r="T542">
        <v>2</v>
      </c>
      <c r="U542">
        <v>1</v>
      </c>
      <c r="V542">
        <v>10</v>
      </c>
      <c r="W542">
        <v>0</v>
      </c>
      <c r="X542">
        <v>0</v>
      </c>
      <c r="Y542">
        <v>0</v>
      </c>
      <c r="AB542">
        <v>3</v>
      </c>
      <c r="AF542">
        <v>2</v>
      </c>
    </row>
    <row r="543" spans="1:32" x14ac:dyDescent="0.2">
      <c r="A543" t="s">
        <v>775</v>
      </c>
      <c r="B543" t="s">
        <v>720</v>
      </c>
      <c r="C543" t="s">
        <v>48</v>
      </c>
      <c r="D543" t="s">
        <v>55</v>
      </c>
      <c r="E543">
        <v>16</v>
      </c>
      <c r="F543" t="s">
        <v>776</v>
      </c>
      <c r="G543" t="s">
        <v>329</v>
      </c>
      <c r="O543">
        <v>1</v>
      </c>
      <c r="P543">
        <v>4</v>
      </c>
      <c r="Q543">
        <v>0</v>
      </c>
      <c r="R543">
        <v>0</v>
      </c>
      <c r="S543">
        <v>0</v>
      </c>
      <c r="T543">
        <v>3</v>
      </c>
      <c r="U543">
        <v>1</v>
      </c>
      <c r="V543">
        <v>6</v>
      </c>
      <c r="W543">
        <v>0</v>
      </c>
      <c r="X543">
        <v>0</v>
      </c>
      <c r="Y543">
        <v>0</v>
      </c>
      <c r="AB543">
        <v>2</v>
      </c>
      <c r="AF543">
        <v>2</v>
      </c>
    </row>
    <row r="544" spans="1:32" x14ac:dyDescent="0.2">
      <c r="A544" t="s">
        <v>1250</v>
      </c>
      <c r="B544" t="s">
        <v>794</v>
      </c>
      <c r="C544" t="s">
        <v>34</v>
      </c>
      <c r="D544" t="s">
        <v>58</v>
      </c>
      <c r="E544">
        <v>16</v>
      </c>
      <c r="F544" t="s">
        <v>1251</v>
      </c>
      <c r="G544" t="s">
        <v>320</v>
      </c>
      <c r="T544">
        <v>4</v>
      </c>
      <c r="U544">
        <v>1</v>
      </c>
      <c r="V544">
        <v>10</v>
      </c>
      <c r="W544">
        <v>0</v>
      </c>
      <c r="X544">
        <v>0</v>
      </c>
      <c r="Y544">
        <v>0</v>
      </c>
      <c r="AB544">
        <v>2</v>
      </c>
      <c r="AF544">
        <v>2</v>
      </c>
    </row>
    <row r="545" spans="1:32" x14ac:dyDescent="0.2">
      <c r="A545" t="s">
        <v>1021</v>
      </c>
      <c r="B545" t="s">
        <v>720</v>
      </c>
      <c r="C545" t="s">
        <v>48</v>
      </c>
      <c r="D545" t="s">
        <v>55</v>
      </c>
      <c r="E545">
        <v>16</v>
      </c>
      <c r="F545" t="s">
        <v>1022</v>
      </c>
      <c r="G545" t="s">
        <v>329</v>
      </c>
      <c r="T545">
        <v>1</v>
      </c>
      <c r="U545">
        <v>1</v>
      </c>
      <c r="V545">
        <v>10</v>
      </c>
      <c r="W545">
        <v>0</v>
      </c>
      <c r="X545">
        <v>0</v>
      </c>
      <c r="Y545">
        <v>0</v>
      </c>
      <c r="AB545">
        <v>4</v>
      </c>
      <c r="AF545">
        <v>2</v>
      </c>
    </row>
    <row r="546" spans="1:32" x14ac:dyDescent="0.2">
      <c r="A546" t="s">
        <v>1725</v>
      </c>
      <c r="B546" t="s">
        <v>475</v>
      </c>
      <c r="C546" t="s">
        <v>33</v>
      </c>
      <c r="D546" t="s">
        <v>54</v>
      </c>
      <c r="E546">
        <v>16</v>
      </c>
      <c r="F546" t="s">
        <v>1726</v>
      </c>
      <c r="G546" t="s">
        <v>321</v>
      </c>
      <c r="O546">
        <v>2</v>
      </c>
      <c r="P546">
        <v>3</v>
      </c>
      <c r="Q546">
        <v>0</v>
      </c>
      <c r="R546">
        <v>0</v>
      </c>
      <c r="S546">
        <v>0</v>
      </c>
      <c r="T546">
        <v>2</v>
      </c>
      <c r="U546">
        <v>1</v>
      </c>
      <c r="V546">
        <v>6</v>
      </c>
      <c r="W546">
        <v>0</v>
      </c>
      <c r="X546">
        <v>0</v>
      </c>
      <c r="Y546">
        <v>0</v>
      </c>
      <c r="AB546">
        <v>3</v>
      </c>
      <c r="AF546">
        <v>1.9</v>
      </c>
    </row>
    <row r="547" spans="1:32" x14ac:dyDescent="0.2">
      <c r="A547" t="s">
        <v>1997</v>
      </c>
      <c r="B547" t="s">
        <v>720</v>
      </c>
      <c r="C547" t="s">
        <v>37</v>
      </c>
      <c r="D547" t="s">
        <v>39</v>
      </c>
      <c r="E547">
        <v>16</v>
      </c>
      <c r="F547" t="s">
        <v>1998</v>
      </c>
      <c r="G547" t="s">
        <v>325</v>
      </c>
      <c r="T547">
        <v>2</v>
      </c>
      <c r="U547">
        <v>1</v>
      </c>
      <c r="V547">
        <v>9</v>
      </c>
      <c r="W547">
        <v>0</v>
      </c>
      <c r="X547">
        <v>0</v>
      </c>
      <c r="Y547">
        <v>0</v>
      </c>
      <c r="AF547">
        <v>1.9</v>
      </c>
    </row>
    <row r="548" spans="1:32" x14ac:dyDescent="0.2">
      <c r="A548" t="s">
        <v>1069</v>
      </c>
      <c r="B548" t="s">
        <v>794</v>
      </c>
      <c r="C548" t="s">
        <v>49</v>
      </c>
      <c r="D548" t="s">
        <v>56</v>
      </c>
      <c r="E548">
        <v>16</v>
      </c>
      <c r="F548" t="s">
        <v>1070</v>
      </c>
      <c r="G548" t="s">
        <v>315</v>
      </c>
      <c r="T548">
        <v>1</v>
      </c>
      <c r="U548">
        <v>1</v>
      </c>
      <c r="V548">
        <v>9</v>
      </c>
      <c r="W548">
        <v>0</v>
      </c>
      <c r="X548">
        <v>0</v>
      </c>
      <c r="Y548">
        <v>0</v>
      </c>
      <c r="AB548">
        <v>2</v>
      </c>
      <c r="AF548">
        <v>1.9</v>
      </c>
    </row>
    <row r="549" spans="1:32" x14ac:dyDescent="0.2">
      <c r="A549" t="s">
        <v>779</v>
      </c>
      <c r="B549" t="s">
        <v>720</v>
      </c>
      <c r="C549" t="s">
        <v>44</v>
      </c>
      <c r="D549" t="s">
        <v>50</v>
      </c>
      <c r="E549">
        <v>16</v>
      </c>
      <c r="F549" t="s">
        <v>780</v>
      </c>
      <c r="G549" t="s">
        <v>317</v>
      </c>
      <c r="T549">
        <v>3</v>
      </c>
      <c r="U549">
        <v>1</v>
      </c>
      <c r="V549">
        <v>9</v>
      </c>
      <c r="W549">
        <v>0</v>
      </c>
      <c r="X549">
        <v>0</v>
      </c>
      <c r="Y549">
        <v>0</v>
      </c>
      <c r="AB549">
        <v>1</v>
      </c>
      <c r="AF549">
        <v>1.9</v>
      </c>
    </row>
    <row r="550" spans="1:32" x14ac:dyDescent="0.2">
      <c r="A550" t="s">
        <v>986</v>
      </c>
      <c r="B550" t="s">
        <v>720</v>
      </c>
      <c r="C550" t="s">
        <v>38</v>
      </c>
      <c r="D550" t="s">
        <v>53</v>
      </c>
      <c r="E550">
        <v>16</v>
      </c>
      <c r="F550" t="s">
        <v>987</v>
      </c>
      <c r="G550" t="s">
        <v>316</v>
      </c>
      <c r="T550">
        <v>2</v>
      </c>
      <c r="U550">
        <v>1</v>
      </c>
      <c r="V550">
        <v>8</v>
      </c>
      <c r="W550">
        <v>0</v>
      </c>
      <c r="X550">
        <v>0</v>
      </c>
      <c r="Y550">
        <v>0</v>
      </c>
      <c r="AB550">
        <v>3</v>
      </c>
      <c r="AF550">
        <v>1.8</v>
      </c>
    </row>
    <row r="551" spans="1:32" x14ac:dyDescent="0.2">
      <c r="A551" t="s">
        <v>1268</v>
      </c>
      <c r="B551" t="s">
        <v>794</v>
      </c>
      <c r="C551" t="s">
        <v>31</v>
      </c>
      <c r="D551" t="s">
        <v>51</v>
      </c>
      <c r="E551">
        <v>16</v>
      </c>
      <c r="F551" t="s">
        <v>1269</v>
      </c>
      <c r="G551" t="s">
        <v>330</v>
      </c>
      <c r="T551">
        <v>1</v>
      </c>
      <c r="U551">
        <v>1</v>
      </c>
      <c r="V551">
        <v>8</v>
      </c>
      <c r="W551">
        <v>0</v>
      </c>
      <c r="X551">
        <v>0</v>
      </c>
      <c r="Y551">
        <v>0</v>
      </c>
      <c r="AB551">
        <v>2</v>
      </c>
      <c r="AF551">
        <v>1.8</v>
      </c>
    </row>
    <row r="552" spans="1:32" x14ac:dyDescent="0.2">
      <c r="A552" t="s">
        <v>1015</v>
      </c>
      <c r="B552" t="s">
        <v>794</v>
      </c>
      <c r="C552" t="s">
        <v>54</v>
      </c>
      <c r="D552" t="s">
        <v>33</v>
      </c>
      <c r="E552">
        <v>16</v>
      </c>
      <c r="F552" t="s">
        <v>1016</v>
      </c>
      <c r="G552" t="s">
        <v>321</v>
      </c>
      <c r="T552">
        <v>1</v>
      </c>
      <c r="U552">
        <v>1</v>
      </c>
      <c r="V552">
        <v>8</v>
      </c>
      <c r="W552">
        <v>0</v>
      </c>
      <c r="X552">
        <v>0</v>
      </c>
      <c r="Y552">
        <v>0</v>
      </c>
      <c r="AB552">
        <v>2</v>
      </c>
      <c r="AF552">
        <v>1.8</v>
      </c>
    </row>
    <row r="553" spans="1:32" x14ac:dyDescent="0.2">
      <c r="A553" t="s">
        <v>920</v>
      </c>
      <c r="B553" t="s">
        <v>794</v>
      </c>
      <c r="C553" t="s">
        <v>42</v>
      </c>
      <c r="D553" t="s">
        <v>59</v>
      </c>
      <c r="E553">
        <v>16</v>
      </c>
      <c r="F553" t="s">
        <v>921</v>
      </c>
      <c r="G553" t="s">
        <v>322</v>
      </c>
      <c r="T553">
        <v>1</v>
      </c>
      <c r="U553">
        <v>1</v>
      </c>
      <c r="V553">
        <v>8</v>
      </c>
      <c r="W553">
        <v>0</v>
      </c>
      <c r="X553">
        <v>0</v>
      </c>
      <c r="Y553">
        <v>0</v>
      </c>
      <c r="AB553">
        <v>2</v>
      </c>
      <c r="AF553">
        <v>1.8</v>
      </c>
    </row>
    <row r="554" spans="1:32" x14ac:dyDescent="0.2">
      <c r="A554" t="s">
        <v>1968</v>
      </c>
      <c r="B554" t="s">
        <v>720</v>
      </c>
      <c r="C554" t="s">
        <v>38</v>
      </c>
      <c r="D554" t="s">
        <v>53</v>
      </c>
      <c r="E554">
        <v>16</v>
      </c>
      <c r="F554" t="s">
        <v>1969</v>
      </c>
      <c r="G554" t="s">
        <v>316</v>
      </c>
      <c r="T554">
        <v>2</v>
      </c>
      <c r="U554">
        <v>1</v>
      </c>
      <c r="V554">
        <v>7</v>
      </c>
      <c r="W554">
        <v>0</v>
      </c>
      <c r="X554">
        <v>0</v>
      </c>
      <c r="Y554">
        <v>0</v>
      </c>
      <c r="AB554">
        <v>4</v>
      </c>
      <c r="AF554">
        <v>1.7</v>
      </c>
    </row>
    <row r="555" spans="1:32" x14ac:dyDescent="0.2">
      <c r="A555" t="s">
        <v>1195</v>
      </c>
      <c r="B555" t="s">
        <v>794</v>
      </c>
      <c r="C555" t="s">
        <v>36</v>
      </c>
      <c r="D555" t="s">
        <v>52</v>
      </c>
      <c r="E555">
        <v>16</v>
      </c>
      <c r="F555" t="s">
        <v>1196</v>
      </c>
      <c r="G555" t="s">
        <v>318</v>
      </c>
      <c r="T555">
        <v>1</v>
      </c>
      <c r="U555">
        <v>1</v>
      </c>
      <c r="V555">
        <v>7</v>
      </c>
      <c r="W555">
        <v>0</v>
      </c>
      <c r="X555">
        <v>0</v>
      </c>
      <c r="Y555">
        <v>0</v>
      </c>
      <c r="AB555">
        <v>2</v>
      </c>
      <c r="AF555">
        <v>1.7</v>
      </c>
    </row>
    <row r="556" spans="1:32" x14ac:dyDescent="0.2">
      <c r="A556" t="s">
        <v>906</v>
      </c>
      <c r="B556" t="s">
        <v>794</v>
      </c>
      <c r="C556" t="s">
        <v>46</v>
      </c>
      <c r="D556" t="s">
        <v>47</v>
      </c>
      <c r="E556">
        <v>16</v>
      </c>
      <c r="F556" t="s">
        <v>907</v>
      </c>
      <c r="G556" t="s">
        <v>327</v>
      </c>
      <c r="T556">
        <v>2</v>
      </c>
      <c r="U556">
        <v>1</v>
      </c>
      <c r="V556">
        <v>7</v>
      </c>
      <c r="W556">
        <v>0</v>
      </c>
      <c r="X556">
        <v>0</v>
      </c>
      <c r="Y556">
        <v>0</v>
      </c>
      <c r="AB556">
        <v>2</v>
      </c>
      <c r="AF556">
        <v>1.7</v>
      </c>
    </row>
    <row r="557" spans="1:32" x14ac:dyDescent="0.2">
      <c r="A557" t="s">
        <v>614</v>
      </c>
      <c r="B557" t="s">
        <v>475</v>
      </c>
      <c r="C557" t="s">
        <v>35</v>
      </c>
      <c r="D557" t="s">
        <v>57</v>
      </c>
      <c r="E557">
        <v>16</v>
      </c>
      <c r="F557" t="s">
        <v>615</v>
      </c>
      <c r="G557" t="s">
        <v>328</v>
      </c>
      <c r="O557">
        <v>3</v>
      </c>
      <c r="P557">
        <v>3</v>
      </c>
      <c r="Q557">
        <v>0</v>
      </c>
      <c r="R557">
        <v>0</v>
      </c>
      <c r="S557">
        <v>0</v>
      </c>
      <c r="T557">
        <v>1</v>
      </c>
      <c r="U557">
        <v>1</v>
      </c>
      <c r="V557">
        <v>3</v>
      </c>
      <c r="W557">
        <v>0</v>
      </c>
      <c r="X557">
        <v>0</v>
      </c>
      <c r="Y557">
        <v>0</v>
      </c>
      <c r="AB557">
        <v>2</v>
      </c>
      <c r="AF557">
        <v>1.6</v>
      </c>
    </row>
    <row r="558" spans="1:32" x14ac:dyDescent="0.2">
      <c r="A558" t="s">
        <v>840</v>
      </c>
      <c r="B558" t="s">
        <v>720</v>
      </c>
      <c r="C558" t="s">
        <v>37</v>
      </c>
      <c r="D558" t="s">
        <v>39</v>
      </c>
      <c r="E558">
        <v>16</v>
      </c>
      <c r="F558" t="s">
        <v>841</v>
      </c>
      <c r="G558" t="s">
        <v>325</v>
      </c>
      <c r="T558">
        <v>2</v>
      </c>
      <c r="U558">
        <v>1</v>
      </c>
      <c r="V558">
        <v>6</v>
      </c>
      <c r="W558">
        <v>0</v>
      </c>
      <c r="X558">
        <v>0</v>
      </c>
      <c r="Y558">
        <v>0</v>
      </c>
      <c r="AB558">
        <v>3</v>
      </c>
      <c r="AF558">
        <v>1.6</v>
      </c>
    </row>
    <row r="559" spans="1:32" x14ac:dyDescent="0.2">
      <c r="A559" t="s">
        <v>832</v>
      </c>
      <c r="B559" t="s">
        <v>794</v>
      </c>
      <c r="C559" t="s">
        <v>33</v>
      </c>
      <c r="D559" t="s">
        <v>54</v>
      </c>
      <c r="E559">
        <v>16</v>
      </c>
      <c r="F559" t="s">
        <v>833</v>
      </c>
      <c r="G559" t="s">
        <v>321</v>
      </c>
      <c r="T559">
        <v>1</v>
      </c>
      <c r="U559">
        <v>1</v>
      </c>
      <c r="V559">
        <v>6</v>
      </c>
      <c r="W559">
        <v>0</v>
      </c>
      <c r="X559">
        <v>0</v>
      </c>
      <c r="Y559">
        <v>0</v>
      </c>
      <c r="AB559">
        <v>2</v>
      </c>
      <c r="AF559">
        <v>1.6</v>
      </c>
    </row>
    <row r="560" spans="1:32" x14ac:dyDescent="0.2">
      <c r="A560" t="s">
        <v>844</v>
      </c>
      <c r="B560" t="s">
        <v>720</v>
      </c>
      <c r="C560" t="s">
        <v>61</v>
      </c>
      <c r="D560" t="s">
        <v>60</v>
      </c>
      <c r="E560">
        <v>16</v>
      </c>
      <c r="F560" t="s">
        <v>845</v>
      </c>
      <c r="G560" t="s">
        <v>326</v>
      </c>
      <c r="T560">
        <v>1</v>
      </c>
      <c r="U560">
        <v>1</v>
      </c>
      <c r="V560">
        <v>6</v>
      </c>
      <c r="W560">
        <v>0</v>
      </c>
      <c r="X560">
        <v>0</v>
      </c>
      <c r="Y560">
        <v>0</v>
      </c>
      <c r="AB560">
        <v>3</v>
      </c>
      <c r="AF560">
        <v>1.6</v>
      </c>
    </row>
    <row r="561" spans="1:32" x14ac:dyDescent="0.2">
      <c r="A561" t="s">
        <v>1248</v>
      </c>
      <c r="B561" t="s">
        <v>720</v>
      </c>
      <c r="C561" t="s">
        <v>35</v>
      </c>
      <c r="D561" t="s">
        <v>57</v>
      </c>
      <c r="E561">
        <v>16</v>
      </c>
      <c r="F561" t="s">
        <v>1249</v>
      </c>
      <c r="G561" t="s">
        <v>328</v>
      </c>
      <c r="T561">
        <v>1</v>
      </c>
      <c r="U561">
        <v>1</v>
      </c>
      <c r="V561">
        <v>6</v>
      </c>
      <c r="W561">
        <v>0</v>
      </c>
      <c r="X561">
        <v>0</v>
      </c>
      <c r="Y561">
        <v>0</v>
      </c>
      <c r="AB561">
        <v>4</v>
      </c>
      <c r="AF561">
        <v>1.6</v>
      </c>
    </row>
    <row r="562" spans="1:32" x14ac:dyDescent="0.2">
      <c r="A562" t="s">
        <v>735</v>
      </c>
      <c r="B562" t="s">
        <v>475</v>
      </c>
      <c r="C562" t="s">
        <v>62</v>
      </c>
      <c r="D562" t="s">
        <v>45</v>
      </c>
      <c r="E562">
        <v>16</v>
      </c>
      <c r="F562" t="s">
        <v>736</v>
      </c>
      <c r="G562" t="s">
        <v>319</v>
      </c>
      <c r="O562">
        <v>5</v>
      </c>
      <c r="P562">
        <v>15</v>
      </c>
      <c r="Q562">
        <v>0</v>
      </c>
      <c r="R562">
        <v>0</v>
      </c>
      <c r="S562">
        <v>0</v>
      </c>
      <c r="AB562">
        <v>2</v>
      </c>
      <c r="AF562">
        <v>1.5</v>
      </c>
    </row>
    <row r="563" spans="1:32" x14ac:dyDescent="0.2">
      <c r="A563" t="s">
        <v>1999</v>
      </c>
      <c r="B563" t="s">
        <v>475</v>
      </c>
      <c r="C563" t="s">
        <v>43</v>
      </c>
      <c r="D563" t="s">
        <v>32</v>
      </c>
      <c r="E563">
        <v>16</v>
      </c>
      <c r="F563" t="s">
        <v>2000</v>
      </c>
      <c r="G563" t="s">
        <v>324</v>
      </c>
      <c r="O563">
        <v>7</v>
      </c>
      <c r="P563">
        <v>15</v>
      </c>
      <c r="Q563">
        <v>0</v>
      </c>
      <c r="R563">
        <v>0</v>
      </c>
      <c r="S563">
        <v>0</v>
      </c>
      <c r="AB563">
        <v>2</v>
      </c>
      <c r="AF563">
        <v>1.5</v>
      </c>
    </row>
    <row r="564" spans="1:32" x14ac:dyDescent="0.2">
      <c r="A564" t="s">
        <v>1298</v>
      </c>
      <c r="B564" t="s">
        <v>720</v>
      </c>
      <c r="C564" t="s">
        <v>39</v>
      </c>
      <c r="D564" t="s">
        <v>37</v>
      </c>
      <c r="E564">
        <v>16</v>
      </c>
      <c r="F564" t="s">
        <v>1299</v>
      </c>
      <c r="G564" t="s">
        <v>325</v>
      </c>
      <c r="T564">
        <v>1</v>
      </c>
      <c r="U564">
        <v>1</v>
      </c>
      <c r="V564">
        <v>5</v>
      </c>
      <c r="W564">
        <v>0</v>
      </c>
      <c r="X564">
        <v>0</v>
      </c>
      <c r="Y564">
        <v>0</v>
      </c>
      <c r="AB564">
        <v>4</v>
      </c>
      <c r="AF564">
        <v>1.5</v>
      </c>
    </row>
    <row r="565" spans="1:32" x14ac:dyDescent="0.2">
      <c r="A565" t="s">
        <v>876</v>
      </c>
      <c r="B565" t="s">
        <v>794</v>
      </c>
      <c r="C565" t="s">
        <v>35</v>
      </c>
      <c r="D565" t="s">
        <v>57</v>
      </c>
      <c r="E565">
        <v>16</v>
      </c>
      <c r="F565" t="s">
        <v>877</v>
      </c>
      <c r="G565" t="s">
        <v>328</v>
      </c>
      <c r="T565">
        <v>2</v>
      </c>
      <c r="U565">
        <v>1</v>
      </c>
      <c r="V565">
        <v>5</v>
      </c>
      <c r="W565">
        <v>0</v>
      </c>
      <c r="X565">
        <v>0</v>
      </c>
      <c r="Y565">
        <v>0</v>
      </c>
      <c r="AB565">
        <v>1</v>
      </c>
      <c r="AF565">
        <v>1.5</v>
      </c>
    </row>
    <row r="566" spans="1:32" x14ac:dyDescent="0.2">
      <c r="A566" t="s">
        <v>1574</v>
      </c>
      <c r="B566" t="s">
        <v>720</v>
      </c>
      <c r="C566" t="s">
        <v>47</v>
      </c>
      <c r="D566" t="s">
        <v>46</v>
      </c>
      <c r="E566">
        <v>16</v>
      </c>
      <c r="F566" t="s">
        <v>1575</v>
      </c>
      <c r="G566" t="s">
        <v>327</v>
      </c>
      <c r="T566">
        <v>2</v>
      </c>
      <c r="U566">
        <v>1</v>
      </c>
      <c r="V566">
        <v>5</v>
      </c>
      <c r="W566">
        <v>0</v>
      </c>
      <c r="X566">
        <v>0</v>
      </c>
      <c r="Y566">
        <v>0</v>
      </c>
      <c r="AB566">
        <v>4</v>
      </c>
      <c r="AF566">
        <v>1.5</v>
      </c>
    </row>
    <row r="567" spans="1:32" x14ac:dyDescent="0.2">
      <c r="A567" t="s">
        <v>878</v>
      </c>
      <c r="B567" t="s">
        <v>794</v>
      </c>
      <c r="C567" t="s">
        <v>41</v>
      </c>
      <c r="D567" t="s">
        <v>40</v>
      </c>
      <c r="E567">
        <v>16</v>
      </c>
      <c r="F567" t="s">
        <v>879</v>
      </c>
      <c r="G567" t="s">
        <v>323</v>
      </c>
      <c r="T567">
        <v>2</v>
      </c>
      <c r="U567">
        <v>1</v>
      </c>
      <c r="V567">
        <v>5</v>
      </c>
      <c r="W567">
        <v>0</v>
      </c>
      <c r="X567">
        <v>0</v>
      </c>
      <c r="Y567">
        <v>0</v>
      </c>
      <c r="AB567">
        <v>1</v>
      </c>
      <c r="AF567">
        <v>1.5</v>
      </c>
    </row>
    <row r="568" spans="1:32" x14ac:dyDescent="0.2">
      <c r="A568" t="s">
        <v>592</v>
      </c>
      <c r="B568" t="s">
        <v>475</v>
      </c>
      <c r="C568" t="s">
        <v>39</v>
      </c>
      <c r="D568" t="s">
        <v>37</v>
      </c>
      <c r="E568">
        <v>16</v>
      </c>
      <c r="F568" t="s">
        <v>593</v>
      </c>
      <c r="G568" t="s">
        <v>325</v>
      </c>
      <c r="O568">
        <v>5</v>
      </c>
      <c r="P568">
        <v>14</v>
      </c>
      <c r="Q568">
        <v>0</v>
      </c>
      <c r="R568">
        <v>0</v>
      </c>
      <c r="S568">
        <v>0</v>
      </c>
      <c r="T568">
        <v>1</v>
      </c>
      <c r="U568">
        <v>0</v>
      </c>
      <c r="V568">
        <v>0</v>
      </c>
      <c r="W568">
        <v>0</v>
      </c>
      <c r="X568">
        <v>0</v>
      </c>
      <c r="Y568">
        <v>0</v>
      </c>
      <c r="AB568">
        <v>3</v>
      </c>
      <c r="AF568">
        <v>1.4</v>
      </c>
    </row>
    <row r="569" spans="1:32" x14ac:dyDescent="0.2">
      <c r="A569" t="s">
        <v>674</v>
      </c>
      <c r="B569" t="s">
        <v>475</v>
      </c>
      <c r="C569" t="s">
        <v>59</v>
      </c>
      <c r="D569" t="s">
        <v>42</v>
      </c>
      <c r="E569">
        <v>16</v>
      </c>
      <c r="F569" t="s">
        <v>1914</v>
      </c>
      <c r="G569" t="s">
        <v>322</v>
      </c>
      <c r="O569">
        <v>6</v>
      </c>
      <c r="P569">
        <v>14</v>
      </c>
      <c r="Q569">
        <v>0</v>
      </c>
      <c r="R569">
        <v>0</v>
      </c>
      <c r="S569">
        <v>0</v>
      </c>
      <c r="AB569">
        <v>2</v>
      </c>
      <c r="AF569">
        <v>1.4</v>
      </c>
    </row>
    <row r="570" spans="1:32" x14ac:dyDescent="0.2">
      <c r="A570" t="s">
        <v>1826</v>
      </c>
      <c r="B570" t="s">
        <v>720</v>
      </c>
      <c r="C570" t="s">
        <v>37</v>
      </c>
      <c r="D570" t="s">
        <v>39</v>
      </c>
      <c r="E570">
        <v>16</v>
      </c>
      <c r="F570" t="s">
        <v>1827</v>
      </c>
      <c r="G570" t="s">
        <v>325</v>
      </c>
      <c r="T570">
        <v>3</v>
      </c>
      <c r="U570">
        <v>1</v>
      </c>
      <c r="V570">
        <v>4</v>
      </c>
      <c r="W570">
        <v>0</v>
      </c>
      <c r="X570">
        <v>0</v>
      </c>
      <c r="Y570">
        <v>0</v>
      </c>
      <c r="AB570">
        <v>4</v>
      </c>
      <c r="AF570">
        <v>1.4</v>
      </c>
    </row>
    <row r="571" spans="1:32" x14ac:dyDescent="0.2">
      <c r="A571" t="s">
        <v>477</v>
      </c>
      <c r="B571" t="s">
        <v>794</v>
      </c>
      <c r="C571" t="s">
        <v>49</v>
      </c>
      <c r="D571" t="s">
        <v>56</v>
      </c>
      <c r="E571">
        <v>16</v>
      </c>
      <c r="F571" t="s">
        <v>1325</v>
      </c>
      <c r="G571" t="s">
        <v>315</v>
      </c>
      <c r="T571">
        <v>1</v>
      </c>
      <c r="U571">
        <v>1</v>
      </c>
      <c r="V571">
        <v>4</v>
      </c>
      <c r="W571">
        <v>0</v>
      </c>
      <c r="X571">
        <v>0</v>
      </c>
      <c r="Y571">
        <v>0</v>
      </c>
      <c r="Z571">
        <v>1</v>
      </c>
      <c r="AA571">
        <v>0</v>
      </c>
      <c r="AB571">
        <v>2</v>
      </c>
      <c r="AF571">
        <v>1.4</v>
      </c>
    </row>
    <row r="572" spans="1:32" x14ac:dyDescent="0.2">
      <c r="A572" t="s">
        <v>1588</v>
      </c>
      <c r="B572" t="s">
        <v>720</v>
      </c>
      <c r="C572" t="s">
        <v>35</v>
      </c>
      <c r="D572" t="s">
        <v>57</v>
      </c>
      <c r="E572">
        <v>16</v>
      </c>
      <c r="F572" t="s">
        <v>1589</v>
      </c>
      <c r="G572" t="s">
        <v>328</v>
      </c>
      <c r="T572">
        <v>1</v>
      </c>
      <c r="U572">
        <v>1</v>
      </c>
      <c r="V572">
        <v>3</v>
      </c>
      <c r="W572">
        <v>0</v>
      </c>
      <c r="X572">
        <v>0</v>
      </c>
      <c r="Y572">
        <v>0</v>
      </c>
      <c r="AB572">
        <v>4</v>
      </c>
      <c r="AF572">
        <v>1.3</v>
      </c>
    </row>
    <row r="573" spans="1:32" x14ac:dyDescent="0.2">
      <c r="A573" t="s">
        <v>1512</v>
      </c>
      <c r="B573" t="s">
        <v>794</v>
      </c>
      <c r="C573" t="s">
        <v>48</v>
      </c>
      <c r="D573" t="s">
        <v>55</v>
      </c>
      <c r="E573">
        <v>16</v>
      </c>
      <c r="F573" t="s">
        <v>1513</v>
      </c>
      <c r="G573" t="s">
        <v>329</v>
      </c>
      <c r="T573">
        <v>1</v>
      </c>
      <c r="U573">
        <v>1</v>
      </c>
      <c r="V573">
        <v>3</v>
      </c>
      <c r="W573">
        <v>0</v>
      </c>
      <c r="X573">
        <v>0</v>
      </c>
      <c r="Y573">
        <v>0</v>
      </c>
      <c r="AB573">
        <v>2</v>
      </c>
      <c r="AF573">
        <v>1.3</v>
      </c>
    </row>
    <row r="574" spans="1:32" x14ac:dyDescent="0.2">
      <c r="A574" t="s">
        <v>1417</v>
      </c>
      <c r="B574" t="s">
        <v>475</v>
      </c>
      <c r="C574" t="s">
        <v>60</v>
      </c>
      <c r="D574" t="s">
        <v>61</v>
      </c>
      <c r="E574">
        <v>16</v>
      </c>
      <c r="F574" t="s">
        <v>1418</v>
      </c>
      <c r="G574" t="s">
        <v>326</v>
      </c>
      <c r="O574">
        <v>2</v>
      </c>
      <c r="P574">
        <v>12</v>
      </c>
      <c r="Q574">
        <v>0</v>
      </c>
      <c r="R574">
        <v>0</v>
      </c>
      <c r="S574">
        <v>0</v>
      </c>
      <c r="AB574">
        <v>1</v>
      </c>
      <c r="AF574">
        <v>1.2</v>
      </c>
    </row>
    <row r="575" spans="1:32" x14ac:dyDescent="0.2">
      <c r="A575" t="s">
        <v>1061</v>
      </c>
      <c r="B575" t="s">
        <v>720</v>
      </c>
      <c r="C575" t="s">
        <v>40</v>
      </c>
      <c r="D575" t="s">
        <v>41</v>
      </c>
      <c r="E575">
        <v>16</v>
      </c>
      <c r="F575" t="s">
        <v>1062</v>
      </c>
      <c r="G575" t="s">
        <v>323</v>
      </c>
      <c r="T575">
        <v>1</v>
      </c>
      <c r="U575">
        <v>1</v>
      </c>
      <c r="V575">
        <v>2</v>
      </c>
      <c r="W575">
        <v>0</v>
      </c>
      <c r="X575">
        <v>0</v>
      </c>
      <c r="Y575">
        <v>0</v>
      </c>
      <c r="AB575">
        <v>4</v>
      </c>
      <c r="AF575">
        <v>1.2</v>
      </c>
    </row>
    <row r="576" spans="1:32" x14ac:dyDescent="0.2">
      <c r="A576" t="s">
        <v>793</v>
      </c>
      <c r="B576" t="s">
        <v>794</v>
      </c>
      <c r="C576" t="s">
        <v>47</v>
      </c>
      <c r="D576" t="s">
        <v>46</v>
      </c>
      <c r="E576">
        <v>16</v>
      </c>
      <c r="F576" t="s">
        <v>795</v>
      </c>
      <c r="G576" t="s">
        <v>327</v>
      </c>
      <c r="T576">
        <v>3</v>
      </c>
      <c r="U576">
        <v>1</v>
      </c>
      <c r="V576">
        <v>2</v>
      </c>
      <c r="W576">
        <v>0</v>
      </c>
      <c r="X576">
        <v>0</v>
      </c>
      <c r="Y576">
        <v>0</v>
      </c>
      <c r="AB576">
        <v>1</v>
      </c>
      <c r="AF576">
        <v>1.2</v>
      </c>
    </row>
    <row r="577" spans="1:32" x14ac:dyDescent="0.2">
      <c r="A577" t="s">
        <v>483</v>
      </c>
      <c r="B577" t="s">
        <v>475</v>
      </c>
      <c r="C577" t="s">
        <v>47</v>
      </c>
      <c r="D577" t="s">
        <v>46</v>
      </c>
      <c r="E577">
        <v>16</v>
      </c>
      <c r="F577" t="s">
        <v>484</v>
      </c>
      <c r="G577" t="s">
        <v>327</v>
      </c>
      <c r="O577">
        <v>3</v>
      </c>
      <c r="P577">
        <v>11</v>
      </c>
      <c r="Q577">
        <v>0</v>
      </c>
      <c r="R577">
        <v>0</v>
      </c>
      <c r="S577">
        <v>0</v>
      </c>
      <c r="Z577">
        <v>1</v>
      </c>
      <c r="AA577">
        <v>0</v>
      </c>
      <c r="AB577">
        <v>2</v>
      </c>
      <c r="AF577">
        <v>1.1000000000000001</v>
      </c>
    </row>
    <row r="578" spans="1:32" x14ac:dyDescent="0.2">
      <c r="A578" t="s">
        <v>2001</v>
      </c>
      <c r="B578" t="s">
        <v>740</v>
      </c>
      <c r="C578" t="s">
        <v>45</v>
      </c>
      <c r="D578" t="s">
        <v>62</v>
      </c>
      <c r="E578">
        <v>16</v>
      </c>
      <c r="F578" t="s">
        <v>2002</v>
      </c>
      <c r="G578" t="s">
        <v>319</v>
      </c>
      <c r="O578">
        <v>1</v>
      </c>
      <c r="P578">
        <v>10</v>
      </c>
      <c r="Q578">
        <v>0</v>
      </c>
      <c r="R578">
        <v>0</v>
      </c>
      <c r="S578">
        <v>0</v>
      </c>
      <c r="AF578">
        <v>1</v>
      </c>
    </row>
    <row r="579" spans="1:32" x14ac:dyDescent="0.2">
      <c r="A579" t="s">
        <v>1871</v>
      </c>
      <c r="B579" t="s">
        <v>475</v>
      </c>
      <c r="C579" t="s">
        <v>57</v>
      </c>
      <c r="D579" t="s">
        <v>35</v>
      </c>
      <c r="E579">
        <v>16</v>
      </c>
      <c r="F579" t="s">
        <v>1872</v>
      </c>
      <c r="G579" t="s">
        <v>328</v>
      </c>
      <c r="O579">
        <v>7</v>
      </c>
      <c r="P579">
        <v>9</v>
      </c>
      <c r="Q579">
        <v>0</v>
      </c>
      <c r="R579">
        <v>0</v>
      </c>
      <c r="S579">
        <v>0</v>
      </c>
      <c r="T579">
        <v>1</v>
      </c>
      <c r="U579">
        <v>0</v>
      </c>
      <c r="V579">
        <v>0</v>
      </c>
      <c r="W579">
        <v>0</v>
      </c>
      <c r="X579">
        <v>0</v>
      </c>
      <c r="Y579">
        <v>0</v>
      </c>
      <c r="AB579">
        <v>2</v>
      </c>
      <c r="AF579">
        <v>0.9</v>
      </c>
    </row>
    <row r="580" spans="1:32" x14ac:dyDescent="0.2">
      <c r="A580" t="s">
        <v>1313</v>
      </c>
      <c r="B580" t="s">
        <v>720</v>
      </c>
      <c r="C580" t="s">
        <v>45</v>
      </c>
      <c r="D580" t="s">
        <v>62</v>
      </c>
      <c r="E580">
        <v>16</v>
      </c>
      <c r="F580" t="s">
        <v>1314</v>
      </c>
      <c r="G580" t="s">
        <v>319</v>
      </c>
      <c r="T580">
        <v>1</v>
      </c>
      <c r="U580">
        <v>1</v>
      </c>
      <c r="V580">
        <v>-1</v>
      </c>
      <c r="W580">
        <v>0</v>
      </c>
      <c r="X580">
        <v>0</v>
      </c>
      <c r="Y580">
        <v>0</v>
      </c>
      <c r="AB580">
        <v>2</v>
      </c>
      <c r="AF580">
        <v>0.9</v>
      </c>
    </row>
    <row r="581" spans="1:32" x14ac:dyDescent="0.2">
      <c r="A581" t="s">
        <v>1229</v>
      </c>
      <c r="B581" t="s">
        <v>367</v>
      </c>
      <c r="C581" t="s">
        <v>33</v>
      </c>
      <c r="D581" t="s">
        <v>54</v>
      </c>
      <c r="E581">
        <v>16</v>
      </c>
      <c r="F581" t="s">
        <v>2003</v>
      </c>
      <c r="G581" t="s">
        <v>321</v>
      </c>
      <c r="H581">
        <v>2</v>
      </c>
      <c r="I581">
        <v>1</v>
      </c>
      <c r="J581">
        <v>7</v>
      </c>
      <c r="K581">
        <v>0</v>
      </c>
      <c r="L581">
        <v>0</v>
      </c>
      <c r="M581">
        <v>0</v>
      </c>
      <c r="N581">
        <v>0</v>
      </c>
      <c r="O581">
        <v>6</v>
      </c>
      <c r="P581">
        <v>6</v>
      </c>
      <c r="Q581">
        <v>0</v>
      </c>
      <c r="R581">
        <v>0</v>
      </c>
      <c r="S581">
        <v>0</v>
      </c>
      <c r="AF581">
        <v>0.88</v>
      </c>
    </row>
    <row r="582" spans="1:32" x14ac:dyDescent="0.2">
      <c r="A582" t="s">
        <v>2004</v>
      </c>
      <c r="B582" t="s">
        <v>462</v>
      </c>
      <c r="C582" t="s">
        <v>47</v>
      </c>
      <c r="D582" t="s">
        <v>46</v>
      </c>
      <c r="E582">
        <v>16</v>
      </c>
      <c r="F582" t="s">
        <v>2005</v>
      </c>
      <c r="G582" t="s">
        <v>327</v>
      </c>
      <c r="O582">
        <v>1</v>
      </c>
      <c r="P582">
        <v>7</v>
      </c>
      <c r="Q582">
        <v>0</v>
      </c>
      <c r="R582">
        <v>0</v>
      </c>
      <c r="S582">
        <v>0</v>
      </c>
      <c r="AF582">
        <v>0.7</v>
      </c>
    </row>
    <row r="583" spans="1:32" x14ac:dyDescent="0.2">
      <c r="A583" t="s">
        <v>1970</v>
      </c>
      <c r="B583" t="s">
        <v>475</v>
      </c>
      <c r="C583" t="s">
        <v>48</v>
      </c>
      <c r="D583" t="s">
        <v>55</v>
      </c>
      <c r="E583">
        <v>16</v>
      </c>
      <c r="F583" t="s">
        <v>1971</v>
      </c>
      <c r="G583" t="s">
        <v>329</v>
      </c>
      <c r="O583">
        <v>2</v>
      </c>
      <c r="P583">
        <v>6</v>
      </c>
      <c r="Q583">
        <v>0</v>
      </c>
      <c r="R583">
        <v>0</v>
      </c>
      <c r="S583">
        <v>0</v>
      </c>
      <c r="AB583">
        <v>2</v>
      </c>
      <c r="AF583">
        <v>0.6</v>
      </c>
    </row>
    <row r="584" spans="1:32" x14ac:dyDescent="0.2">
      <c r="A584" t="s">
        <v>678</v>
      </c>
      <c r="B584" t="s">
        <v>475</v>
      </c>
      <c r="C584" t="s">
        <v>37</v>
      </c>
      <c r="D584" t="s">
        <v>39</v>
      </c>
      <c r="E584">
        <v>16</v>
      </c>
      <c r="F584" t="s">
        <v>679</v>
      </c>
      <c r="G584" t="s">
        <v>325</v>
      </c>
      <c r="O584">
        <v>3</v>
      </c>
      <c r="P584">
        <v>5</v>
      </c>
      <c r="Q584">
        <v>0</v>
      </c>
      <c r="R584">
        <v>0</v>
      </c>
      <c r="S584">
        <v>0</v>
      </c>
      <c r="AB584">
        <v>3</v>
      </c>
      <c r="AF584">
        <v>0.5</v>
      </c>
    </row>
    <row r="585" spans="1:32" x14ac:dyDescent="0.2">
      <c r="A585" t="s">
        <v>710</v>
      </c>
      <c r="B585" t="s">
        <v>711</v>
      </c>
      <c r="C585" t="s">
        <v>61</v>
      </c>
      <c r="D585" t="s">
        <v>60</v>
      </c>
      <c r="E585">
        <v>16</v>
      </c>
      <c r="F585" t="s">
        <v>712</v>
      </c>
      <c r="G585" t="s">
        <v>326</v>
      </c>
      <c r="O585">
        <v>1</v>
      </c>
      <c r="P585">
        <v>4</v>
      </c>
      <c r="Q585">
        <v>0</v>
      </c>
      <c r="R585">
        <v>0</v>
      </c>
      <c r="S585">
        <v>0</v>
      </c>
      <c r="AF585">
        <v>0.4</v>
      </c>
    </row>
    <row r="586" spans="1:32" x14ac:dyDescent="0.2">
      <c r="A586" t="s">
        <v>572</v>
      </c>
      <c r="B586" t="s">
        <v>530</v>
      </c>
      <c r="C586" t="s">
        <v>39</v>
      </c>
      <c r="D586" t="s">
        <v>37</v>
      </c>
      <c r="E586">
        <v>16</v>
      </c>
      <c r="F586" t="s">
        <v>573</v>
      </c>
      <c r="G586" t="s">
        <v>325</v>
      </c>
      <c r="O586">
        <v>1</v>
      </c>
      <c r="P586">
        <v>3</v>
      </c>
      <c r="Q586">
        <v>0</v>
      </c>
      <c r="R586">
        <v>0</v>
      </c>
      <c r="S586">
        <v>0</v>
      </c>
      <c r="AB586">
        <v>3</v>
      </c>
      <c r="AF586">
        <v>0.3</v>
      </c>
    </row>
    <row r="587" spans="1:32" x14ac:dyDescent="0.2">
      <c r="A587" t="s">
        <v>632</v>
      </c>
      <c r="B587" t="s">
        <v>530</v>
      </c>
      <c r="C587" t="s">
        <v>47</v>
      </c>
      <c r="D587" t="s">
        <v>46</v>
      </c>
      <c r="E587">
        <v>16</v>
      </c>
      <c r="F587" t="s">
        <v>633</v>
      </c>
      <c r="G587" t="s">
        <v>327</v>
      </c>
      <c r="O587">
        <v>1</v>
      </c>
      <c r="P587">
        <v>3</v>
      </c>
      <c r="Q587">
        <v>0</v>
      </c>
      <c r="R587">
        <v>0</v>
      </c>
      <c r="S587">
        <v>0</v>
      </c>
      <c r="AB587">
        <v>3</v>
      </c>
      <c r="AF587">
        <v>0.3</v>
      </c>
    </row>
    <row r="588" spans="1:32" x14ac:dyDescent="0.2">
      <c r="A588" t="s">
        <v>594</v>
      </c>
      <c r="B588" t="s">
        <v>475</v>
      </c>
      <c r="C588" t="s">
        <v>50</v>
      </c>
      <c r="D588" t="s">
        <v>44</v>
      </c>
      <c r="E588">
        <v>16</v>
      </c>
      <c r="F588" t="s">
        <v>595</v>
      </c>
      <c r="G588" t="s">
        <v>317</v>
      </c>
      <c r="O588">
        <v>2</v>
      </c>
      <c r="P588">
        <v>3</v>
      </c>
      <c r="Q588">
        <v>0</v>
      </c>
      <c r="R588">
        <v>0</v>
      </c>
      <c r="S588">
        <v>0</v>
      </c>
      <c r="AB588">
        <v>3</v>
      </c>
      <c r="AF588">
        <v>0.3</v>
      </c>
    </row>
    <row r="589" spans="1:32" x14ac:dyDescent="0.2">
      <c r="A589" t="s">
        <v>1935</v>
      </c>
      <c r="B589" t="s">
        <v>367</v>
      </c>
      <c r="C589" t="s">
        <v>47</v>
      </c>
      <c r="D589" t="s">
        <v>46</v>
      </c>
      <c r="E589">
        <v>16</v>
      </c>
      <c r="F589" t="s">
        <v>1936</v>
      </c>
      <c r="G589" t="s">
        <v>327</v>
      </c>
      <c r="H589">
        <v>1</v>
      </c>
      <c r="I589">
        <v>1</v>
      </c>
      <c r="J589">
        <v>4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0</v>
      </c>
      <c r="S589">
        <v>0</v>
      </c>
      <c r="AB589">
        <v>2</v>
      </c>
      <c r="AF589">
        <v>0.16</v>
      </c>
    </row>
    <row r="590" spans="1:32" x14ac:dyDescent="0.2">
      <c r="A590" t="s">
        <v>534</v>
      </c>
      <c r="B590" t="s">
        <v>475</v>
      </c>
      <c r="C590" t="s">
        <v>54</v>
      </c>
      <c r="D590" t="s">
        <v>33</v>
      </c>
      <c r="E590">
        <v>16</v>
      </c>
      <c r="F590" t="s">
        <v>535</v>
      </c>
      <c r="G590" t="s">
        <v>321</v>
      </c>
      <c r="O590">
        <v>2</v>
      </c>
      <c r="P590">
        <v>1</v>
      </c>
      <c r="Q590">
        <v>0</v>
      </c>
      <c r="R590">
        <v>0</v>
      </c>
      <c r="S590">
        <v>0</v>
      </c>
      <c r="T590">
        <v>2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1</v>
      </c>
      <c r="AA590">
        <v>0</v>
      </c>
      <c r="AB590">
        <v>1</v>
      </c>
      <c r="AF590">
        <v>0.1</v>
      </c>
    </row>
    <row r="591" spans="1:32" x14ac:dyDescent="0.2">
      <c r="A591" t="s">
        <v>1867</v>
      </c>
      <c r="B591" t="s">
        <v>530</v>
      </c>
      <c r="C591" t="s">
        <v>43</v>
      </c>
      <c r="D591" t="s">
        <v>32</v>
      </c>
      <c r="E591">
        <v>16</v>
      </c>
      <c r="F591" t="s">
        <v>1868</v>
      </c>
      <c r="G591" t="s">
        <v>324</v>
      </c>
      <c r="O591">
        <v>1</v>
      </c>
      <c r="P591">
        <v>0</v>
      </c>
      <c r="Q591">
        <v>0</v>
      </c>
      <c r="R591">
        <v>0</v>
      </c>
      <c r="S591">
        <v>0</v>
      </c>
      <c r="AB591">
        <v>3</v>
      </c>
      <c r="AF591">
        <v>0</v>
      </c>
    </row>
    <row r="592" spans="1:32" x14ac:dyDescent="0.2">
      <c r="A592" t="s">
        <v>1191</v>
      </c>
      <c r="B592" t="s">
        <v>794</v>
      </c>
      <c r="C592" t="s">
        <v>60</v>
      </c>
      <c r="D592" t="s">
        <v>61</v>
      </c>
      <c r="E592">
        <v>16</v>
      </c>
      <c r="F592" t="s">
        <v>1192</v>
      </c>
      <c r="G592" t="s">
        <v>326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AB592">
        <v>1</v>
      </c>
      <c r="AF592">
        <v>0</v>
      </c>
    </row>
    <row r="593" spans="1:32" x14ac:dyDescent="0.2">
      <c r="A593" t="s">
        <v>964</v>
      </c>
      <c r="B593" t="s">
        <v>720</v>
      </c>
      <c r="C593" t="s">
        <v>44</v>
      </c>
      <c r="D593" t="s">
        <v>50</v>
      </c>
      <c r="E593">
        <v>16</v>
      </c>
      <c r="F593" t="s">
        <v>965</v>
      </c>
      <c r="G593" t="s">
        <v>317</v>
      </c>
      <c r="T593">
        <v>1</v>
      </c>
      <c r="U593">
        <v>0</v>
      </c>
      <c r="V593">
        <v>0</v>
      </c>
      <c r="W593">
        <v>0</v>
      </c>
      <c r="X593">
        <v>0</v>
      </c>
      <c r="Y593">
        <v>0</v>
      </c>
      <c r="AB593">
        <v>2</v>
      </c>
      <c r="AF593">
        <v>0</v>
      </c>
    </row>
    <row r="594" spans="1:32" x14ac:dyDescent="0.2">
      <c r="A594" t="s">
        <v>1262</v>
      </c>
      <c r="B594" t="s">
        <v>720</v>
      </c>
      <c r="C594" t="s">
        <v>45</v>
      </c>
      <c r="D594" t="s">
        <v>62</v>
      </c>
      <c r="E594">
        <v>16</v>
      </c>
      <c r="F594" t="s">
        <v>1263</v>
      </c>
      <c r="G594" t="s">
        <v>319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AB594">
        <v>4</v>
      </c>
      <c r="AF594">
        <v>0</v>
      </c>
    </row>
    <row r="595" spans="1:32" x14ac:dyDescent="0.2">
      <c r="A595" t="s">
        <v>1266</v>
      </c>
      <c r="B595" t="s">
        <v>720</v>
      </c>
      <c r="C595" t="s">
        <v>34</v>
      </c>
      <c r="D595" t="s">
        <v>58</v>
      </c>
      <c r="E595">
        <v>16</v>
      </c>
      <c r="F595" t="s">
        <v>1267</v>
      </c>
      <c r="G595" t="s">
        <v>320</v>
      </c>
      <c r="T595">
        <v>1</v>
      </c>
      <c r="U595">
        <v>0</v>
      </c>
      <c r="V595">
        <v>0</v>
      </c>
      <c r="W595">
        <v>0</v>
      </c>
      <c r="X595">
        <v>0</v>
      </c>
      <c r="Y595">
        <v>0</v>
      </c>
      <c r="AB595">
        <v>4</v>
      </c>
      <c r="AF595">
        <v>0</v>
      </c>
    </row>
    <row r="596" spans="1:32" x14ac:dyDescent="0.2">
      <c r="A596" t="s">
        <v>954</v>
      </c>
      <c r="B596" t="s">
        <v>794</v>
      </c>
      <c r="C596" t="s">
        <v>43</v>
      </c>
      <c r="D596" t="s">
        <v>32</v>
      </c>
      <c r="E596">
        <v>16</v>
      </c>
      <c r="F596" t="s">
        <v>955</v>
      </c>
      <c r="G596" t="s">
        <v>324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AF596">
        <v>0</v>
      </c>
    </row>
    <row r="597" spans="1:32" x14ac:dyDescent="0.2">
      <c r="A597" t="s">
        <v>1293</v>
      </c>
      <c r="B597" t="s">
        <v>794</v>
      </c>
      <c r="C597" t="s">
        <v>35</v>
      </c>
      <c r="D597" t="s">
        <v>57</v>
      </c>
      <c r="E597">
        <v>16</v>
      </c>
      <c r="F597" t="s">
        <v>1294</v>
      </c>
      <c r="G597" t="s">
        <v>328</v>
      </c>
      <c r="T597">
        <v>2</v>
      </c>
      <c r="U597">
        <v>0</v>
      </c>
      <c r="V597">
        <v>0</v>
      </c>
      <c r="W597">
        <v>0</v>
      </c>
      <c r="X597">
        <v>0</v>
      </c>
      <c r="Y597">
        <v>0</v>
      </c>
      <c r="AB597">
        <v>2</v>
      </c>
      <c r="AF597">
        <v>0</v>
      </c>
    </row>
    <row r="598" spans="1:32" x14ac:dyDescent="0.2">
      <c r="A598" t="s">
        <v>1423</v>
      </c>
      <c r="B598" t="s">
        <v>720</v>
      </c>
      <c r="C598" t="s">
        <v>35</v>
      </c>
      <c r="D598" t="s">
        <v>57</v>
      </c>
      <c r="E598">
        <v>16</v>
      </c>
      <c r="F598" t="s">
        <v>1424</v>
      </c>
      <c r="G598" t="s">
        <v>328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0</v>
      </c>
      <c r="AB598">
        <v>3</v>
      </c>
      <c r="AF598">
        <v>0</v>
      </c>
    </row>
    <row r="599" spans="1:32" x14ac:dyDescent="0.2">
      <c r="A599" t="s">
        <v>1071</v>
      </c>
      <c r="B599" t="s">
        <v>720</v>
      </c>
      <c r="C599" t="s">
        <v>31</v>
      </c>
      <c r="D599" t="s">
        <v>51</v>
      </c>
      <c r="E599">
        <v>16</v>
      </c>
      <c r="F599" t="s">
        <v>1072</v>
      </c>
      <c r="G599" t="s">
        <v>330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  <c r="AB599">
        <v>3</v>
      </c>
      <c r="AF599">
        <v>0</v>
      </c>
    </row>
    <row r="600" spans="1:32" x14ac:dyDescent="0.2">
      <c r="A600" t="s">
        <v>2006</v>
      </c>
      <c r="B600" t="s">
        <v>1236</v>
      </c>
      <c r="C600" t="s">
        <v>45</v>
      </c>
      <c r="D600" t="s">
        <v>62</v>
      </c>
      <c r="E600">
        <v>16</v>
      </c>
      <c r="F600" t="s">
        <v>2007</v>
      </c>
      <c r="G600" t="s">
        <v>319</v>
      </c>
      <c r="T600">
        <v>1</v>
      </c>
      <c r="U600">
        <v>0</v>
      </c>
      <c r="V600">
        <v>0</v>
      </c>
      <c r="W600">
        <v>0</v>
      </c>
      <c r="X600">
        <v>0</v>
      </c>
      <c r="Y600">
        <v>0</v>
      </c>
      <c r="AF600">
        <v>0</v>
      </c>
    </row>
    <row r="601" spans="1:32" x14ac:dyDescent="0.2">
      <c r="A601" t="s">
        <v>1278</v>
      </c>
      <c r="B601" t="s">
        <v>1236</v>
      </c>
      <c r="C601" t="s">
        <v>51</v>
      </c>
      <c r="D601" t="s">
        <v>31</v>
      </c>
      <c r="E601">
        <v>16</v>
      </c>
      <c r="F601" t="s">
        <v>1279</v>
      </c>
      <c r="G601" t="s">
        <v>330</v>
      </c>
      <c r="T601">
        <v>1</v>
      </c>
      <c r="U601">
        <v>0</v>
      </c>
      <c r="V601">
        <v>0</v>
      </c>
      <c r="W601">
        <v>0</v>
      </c>
      <c r="X601">
        <v>0</v>
      </c>
      <c r="Y601">
        <v>0</v>
      </c>
      <c r="AF601">
        <v>0</v>
      </c>
    </row>
    <row r="602" spans="1:32" x14ac:dyDescent="0.2">
      <c r="A602" t="s">
        <v>1610</v>
      </c>
      <c r="B602" t="s">
        <v>794</v>
      </c>
      <c r="C602" t="s">
        <v>62</v>
      </c>
      <c r="D602" t="s">
        <v>45</v>
      </c>
      <c r="E602">
        <v>16</v>
      </c>
      <c r="F602" t="s">
        <v>1611</v>
      </c>
      <c r="G602" t="s">
        <v>319</v>
      </c>
      <c r="T602">
        <v>1</v>
      </c>
      <c r="U602">
        <v>0</v>
      </c>
      <c r="V602">
        <v>0</v>
      </c>
      <c r="W602">
        <v>0</v>
      </c>
      <c r="X602">
        <v>0</v>
      </c>
      <c r="Y602">
        <v>0</v>
      </c>
      <c r="AB602">
        <v>2</v>
      </c>
      <c r="AF602">
        <v>0</v>
      </c>
    </row>
    <row r="603" spans="1:32" x14ac:dyDescent="0.2">
      <c r="A603" t="s">
        <v>1157</v>
      </c>
      <c r="B603" t="s">
        <v>794</v>
      </c>
      <c r="C603" t="s">
        <v>44</v>
      </c>
      <c r="D603" t="s">
        <v>50</v>
      </c>
      <c r="E603">
        <v>16</v>
      </c>
      <c r="F603" t="s">
        <v>1158</v>
      </c>
      <c r="G603" t="s">
        <v>317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  <c r="AB603">
        <v>2</v>
      </c>
      <c r="AF603">
        <v>0</v>
      </c>
    </row>
    <row r="604" spans="1:32" x14ac:dyDescent="0.2">
      <c r="A604" t="s">
        <v>976</v>
      </c>
      <c r="B604" t="s">
        <v>720</v>
      </c>
      <c r="C604" t="s">
        <v>62</v>
      </c>
      <c r="D604" t="s">
        <v>45</v>
      </c>
      <c r="E604">
        <v>16</v>
      </c>
      <c r="F604" t="s">
        <v>977</v>
      </c>
      <c r="G604" t="s">
        <v>319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AB604">
        <v>4</v>
      </c>
      <c r="AF604">
        <v>0</v>
      </c>
    </row>
    <row r="605" spans="1:32" x14ac:dyDescent="0.2">
      <c r="A605" t="s">
        <v>1059</v>
      </c>
      <c r="B605" t="s">
        <v>720</v>
      </c>
      <c r="C605" t="s">
        <v>38</v>
      </c>
      <c r="D605" t="s">
        <v>53</v>
      </c>
      <c r="E605">
        <v>16</v>
      </c>
      <c r="F605" t="s">
        <v>1060</v>
      </c>
      <c r="G605" t="s">
        <v>316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  <c r="AB605">
        <v>2</v>
      </c>
      <c r="AF605">
        <v>0</v>
      </c>
    </row>
    <row r="606" spans="1:32" x14ac:dyDescent="0.2">
      <c r="A606" t="s">
        <v>1161</v>
      </c>
      <c r="B606" t="s">
        <v>794</v>
      </c>
      <c r="C606" t="s">
        <v>59</v>
      </c>
      <c r="D606" t="s">
        <v>42</v>
      </c>
      <c r="E606">
        <v>16</v>
      </c>
      <c r="F606" t="s">
        <v>1162</v>
      </c>
      <c r="G606" t="s">
        <v>322</v>
      </c>
      <c r="T606">
        <v>1</v>
      </c>
      <c r="U606">
        <v>0</v>
      </c>
      <c r="V606">
        <v>0</v>
      </c>
      <c r="W606">
        <v>0</v>
      </c>
      <c r="X606">
        <v>0</v>
      </c>
      <c r="Y606">
        <v>0</v>
      </c>
      <c r="AB606">
        <v>2</v>
      </c>
      <c r="AF606">
        <v>0</v>
      </c>
    </row>
    <row r="607" spans="1:32" x14ac:dyDescent="0.2">
      <c r="A607" t="s">
        <v>441</v>
      </c>
      <c r="B607" t="s">
        <v>794</v>
      </c>
      <c r="C607" t="s">
        <v>53</v>
      </c>
      <c r="D607" t="s">
        <v>38</v>
      </c>
      <c r="E607">
        <v>16</v>
      </c>
      <c r="F607" t="s">
        <v>2008</v>
      </c>
      <c r="G607" t="s">
        <v>316</v>
      </c>
      <c r="T607">
        <v>1</v>
      </c>
      <c r="U607">
        <v>0</v>
      </c>
      <c r="V607">
        <v>0</v>
      </c>
      <c r="W607">
        <v>0</v>
      </c>
      <c r="X607">
        <v>0</v>
      </c>
      <c r="Y607">
        <v>0</v>
      </c>
      <c r="AF607">
        <v>0</v>
      </c>
    </row>
    <row r="608" spans="1:32" x14ac:dyDescent="0.2">
      <c r="A608" t="s">
        <v>1011</v>
      </c>
      <c r="B608" t="s">
        <v>794</v>
      </c>
      <c r="C608" t="s">
        <v>57</v>
      </c>
      <c r="D608" t="s">
        <v>35</v>
      </c>
      <c r="E608">
        <v>16</v>
      </c>
      <c r="F608" t="s">
        <v>1012</v>
      </c>
      <c r="G608" t="s">
        <v>328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  <c r="AB608">
        <v>1</v>
      </c>
      <c r="AF608">
        <v>0</v>
      </c>
    </row>
    <row r="609" spans="1:32" x14ac:dyDescent="0.2">
      <c r="A609" t="s">
        <v>1302</v>
      </c>
      <c r="B609" t="s">
        <v>794</v>
      </c>
      <c r="C609" t="s">
        <v>39</v>
      </c>
      <c r="D609" t="s">
        <v>37</v>
      </c>
      <c r="E609">
        <v>16</v>
      </c>
      <c r="F609" t="s">
        <v>1303</v>
      </c>
      <c r="G609" t="s">
        <v>325</v>
      </c>
      <c r="T609">
        <v>1</v>
      </c>
      <c r="U609">
        <v>0</v>
      </c>
      <c r="V609">
        <v>0</v>
      </c>
      <c r="W609">
        <v>0</v>
      </c>
      <c r="X609">
        <v>0</v>
      </c>
      <c r="Y609">
        <v>0</v>
      </c>
      <c r="AB609">
        <v>2</v>
      </c>
      <c r="AF609">
        <v>0</v>
      </c>
    </row>
    <row r="610" spans="1:32" x14ac:dyDescent="0.2">
      <c r="A610" t="s">
        <v>830</v>
      </c>
      <c r="B610" t="s">
        <v>720</v>
      </c>
      <c r="C610" t="s">
        <v>45</v>
      </c>
      <c r="D610" t="s">
        <v>62</v>
      </c>
      <c r="E610">
        <v>16</v>
      </c>
      <c r="F610" t="s">
        <v>831</v>
      </c>
      <c r="G610" t="s">
        <v>319</v>
      </c>
      <c r="T610">
        <v>2</v>
      </c>
      <c r="U610">
        <v>0</v>
      </c>
      <c r="V610">
        <v>0</v>
      </c>
      <c r="W610">
        <v>0</v>
      </c>
      <c r="X610">
        <v>0</v>
      </c>
      <c r="Y610">
        <v>0</v>
      </c>
      <c r="AB610">
        <v>3</v>
      </c>
      <c r="AF610">
        <v>0</v>
      </c>
    </row>
    <row r="611" spans="1:32" x14ac:dyDescent="0.2">
      <c r="A611" t="s">
        <v>1869</v>
      </c>
      <c r="B611" t="s">
        <v>794</v>
      </c>
      <c r="C611" t="s">
        <v>58</v>
      </c>
      <c r="D611" t="s">
        <v>34</v>
      </c>
      <c r="E611">
        <v>16</v>
      </c>
      <c r="F611" t="s">
        <v>1870</v>
      </c>
      <c r="G611" t="s">
        <v>320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0</v>
      </c>
      <c r="AB611">
        <v>2</v>
      </c>
      <c r="AF611">
        <v>0</v>
      </c>
    </row>
    <row r="612" spans="1:32" x14ac:dyDescent="0.2">
      <c r="A612" t="s">
        <v>2009</v>
      </c>
      <c r="B612" t="s">
        <v>720</v>
      </c>
      <c r="C612" t="s">
        <v>41</v>
      </c>
      <c r="D612" t="s">
        <v>40</v>
      </c>
      <c r="E612">
        <v>16</v>
      </c>
      <c r="F612" t="s">
        <v>2010</v>
      </c>
      <c r="G612" t="s">
        <v>323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0</v>
      </c>
      <c r="AF612">
        <v>0</v>
      </c>
    </row>
    <row r="613" spans="1:32" x14ac:dyDescent="0.2">
      <c r="A613" t="s">
        <v>2011</v>
      </c>
      <c r="B613" t="s">
        <v>720</v>
      </c>
      <c r="C613" t="s">
        <v>42</v>
      </c>
      <c r="D613" t="s">
        <v>59</v>
      </c>
      <c r="E613">
        <v>16</v>
      </c>
      <c r="F613" t="s">
        <v>2012</v>
      </c>
      <c r="G613" t="s">
        <v>322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0</v>
      </c>
      <c r="AB613">
        <v>4</v>
      </c>
      <c r="AF613">
        <v>0</v>
      </c>
    </row>
    <row r="614" spans="1:32" x14ac:dyDescent="0.2">
      <c r="A614" t="s">
        <v>1129</v>
      </c>
      <c r="B614" t="s">
        <v>720</v>
      </c>
      <c r="C614" t="s">
        <v>54</v>
      </c>
      <c r="D614" t="s">
        <v>33</v>
      </c>
      <c r="E614">
        <v>16</v>
      </c>
      <c r="F614" t="s">
        <v>1130</v>
      </c>
      <c r="G614" t="s">
        <v>321</v>
      </c>
      <c r="T614">
        <v>4</v>
      </c>
      <c r="U614">
        <v>0</v>
      </c>
      <c r="V614">
        <v>0</v>
      </c>
      <c r="W614">
        <v>0</v>
      </c>
      <c r="X614">
        <v>0</v>
      </c>
      <c r="Y614">
        <v>0</v>
      </c>
      <c r="AB614">
        <v>1</v>
      </c>
      <c r="AF614">
        <v>0</v>
      </c>
    </row>
    <row r="615" spans="1:32" x14ac:dyDescent="0.2">
      <c r="A615" t="s">
        <v>435</v>
      </c>
      <c r="B615" t="s">
        <v>367</v>
      </c>
      <c r="C615" t="s">
        <v>46</v>
      </c>
      <c r="D615" t="s">
        <v>47</v>
      </c>
      <c r="E615">
        <v>16</v>
      </c>
      <c r="F615" t="s">
        <v>436</v>
      </c>
      <c r="G615" t="s">
        <v>327</v>
      </c>
      <c r="H615">
        <v>1</v>
      </c>
      <c r="I615">
        <v>1</v>
      </c>
      <c r="J615">
        <v>4</v>
      </c>
      <c r="K615">
        <v>0</v>
      </c>
      <c r="L615">
        <v>0</v>
      </c>
      <c r="M615">
        <v>0</v>
      </c>
      <c r="N615">
        <v>0</v>
      </c>
      <c r="O615">
        <v>2</v>
      </c>
      <c r="P615">
        <v>-2</v>
      </c>
      <c r="Q615">
        <v>0</v>
      </c>
      <c r="R615">
        <v>0</v>
      </c>
      <c r="S615">
        <v>0</v>
      </c>
      <c r="AB615">
        <v>2</v>
      </c>
      <c r="AF615">
        <v>-0.04</v>
      </c>
    </row>
    <row r="616" spans="1:32" x14ac:dyDescent="0.2">
      <c r="A616" t="s">
        <v>1961</v>
      </c>
      <c r="B616" t="s">
        <v>475</v>
      </c>
      <c r="C616" t="s">
        <v>47</v>
      </c>
      <c r="D616" t="s">
        <v>46</v>
      </c>
      <c r="E616">
        <v>16</v>
      </c>
      <c r="F616" t="s">
        <v>1962</v>
      </c>
      <c r="G616" t="s">
        <v>327</v>
      </c>
      <c r="O616">
        <v>4</v>
      </c>
      <c r="P616">
        <v>-1</v>
      </c>
      <c r="Q616">
        <v>0</v>
      </c>
      <c r="R616">
        <v>0</v>
      </c>
      <c r="S616">
        <v>0</v>
      </c>
      <c r="AB616">
        <v>3</v>
      </c>
      <c r="AF616">
        <v>-0.1</v>
      </c>
    </row>
    <row r="617" spans="1:32" x14ac:dyDescent="0.2">
      <c r="A617" t="s">
        <v>2013</v>
      </c>
      <c r="B617" t="s">
        <v>740</v>
      </c>
      <c r="C617" t="s">
        <v>56</v>
      </c>
      <c r="D617" t="s">
        <v>49</v>
      </c>
      <c r="E617">
        <v>16</v>
      </c>
      <c r="F617" t="s">
        <v>2014</v>
      </c>
      <c r="G617" t="s">
        <v>315</v>
      </c>
      <c r="O617">
        <v>1</v>
      </c>
      <c r="P617">
        <v>-3</v>
      </c>
      <c r="Q617">
        <v>0</v>
      </c>
      <c r="R617">
        <v>0</v>
      </c>
      <c r="S617">
        <v>0</v>
      </c>
      <c r="AF617">
        <v>-0.3</v>
      </c>
    </row>
    <row r="618" spans="1:32" x14ac:dyDescent="0.2">
      <c r="A618" t="s">
        <v>1586</v>
      </c>
      <c r="B618" t="s">
        <v>530</v>
      </c>
      <c r="C618" t="s">
        <v>57</v>
      </c>
      <c r="D618" t="s">
        <v>35</v>
      </c>
      <c r="E618">
        <v>16</v>
      </c>
      <c r="F618" t="s">
        <v>1587</v>
      </c>
      <c r="G618" t="s">
        <v>328</v>
      </c>
      <c r="O618">
        <v>1</v>
      </c>
      <c r="P618">
        <v>-5</v>
      </c>
      <c r="Q618">
        <v>0</v>
      </c>
      <c r="R618">
        <v>0</v>
      </c>
      <c r="S618">
        <v>0</v>
      </c>
      <c r="Z618">
        <v>1</v>
      </c>
      <c r="AA618">
        <v>0</v>
      </c>
      <c r="AB618">
        <v>3</v>
      </c>
      <c r="AF618">
        <v>-0.5</v>
      </c>
    </row>
    <row r="619" spans="1:32" x14ac:dyDescent="0.2">
      <c r="A619" t="s">
        <v>800</v>
      </c>
      <c r="B619" t="s">
        <v>720</v>
      </c>
      <c r="C619" t="s">
        <v>48</v>
      </c>
      <c r="D619" t="s">
        <v>31</v>
      </c>
      <c r="E619">
        <v>15</v>
      </c>
      <c r="F619" t="s">
        <v>801</v>
      </c>
      <c r="G619" t="s">
        <v>312</v>
      </c>
      <c r="T619">
        <v>18</v>
      </c>
      <c r="U619">
        <v>16</v>
      </c>
      <c r="V619">
        <v>189</v>
      </c>
      <c r="W619">
        <v>2</v>
      </c>
      <c r="X619">
        <v>0</v>
      </c>
      <c r="Y619">
        <v>1</v>
      </c>
      <c r="AB619">
        <v>1</v>
      </c>
      <c r="AF619">
        <v>49.9</v>
      </c>
    </row>
    <row r="620" spans="1:32" x14ac:dyDescent="0.2">
      <c r="A620" t="s">
        <v>377</v>
      </c>
      <c r="B620" t="s">
        <v>367</v>
      </c>
      <c r="C620" t="s">
        <v>44</v>
      </c>
      <c r="D620" t="s">
        <v>37</v>
      </c>
      <c r="E620">
        <v>15</v>
      </c>
      <c r="F620" t="s">
        <v>378</v>
      </c>
      <c r="G620" t="s">
        <v>305</v>
      </c>
      <c r="H620">
        <v>45</v>
      </c>
      <c r="I620">
        <v>25</v>
      </c>
      <c r="J620">
        <v>340</v>
      </c>
      <c r="K620">
        <v>5</v>
      </c>
      <c r="L620">
        <v>0</v>
      </c>
      <c r="M620">
        <v>0</v>
      </c>
      <c r="N620">
        <v>1</v>
      </c>
      <c r="O620">
        <v>8</v>
      </c>
      <c r="P620">
        <v>100</v>
      </c>
      <c r="Q620">
        <v>0</v>
      </c>
      <c r="R620">
        <v>0</v>
      </c>
      <c r="S620">
        <v>1</v>
      </c>
      <c r="Z620">
        <v>1</v>
      </c>
      <c r="AA620">
        <v>0</v>
      </c>
      <c r="AB620">
        <v>1</v>
      </c>
      <c r="AF620">
        <v>49.6</v>
      </c>
    </row>
    <row r="621" spans="1:32" x14ac:dyDescent="0.2">
      <c r="A621" t="s">
        <v>477</v>
      </c>
      <c r="B621" t="s">
        <v>475</v>
      </c>
      <c r="C621" t="s">
        <v>46</v>
      </c>
      <c r="D621" t="s">
        <v>38</v>
      </c>
      <c r="E621">
        <v>15</v>
      </c>
      <c r="F621" t="s">
        <v>478</v>
      </c>
      <c r="G621" t="s">
        <v>302</v>
      </c>
      <c r="O621">
        <v>29</v>
      </c>
      <c r="P621">
        <v>187</v>
      </c>
      <c r="Q621">
        <v>3</v>
      </c>
      <c r="R621">
        <v>0</v>
      </c>
      <c r="S621">
        <v>1</v>
      </c>
      <c r="T621">
        <v>4</v>
      </c>
      <c r="U621">
        <v>4</v>
      </c>
      <c r="V621">
        <v>42</v>
      </c>
      <c r="W621">
        <v>0</v>
      </c>
      <c r="X621">
        <v>0</v>
      </c>
      <c r="Y621">
        <v>0</v>
      </c>
      <c r="AB621">
        <v>1</v>
      </c>
      <c r="AC621" t="s">
        <v>1477</v>
      </c>
      <c r="AD621" t="s">
        <v>1850</v>
      </c>
      <c r="AE621" t="s">
        <v>1851</v>
      </c>
      <c r="AF621">
        <v>47.9</v>
      </c>
    </row>
    <row r="622" spans="1:32" x14ac:dyDescent="0.2">
      <c r="A622" t="s">
        <v>820</v>
      </c>
      <c r="B622" t="s">
        <v>720</v>
      </c>
      <c r="C622" t="s">
        <v>31</v>
      </c>
      <c r="D622" t="s">
        <v>48</v>
      </c>
      <c r="E622">
        <v>15</v>
      </c>
      <c r="F622" t="s">
        <v>821</v>
      </c>
      <c r="G622" t="s">
        <v>312</v>
      </c>
      <c r="O622">
        <v>1</v>
      </c>
      <c r="P622">
        <v>24</v>
      </c>
      <c r="Q622">
        <v>0</v>
      </c>
      <c r="R622">
        <v>0</v>
      </c>
      <c r="S622">
        <v>0</v>
      </c>
      <c r="T622">
        <v>16</v>
      </c>
      <c r="U622">
        <v>10</v>
      </c>
      <c r="V622">
        <v>181</v>
      </c>
      <c r="W622">
        <v>1</v>
      </c>
      <c r="X622">
        <v>0</v>
      </c>
      <c r="Y622">
        <v>1</v>
      </c>
      <c r="AB622">
        <v>2</v>
      </c>
      <c r="AC622" t="s">
        <v>462</v>
      </c>
      <c r="AD622" t="s">
        <v>1797</v>
      </c>
      <c r="AF622">
        <v>39.5</v>
      </c>
    </row>
    <row r="623" spans="1:32" x14ac:dyDescent="0.2">
      <c r="A623" t="s">
        <v>419</v>
      </c>
      <c r="B623" t="s">
        <v>367</v>
      </c>
      <c r="C623" t="s">
        <v>53</v>
      </c>
      <c r="D623" t="s">
        <v>58</v>
      </c>
      <c r="E623">
        <v>15</v>
      </c>
      <c r="F623" t="s">
        <v>420</v>
      </c>
      <c r="G623" t="s">
        <v>304</v>
      </c>
      <c r="H623">
        <v>28</v>
      </c>
      <c r="I623">
        <v>22</v>
      </c>
      <c r="J623">
        <v>319</v>
      </c>
      <c r="K623">
        <v>4</v>
      </c>
      <c r="L623">
        <v>0</v>
      </c>
      <c r="M623">
        <v>0</v>
      </c>
      <c r="N623">
        <v>1</v>
      </c>
      <c r="O623">
        <v>3</v>
      </c>
      <c r="P623">
        <v>11</v>
      </c>
      <c r="Q623">
        <v>1</v>
      </c>
      <c r="R623">
        <v>0</v>
      </c>
      <c r="S623">
        <v>0</v>
      </c>
      <c r="AB623">
        <v>1</v>
      </c>
      <c r="AF623">
        <v>38.86</v>
      </c>
    </row>
    <row r="624" spans="1:32" x14ac:dyDescent="0.2">
      <c r="A624" t="s">
        <v>630</v>
      </c>
      <c r="B624" t="s">
        <v>475</v>
      </c>
      <c r="C624" t="s">
        <v>49</v>
      </c>
      <c r="D624" t="s">
        <v>42</v>
      </c>
      <c r="E624">
        <v>15</v>
      </c>
      <c r="F624" t="s">
        <v>631</v>
      </c>
      <c r="G624" t="s">
        <v>313</v>
      </c>
      <c r="O624">
        <v>8</v>
      </c>
      <c r="P624">
        <v>10</v>
      </c>
      <c r="Q624">
        <v>1</v>
      </c>
      <c r="R624">
        <v>0</v>
      </c>
      <c r="S624">
        <v>0</v>
      </c>
      <c r="T624">
        <v>6</v>
      </c>
      <c r="U624">
        <v>6</v>
      </c>
      <c r="V624">
        <v>50</v>
      </c>
      <c r="W624">
        <v>3</v>
      </c>
      <c r="X624">
        <v>0</v>
      </c>
      <c r="Y624">
        <v>0</v>
      </c>
      <c r="AB624">
        <v>1</v>
      </c>
      <c r="AF624">
        <v>36</v>
      </c>
    </row>
    <row r="625" spans="1:32" x14ac:dyDescent="0.2">
      <c r="A625" t="s">
        <v>872</v>
      </c>
      <c r="B625" t="s">
        <v>720</v>
      </c>
      <c r="C625" t="s">
        <v>56</v>
      </c>
      <c r="D625" t="s">
        <v>47</v>
      </c>
      <c r="E625">
        <v>15</v>
      </c>
      <c r="F625" t="s">
        <v>873</v>
      </c>
      <c r="G625" t="s">
        <v>311</v>
      </c>
      <c r="T625">
        <v>9</v>
      </c>
      <c r="U625">
        <v>6</v>
      </c>
      <c r="V625">
        <v>120</v>
      </c>
      <c r="W625">
        <v>2</v>
      </c>
      <c r="X625">
        <v>0</v>
      </c>
      <c r="Y625">
        <v>1</v>
      </c>
      <c r="AB625">
        <v>1</v>
      </c>
      <c r="AC625" t="s">
        <v>462</v>
      </c>
      <c r="AD625" t="s">
        <v>1487</v>
      </c>
      <c r="AF625">
        <v>33</v>
      </c>
    </row>
    <row r="626" spans="1:32" x14ac:dyDescent="0.2">
      <c r="A626" t="s">
        <v>373</v>
      </c>
      <c r="B626" t="s">
        <v>367</v>
      </c>
      <c r="C626" t="s">
        <v>39</v>
      </c>
      <c r="D626" t="s">
        <v>52</v>
      </c>
      <c r="E626">
        <v>15</v>
      </c>
      <c r="F626" t="s">
        <v>374</v>
      </c>
      <c r="G626" t="s">
        <v>306</v>
      </c>
      <c r="H626">
        <v>20</v>
      </c>
      <c r="I626">
        <v>17</v>
      </c>
      <c r="J626">
        <v>231</v>
      </c>
      <c r="K626">
        <v>4</v>
      </c>
      <c r="L626">
        <v>0</v>
      </c>
      <c r="M626">
        <v>0</v>
      </c>
      <c r="N626">
        <v>0</v>
      </c>
      <c r="O626">
        <v>4</v>
      </c>
      <c r="P626">
        <v>17</v>
      </c>
      <c r="Q626">
        <v>1</v>
      </c>
      <c r="R626">
        <v>0</v>
      </c>
      <c r="S626">
        <v>0</v>
      </c>
      <c r="AB626">
        <v>1</v>
      </c>
      <c r="AF626">
        <v>32.94</v>
      </c>
    </row>
    <row r="627" spans="1:32" x14ac:dyDescent="0.2">
      <c r="A627" t="s">
        <v>882</v>
      </c>
      <c r="B627" t="s">
        <v>720</v>
      </c>
      <c r="C627" t="s">
        <v>38</v>
      </c>
      <c r="D627" t="s">
        <v>46</v>
      </c>
      <c r="E627">
        <v>15</v>
      </c>
      <c r="F627" t="s">
        <v>883</v>
      </c>
      <c r="G627" t="s">
        <v>302</v>
      </c>
      <c r="T627">
        <v>11</v>
      </c>
      <c r="U627">
        <v>8</v>
      </c>
      <c r="V627">
        <v>159</v>
      </c>
      <c r="W627">
        <v>1</v>
      </c>
      <c r="X627">
        <v>0</v>
      </c>
      <c r="Y627">
        <v>1</v>
      </c>
      <c r="AB627">
        <v>1</v>
      </c>
      <c r="AC627" t="s">
        <v>1477</v>
      </c>
      <c r="AD627" t="s">
        <v>1523</v>
      </c>
      <c r="AF627">
        <v>32.9</v>
      </c>
    </row>
    <row r="628" spans="1:32" x14ac:dyDescent="0.2">
      <c r="A628" t="s">
        <v>816</v>
      </c>
      <c r="B628" t="s">
        <v>720</v>
      </c>
      <c r="C628" t="s">
        <v>41</v>
      </c>
      <c r="D628" t="s">
        <v>61</v>
      </c>
      <c r="E628">
        <v>15</v>
      </c>
      <c r="F628" t="s">
        <v>817</v>
      </c>
      <c r="G628" t="s">
        <v>1849</v>
      </c>
      <c r="T628">
        <v>13</v>
      </c>
      <c r="U628">
        <v>10</v>
      </c>
      <c r="V628">
        <v>124</v>
      </c>
      <c r="W628">
        <v>1</v>
      </c>
      <c r="X628">
        <v>0</v>
      </c>
      <c r="Y628">
        <v>1</v>
      </c>
      <c r="AB628">
        <v>1</v>
      </c>
      <c r="AC628" t="s">
        <v>462</v>
      </c>
      <c r="AD628" t="s">
        <v>1482</v>
      </c>
      <c r="AF628">
        <v>31.4</v>
      </c>
    </row>
    <row r="629" spans="1:32" x14ac:dyDescent="0.2">
      <c r="A629" t="s">
        <v>934</v>
      </c>
      <c r="B629" t="s">
        <v>720</v>
      </c>
      <c r="C629" t="s">
        <v>58</v>
      </c>
      <c r="D629" t="s">
        <v>53</v>
      </c>
      <c r="E629">
        <v>15</v>
      </c>
      <c r="F629" t="s">
        <v>935</v>
      </c>
      <c r="G629" t="s">
        <v>304</v>
      </c>
      <c r="T629">
        <v>10</v>
      </c>
      <c r="U629">
        <v>5</v>
      </c>
      <c r="V629">
        <v>111</v>
      </c>
      <c r="W629">
        <v>2</v>
      </c>
      <c r="X629">
        <v>0</v>
      </c>
      <c r="Y629">
        <v>1</v>
      </c>
      <c r="AB629">
        <v>1</v>
      </c>
      <c r="AF629">
        <v>31.1</v>
      </c>
    </row>
    <row r="630" spans="1:32" x14ac:dyDescent="0.2">
      <c r="A630" t="s">
        <v>1572</v>
      </c>
      <c r="B630" t="s">
        <v>367</v>
      </c>
      <c r="C630" t="s">
        <v>31</v>
      </c>
      <c r="D630" t="s">
        <v>48</v>
      </c>
      <c r="E630">
        <v>15</v>
      </c>
      <c r="F630" t="s">
        <v>1573</v>
      </c>
      <c r="G630" t="s">
        <v>312</v>
      </c>
      <c r="H630">
        <v>44</v>
      </c>
      <c r="I630">
        <v>21</v>
      </c>
      <c r="J630">
        <v>296</v>
      </c>
      <c r="K630">
        <v>3</v>
      </c>
      <c r="L630">
        <v>0</v>
      </c>
      <c r="M630">
        <v>1</v>
      </c>
      <c r="N630">
        <v>0</v>
      </c>
      <c r="O630">
        <v>5</v>
      </c>
      <c r="P630">
        <v>19</v>
      </c>
      <c r="Q630">
        <v>1</v>
      </c>
      <c r="R630">
        <v>0</v>
      </c>
      <c r="S630">
        <v>0</v>
      </c>
      <c r="AB630">
        <v>1</v>
      </c>
      <c r="AF630">
        <v>30.74</v>
      </c>
    </row>
    <row r="631" spans="1:32" x14ac:dyDescent="0.2">
      <c r="A631" t="s">
        <v>1107</v>
      </c>
      <c r="B631" t="s">
        <v>720</v>
      </c>
      <c r="C631" t="s">
        <v>53</v>
      </c>
      <c r="D631" t="s">
        <v>58</v>
      </c>
      <c r="E631">
        <v>15</v>
      </c>
      <c r="F631" t="s">
        <v>1108</v>
      </c>
      <c r="G631" t="s">
        <v>304</v>
      </c>
      <c r="T631">
        <v>8</v>
      </c>
      <c r="U631">
        <v>6</v>
      </c>
      <c r="V631">
        <v>153</v>
      </c>
      <c r="W631">
        <v>1</v>
      </c>
      <c r="X631">
        <v>0</v>
      </c>
      <c r="Y631">
        <v>1</v>
      </c>
      <c r="AB631">
        <v>1</v>
      </c>
      <c r="AF631">
        <v>30.3</v>
      </c>
    </row>
    <row r="632" spans="1:32" x14ac:dyDescent="0.2">
      <c r="A632" t="s">
        <v>880</v>
      </c>
      <c r="B632" t="s">
        <v>720</v>
      </c>
      <c r="C632" t="s">
        <v>55</v>
      </c>
      <c r="D632" t="s">
        <v>62</v>
      </c>
      <c r="E632">
        <v>15</v>
      </c>
      <c r="F632" t="s">
        <v>881</v>
      </c>
      <c r="G632" t="s">
        <v>308</v>
      </c>
      <c r="T632">
        <v>12</v>
      </c>
      <c r="U632">
        <v>8</v>
      </c>
      <c r="V632">
        <v>128</v>
      </c>
      <c r="W632">
        <v>1</v>
      </c>
      <c r="X632">
        <v>0</v>
      </c>
      <c r="Y632">
        <v>1</v>
      </c>
      <c r="AB632">
        <v>1</v>
      </c>
      <c r="AF632">
        <v>29.8</v>
      </c>
    </row>
    <row r="633" spans="1:32" x14ac:dyDescent="0.2">
      <c r="A633" t="s">
        <v>896</v>
      </c>
      <c r="B633" t="s">
        <v>720</v>
      </c>
      <c r="C633" t="s">
        <v>50</v>
      </c>
      <c r="D633" t="s">
        <v>40</v>
      </c>
      <c r="E633">
        <v>15</v>
      </c>
      <c r="F633" t="s">
        <v>897</v>
      </c>
      <c r="G633" t="s">
        <v>303</v>
      </c>
      <c r="T633">
        <v>13</v>
      </c>
      <c r="U633">
        <v>9</v>
      </c>
      <c r="V633">
        <v>118</v>
      </c>
      <c r="W633">
        <v>1</v>
      </c>
      <c r="X633">
        <v>0</v>
      </c>
      <c r="Y633">
        <v>1</v>
      </c>
      <c r="AB633">
        <v>1</v>
      </c>
      <c r="AF633">
        <v>29.8</v>
      </c>
    </row>
    <row r="634" spans="1:32" x14ac:dyDescent="0.2">
      <c r="A634" t="s">
        <v>409</v>
      </c>
      <c r="B634" t="s">
        <v>367</v>
      </c>
      <c r="C634" t="s">
        <v>41</v>
      </c>
      <c r="D634" t="s">
        <v>61</v>
      </c>
      <c r="E634">
        <v>15</v>
      </c>
      <c r="F634" t="s">
        <v>410</v>
      </c>
      <c r="G634" t="s">
        <v>1849</v>
      </c>
      <c r="H634">
        <v>52</v>
      </c>
      <c r="I634">
        <v>34</v>
      </c>
      <c r="J634">
        <v>341</v>
      </c>
      <c r="K634">
        <v>3</v>
      </c>
      <c r="L634">
        <v>0</v>
      </c>
      <c r="M634">
        <v>0</v>
      </c>
      <c r="N634">
        <v>1</v>
      </c>
      <c r="O634">
        <v>1</v>
      </c>
      <c r="P634">
        <v>11</v>
      </c>
      <c r="Q634">
        <v>0</v>
      </c>
      <c r="R634">
        <v>0</v>
      </c>
      <c r="S634">
        <v>0</v>
      </c>
      <c r="AB634">
        <v>1</v>
      </c>
      <c r="AF634">
        <v>29.74</v>
      </c>
    </row>
    <row r="635" spans="1:32" x14ac:dyDescent="0.2">
      <c r="A635" t="s">
        <v>451</v>
      </c>
      <c r="B635" t="s">
        <v>367</v>
      </c>
      <c r="C635" t="s">
        <v>48</v>
      </c>
      <c r="D635" t="s">
        <v>31</v>
      </c>
      <c r="E635">
        <v>15</v>
      </c>
      <c r="F635" t="s">
        <v>452</v>
      </c>
      <c r="G635" t="s">
        <v>312</v>
      </c>
      <c r="H635">
        <v>55</v>
      </c>
      <c r="I635">
        <v>40</v>
      </c>
      <c r="J635">
        <v>380</v>
      </c>
      <c r="K635">
        <v>3</v>
      </c>
      <c r="L635">
        <v>0</v>
      </c>
      <c r="M635">
        <v>2</v>
      </c>
      <c r="N635">
        <v>1</v>
      </c>
      <c r="O635">
        <v>3</v>
      </c>
      <c r="P635">
        <v>-3</v>
      </c>
      <c r="Q635">
        <v>0</v>
      </c>
      <c r="R635">
        <v>0</v>
      </c>
      <c r="S635">
        <v>0</v>
      </c>
      <c r="AB635">
        <v>1</v>
      </c>
      <c r="AF635">
        <v>27.9</v>
      </c>
    </row>
    <row r="636" spans="1:32" x14ac:dyDescent="0.2">
      <c r="A636" t="s">
        <v>1133</v>
      </c>
      <c r="B636" t="s">
        <v>720</v>
      </c>
      <c r="C636" t="s">
        <v>36</v>
      </c>
      <c r="D636" t="s">
        <v>35</v>
      </c>
      <c r="E636">
        <v>15</v>
      </c>
      <c r="F636" t="s">
        <v>1134</v>
      </c>
      <c r="G636" t="s">
        <v>300</v>
      </c>
      <c r="T636">
        <v>17</v>
      </c>
      <c r="U636">
        <v>9</v>
      </c>
      <c r="V636">
        <v>157</v>
      </c>
      <c r="W636">
        <v>0</v>
      </c>
      <c r="X636">
        <v>0</v>
      </c>
      <c r="Y636">
        <v>1</v>
      </c>
      <c r="AB636">
        <v>1</v>
      </c>
      <c r="AF636">
        <v>27.7</v>
      </c>
    </row>
    <row r="637" spans="1:32" x14ac:dyDescent="0.2">
      <c r="A637" t="s">
        <v>852</v>
      </c>
      <c r="B637" t="s">
        <v>794</v>
      </c>
      <c r="C637" t="s">
        <v>53</v>
      </c>
      <c r="D637" t="s">
        <v>58</v>
      </c>
      <c r="E637">
        <v>15</v>
      </c>
      <c r="F637" t="s">
        <v>853</v>
      </c>
      <c r="G637" t="s">
        <v>304</v>
      </c>
      <c r="T637">
        <v>7</v>
      </c>
      <c r="U637">
        <v>7</v>
      </c>
      <c r="V637">
        <v>84</v>
      </c>
      <c r="W637">
        <v>2</v>
      </c>
      <c r="X637">
        <v>0</v>
      </c>
      <c r="Y637">
        <v>0</v>
      </c>
      <c r="AB637">
        <v>1</v>
      </c>
      <c r="AF637">
        <v>27.4</v>
      </c>
    </row>
    <row r="638" spans="1:32" x14ac:dyDescent="0.2">
      <c r="A638" t="s">
        <v>369</v>
      </c>
      <c r="B638" t="s">
        <v>367</v>
      </c>
      <c r="C638" t="s">
        <v>58</v>
      </c>
      <c r="D638" t="s">
        <v>53</v>
      </c>
      <c r="E638">
        <v>15</v>
      </c>
      <c r="F638" t="s">
        <v>370</v>
      </c>
      <c r="G638" t="s">
        <v>304</v>
      </c>
      <c r="H638">
        <v>27</v>
      </c>
      <c r="I638">
        <v>16</v>
      </c>
      <c r="J638">
        <v>235</v>
      </c>
      <c r="K638">
        <v>2</v>
      </c>
      <c r="L638">
        <v>0</v>
      </c>
      <c r="M638">
        <v>0</v>
      </c>
      <c r="N638">
        <v>0</v>
      </c>
      <c r="O638">
        <v>9</v>
      </c>
      <c r="P638">
        <v>79</v>
      </c>
      <c r="Q638">
        <v>0</v>
      </c>
      <c r="R638">
        <v>1</v>
      </c>
      <c r="S638">
        <v>0</v>
      </c>
      <c r="AB638">
        <v>1</v>
      </c>
      <c r="AF638">
        <v>27.3</v>
      </c>
    </row>
    <row r="639" spans="1:32" x14ac:dyDescent="0.2">
      <c r="A639" t="s">
        <v>407</v>
      </c>
      <c r="B639" t="s">
        <v>367</v>
      </c>
      <c r="C639" t="s">
        <v>57</v>
      </c>
      <c r="D639" t="s">
        <v>45</v>
      </c>
      <c r="E639">
        <v>15</v>
      </c>
      <c r="F639" t="s">
        <v>408</v>
      </c>
      <c r="G639" t="s">
        <v>310</v>
      </c>
      <c r="H639">
        <v>30</v>
      </c>
      <c r="I639">
        <v>21</v>
      </c>
      <c r="J639">
        <v>249</v>
      </c>
      <c r="K639">
        <v>3</v>
      </c>
      <c r="L639">
        <v>0</v>
      </c>
      <c r="M639">
        <v>0</v>
      </c>
      <c r="N639">
        <v>0</v>
      </c>
      <c r="O639">
        <v>5</v>
      </c>
      <c r="P639">
        <v>46</v>
      </c>
      <c r="Q639">
        <v>0</v>
      </c>
      <c r="R639">
        <v>0</v>
      </c>
      <c r="S639">
        <v>0</v>
      </c>
      <c r="AB639">
        <v>1</v>
      </c>
      <c r="AF639">
        <v>26.56</v>
      </c>
    </row>
    <row r="640" spans="1:32" x14ac:dyDescent="0.2">
      <c r="A640" t="s">
        <v>779</v>
      </c>
      <c r="B640" t="s">
        <v>720</v>
      </c>
      <c r="C640" t="s">
        <v>44</v>
      </c>
      <c r="D640" t="s">
        <v>37</v>
      </c>
      <c r="E640">
        <v>15</v>
      </c>
      <c r="F640" t="s">
        <v>780</v>
      </c>
      <c r="G640" t="s">
        <v>305</v>
      </c>
      <c r="T640">
        <v>15</v>
      </c>
      <c r="U640">
        <v>6</v>
      </c>
      <c r="V640">
        <v>85</v>
      </c>
      <c r="W640">
        <v>2</v>
      </c>
      <c r="X640">
        <v>0</v>
      </c>
      <c r="Y640">
        <v>0</v>
      </c>
      <c r="AB640">
        <v>3</v>
      </c>
      <c r="AC640" t="s">
        <v>462</v>
      </c>
      <c r="AD640" t="s">
        <v>1515</v>
      </c>
      <c r="AF640">
        <v>26.5</v>
      </c>
    </row>
    <row r="641" spans="1:32" x14ac:dyDescent="0.2">
      <c r="A641" t="s">
        <v>423</v>
      </c>
      <c r="B641" t="s">
        <v>367</v>
      </c>
      <c r="C641" t="s">
        <v>49</v>
      </c>
      <c r="D641" t="s">
        <v>42</v>
      </c>
      <c r="E641">
        <v>15</v>
      </c>
      <c r="F641" t="s">
        <v>424</v>
      </c>
      <c r="G641" t="s">
        <v>313</v>
      </c>
      <c r="H641">
        <v>36</v>
      </c>
      <c r="I641">
        <v>26</v>
      </c>
      <c r="J641">
        <v>311</v>
      </c>
      <c r="K641">
        <v>3</v>
      </c>
      <c r="L641">
        <v>0</v>
      </c>
      <c r="M641">
        <v>2</v>
      </c>
      <c r="N641">
        <v>1</v>
      </c>
      <c r="AB641">
        <v>1</v>
      </c>
      <c r="AC641" t="s">
        <v>462</v>
      </c>
      <c r="AD641" t="s">
        <v>1487</v>
      </c>
      <c r="AF641">
        <v>25.44</v>
      </c>
    </row>
    <row r="642" spans="1:32" x14ac:dyDescent="0.2">
      <c r="A642" t="s">
        <v>443</v>
      </c>
      <c r="B642" t="s">
        <v>367</v>
      </c>
      <c r="C642" t="s">
        <v>40</v>
      </c>
      <c r="D642" t="s">
        <v>50</v>
      </c>
      <c r="E642">
        <v>15</v>
      </c>
      <c r="F642" t="s">
        <v>444</v>
      </c>
      <c r="G642" t="s">
        <v>303</v>
      </c>
      <c r="H642">
        <v>38</v>
      </c>
      <c r="I642">
        <v>23</v>
      </c>
      <c r="J642">
        <v>297</v>
      </c>
      <c r="K642">
        <v>1</v>
      </c>
      <c r="L642">
        <v>0</v>
      </c>
      <c r="M642">
        <v>1</v>
      </c>
      <c r="N642">
        <v>0</v>
      </c>
      <c r="O642">
        <v>6</v>
      </c>
      <c r="P642">
        <v>44</v>
      </c>
      <c r="Q642">
        <v>1</v>
      </c>
      <c r="R642">
        <v>0</v>
      </c>
      <c r="S642">
        <v>0</v>
      </c>
      <c r="AB642">
        <v>1</v>
      </c>
      <c r="AF642">
        <v>25.28</v>
      </c>
    </row>
    <row r="643" spans="1:32" x14ac:dyDescent="0.2">
      <c r="A643" t="s">
        <v>411</v>
      </c>
      <c r="B643" t="s">
        <v>367</v>
      </c>
      <c r="C643" t="s">
        <v>37</v>
      </c>
      <c r="D643" t="s">
        <v>44</v>
      </c>
      <c r="E643">
        <v>15</v>
      </c>
      <c r="F643" t="s">
        <v>412</v>
      </c>
      <c r="G643" t="s">
        <v>305</v>
      </c>
      <c r="H643">
        <v>46</v>
      </c>
      <c r="I643">
        <v>29</v>
      </c>
      <c r="J643">
        <v>245</v>
      </c>
      <c r="K643">
        <v>4</v>
      </c>
      <c r="L643">
        <v>0</v>
      </c>
      <c r="M643">
        <v>1</v>
      </c>
      <c r="N643">
        <v>0</v>
      </c>
      <c r="O643">
        <v>1</v>
      </c>
      <c r="P643">
        <v>4</v>
      </c>
      <c r="Q643">
        <v>0</v>
      </c>
      <c r="R643">
        <v>0</v>
      </c>
      <c r="S643">
        <v>0</v>
      </c>
      <c r="AB643">
        <v>1</v>
      </c>
      <c r="AF643">
        <v>25.2</v>
      </c>
    </row>
    <row r="644" spans="1:32" x14ac:dyDescent="0.2">
      <c r="A644" t="s">
        <v>389</v>
      </c>
      <c r="B644" t="s">
        <v>367</v>
      </c>
      <c r="C644" t="s">
        <v>36</v>
      </c>
      <c r="D644" t="s">
        <v>35</v>
      </c>
      <c r="E644">
        <v>15</v>
      </c>
      <c r="F644" t="s">
        <v>390</v>
      </c>
      <c r="G644" t="s">
        <v>300</v>
      </c>
      <c r="H644">
        <v>50</v>
      </c>
      <c r="I644">
        <v>29</v>
      </c>
      <c r="J644">
        <v>363</v>
      </c>
      <c r="K644">
        <v>2</v>
      </c>
      <c r="L644">
        <v>0</v>
      </c>
      <c r="M644">
        <v>1</v>
      </c>
      <c r="N644">
        <v>1</v>
      </c>
      <c r="O644">
        <v>2</v>
      </c>
      <c r="P644">
        <v>5</v>
      </c>
      <c r="Q644">
        <v>0</v>
      </c>
      <c r="R644">
        <v>0</v>
      </c>
      <c r="S644">
        <v>0</v>
      </c>
      <c r="Z644">
        <v>1</v>
      </c>
      <c r="AA644">
        <v>0</v>
      </c>
      <c r="AB644">
        <v>1</v>
      </c>
      <c r="AF644">
        <v>25.02</v>
      </c>
    </row>
    <row r="645" spans="1:32" x14ac:dyDescent="0.2">
      <c r="A645" t="s">
        <v>401</v>
      </c>
      <c r="B645" t="s">
        <v>367</v>
      </c>
      <c r="C645" t="s">
        <v>38</v>
      </c>
      <c r="D645" t="s">
        <v>46</v>
      </c>
      <c r="E645">
        <v>15</v>
      </c>
      <c r="F645" t="s">
        <v>402</v>
      </c>
      <c r="G645" t="s">
        <v>302</v>
      </c>
      <c r="H645">
        <v>41</v>
      </c>
      <c r="I645">
        <v>28</v>
      </c>
      <c r="J645">
        <v>361</v>
      </c>
      <c r="K645">
        <v>2</v>
      </c>
      <c r="L645">
        <v>0</v>
      </c>
      <c r="M645">
        <v>2</v>
      </c>
      <c r="N645">
        <v>1</v>
      </c>
      <c r="O645">
        <v>1</v>
      </c>
      <c r="P645">
        <v>4</v>
      </c>
      <c r="Q645">
        <v>0</v>
      </c>
      <c r="R645">
        <v>0</v>
      </c>
      <c r="S645">
        <v>0</v>
      </c>
      <c r="Z645">
        <v>1</v>
      </c>
      <c r="AA645">
        <v>0</v>
      </c>
      <c r="AB645">
        <v>1</v>
      </c>
      <c r="AC645" t="s">
        <v>462</v>
      </c>
      <c r="AD645" t="s">
        <v>1814</v>
      </c>
      <c r="AF645">
        <v>23.84</v>
      </c>
    </row>
    <row r="646" spans="1:32" x14ac:dyDescent="0.2">
      <c r="A646" t="s">
        <v>664</v>
      </c>
      <c r="B646" t="s">
        <v>475</v>
      </c>
      <c r="C646" t="s">
        <v>50</v>
      </c>
      <c r="D646" t="s">
        <v>40</v>
      </c>
      <c r="E646">
        <v>15</v>
      </c>
      <c r="F646" t="s">
        <v>665</v>
      </c>
      <c r="G646" t="s">
        <v>303</v>
      </c>
      <c r="O646">
        <v>25</v>
      </c>
      <c r="P646">
        <v>56</v>
      </c>
      <c r="Q646">
        <v>1</v>
      </c>
      <c r="R646">
        <v>0</v>
      </c>
      <c r="S646">
        <v>0</v>
      </c>
      <c r="T646">
        <v>10</v>
      </c>
      <c r="U646">
        <v>7</v>
      </c>
      <c r="V646">
        <v>45</v>
      </c>
      <c r="W646">
        <v>0</v>
      </c>
      <c r="X646">
        <v>0</v>
      </c>
      <c r="Y646">
        <v>0</v>
      </c>
      <c r="AB646">
        <v>1</v>
      </c>
      <c r="AF646">
        <v>23.1</v>
      </c>
    </row>
    <row r="647" spans="1:32" x14ac:dyDescent="0.2">
      <c r="A647" t="s">
        <v>862</v>
      </c>
      <c r="B647" t="s">
        <v>720</v>
      </c>
      <c r="C647" t="s">
        <v>31</v>
      </c>
      <c r="D647" t="s">
        <v>48</v>
      </c>
      <c r="E647">
        <v>15</v>
      </c>
      <c r="F647" t="s">
        <v>863</v>
      </c>
      <c r="G647" t="s">
        <v>312</v>
      </c>
      <c r="T647">
        <v>12</v>
      </c>
      <c r="U647">
        <v>5</v>
      </c>
      <c r="V647">
        <v>61</v>
      </c>
      <c r="W647">
        <v>2</v>
      </c>
      <c r="X647">
        <v>0</v>
      </c>
      <c r="Y647">
        <v>0</v>
      </c>
      <c r="AB647">
        <v>1</v>
      </c>
      <c r="AF647">
        <v>23.1</v>
      </c>
    </row>
    <row r="648" spans="1:32" x14ac:dyDescent="0.2">
      <c r="A648" t="s">
        <v>769</v>
      </c>
      <c r="B648" t="s">
        <v>720</v>
      </c>
      <c r="C648" t="s">
        <v>61</v>
      </c>
      <c r="D648" t="s">
        <v>41</v>
      </c>
      <c r="E648">
        <v>15</v>
      </c>
      <c r="F648" t="s">
        <v>770</v>
      </c>
      <c r="G648" t="s">
        <v>1849</v>
      </c>
      <c r="T648">
        <v>6</v>
      </c>
      <c r="U648">
        <v>6</v>
      </c>
      <c r="V648">
        <v>45</v>
      </c>
      <c r="W648">
        <v>2</v>
      </c>
      <c r="X648">
        <v>0</v>
      </c>
      <c r="Y648">
        <v>0</v>
      </c>
      <c r="AB648">
        <v>2</v>
      </c>
      <c r="AF648">
        <v>22.5</v>
      </c>
    </row>
    <row r="649" spans="1:32" x14ac:dyDescent="0.2">
      <c r="A649" t="s">
        <v>481</v>
      </c>
      <c r="B649" t="s">
        <v>475</v>
      </c>
      <c r="C649" t="s">
        <v>52</v>
      </c>
      <c r="D649" t="s">
        <v>39</v>
      </c>
      <c r="E649">
        <v>15</v>
      </c>
      <c r="F649" t="s">
        <v>482</v>
      </c>
      <c r="G649" t="s">
        <v>306</v>
      </c>
      <c r="O649">
        <v>8</v>
      </c>
      <c r="P649">
        <v>47</v>
      </c>
      <c r="Q649">
        <v>0</v>
      </c>
      <c r="R649">
        <v>0</v>
      </c>
      <c r="S649">
        <v>0</v>
      </c>
      <c r="T649">
        <v>7</v>
      </c>
      <c r="U649">
        <v>6</v>
      </c>
      <c r="V649">
        <v>57</v>
      </c>
      <c r="W649">
        <v>1</v>
      </c>
      <c r="X649">
        <v>0</v>
      </c>
      <c r="Y649">
        <v>0</v>
      </c>
      <c r="AB649">
        <v>1</v>
      </c>
      <c r="AF649">
        <v>22.4</v>
      </c>
    </row>
    <row r="650" spans="1:32" x14ac:dyDescent="0.2">
      <c r="A650" t="s">
        <v>767</v>
      </c>
      <c r="B650" t="s">
        <v>720</v>
      </c>
      <c r="C650" t="s">
        <v>35</v>
      </c>
      <c r="D650" t="s">
        <v>36</v>
      </c>
      <c r="E650">
        <v>15</v>
      </c>
      <c r="F650" t="s">
        <v>768</v>
      </c>
      <c r="G650" t="s">
        <v>300</v>
      </c>
      <c r="O650">
        <v>4</v>
      </c>
      <c r="P650">
        <v>32</v>
      </c>
      <c r="Q650">
        <v>1</v>
      </c>
      <c r="R650">
        <v>0</v>
      </c>
      <c r="S650">
        <v>0</v>
      </c>
      <c r="T650">
        <v>3</v>
      </c>
      <c r="U650">
        <v>3</v>
      </c>
      <c r="V650">
        <v>41</v>
      </c>
      <c r="W650">
        <v>1</v>
      </c>
      <c r="X650">
        <v>0</v>
      </c>
      <c r="Y650">
        <v>0</v>
      </c>
      <c r="AB650">
        <v>1</v>
      </c>
      <c r="AF650">
        <v>22.3</v>
      </c>
    </row>
    <row r="651" spans="1:32" x14ac:dyDescent="0.2">
      <c r="A651" t="s">
        <v>366</v>
      </c>
      <c r="B651" t="s">
        <v>367</v>
      </c>
      <c r="C651" t="s">
        <v>61</v>
      </c>
      <c r="D651" t="s">
        <v>41</v>
      </c>
      <c r="E651">
        <v>15</v>
      </c>
      <c r="F651" t="s">
        <v>368</v>
      </c>
      <c r="G651" t="s">
        <v>1849</v>
      </c>
      <c r="H651">
        <v>25</v>
      </c>
      <c r="I651">
        <v>22</v>
      </c>
      <c r="J651">
        <v>254</v>
      </c>
      <c r="K651">
        <v>3</v>
      </c>
      <c r="L651">
        <v>0</v>
      </c>
      <c r="M651">
        <v>0</v>
      </c>
      <c r="N651">
        <v>0</v>
      </c>
      <c r="O651">
        <v>4</v>
      </c>
      <c r="P651">
        <v>-1</v>
      </c>
      <c r="Q651">
        <v>0</v>
      </c>
      <c r="R651">
        <v>0</v>
      </c>
      <c r="S651">
        <v>0</v>
      </c>
      <c r="AB651">
        <v>1</v>
      </c>
      <c r="AF651">
        <v>22.06</v>
      </c>
    </row>
    <row r="652" spans="1:32" x14ac:dyDescent="0.2">
      <c r="A652" t="s">
        <v>894</v>
      </c>
      <c r="B652" t="s">
        <v>794</v>
      </c>
      <c r="C652" t="s">
        <v>38</v>
      </c>
      <c r="D652" t="s">
        <v>46</v>
      </c>
      <c r="E652">
        <v>15</v>
      </c>
      <c r="F652" t="s">
        <v>895</v>
      </c>
      <c r="G652" t="s">
        <v>302</v>
      </c>
      <c r="T652">
        <v>13</v>
      </c>
      <c r="U652">
        <v>8</v>
      </c>
      <c r="V652">
        <v>78</v>
      </c>
      <c r="W652">
        <v>1</v>
      </c>
      <c r="X652">
        <v>0</v>
      </c>
      <c r="Y652">
        <v>0</v>
      </c>
      <c r="AB652">
        <v>1</v>
      </c>
      <c r="AC652" t="s">
        <v>462</v>
      </c>
      <c r="AD652" t="s">
        <v>1813</v>
      </c>
      <c r="AF652">
        <v>21.8</v>
      </c>
    </row>
    <row r="653" spans="1:32" x14ac:dyDescent="0.2">
      <c r="A653" t="s">
        <v>952</v>
      </c>
      <c r="B653" t="s">
        <v>720</v>
      </c>
      <c r="C653" t="s">
        <v>60</v>
      </c>
      <c r="D653" t="s">
        <v>51</v>
      </c>
      <c r="E653">
        <v>15</v>
      </c>
      <c r="F653" t="s">
        <v>953</v>
      </c>
      <c r="G653" t="s">
        <v>314</v>
      </c>
      <c r="T653">
        <v>10</v>
      </c>
      <c r="U653">
        <v>8</v>
      </c>
      <c r="V653">
        <v>74</v>
      </c>
      <c r="W653">
        <v>1</v>
      </c>
      <c r="X653">
        <v>0</v>
      </c>
      <c r="Y653">
        <v>0</v>
      </c>
      <c r="Z653">
        <v>1</v>
      </c>
      <c r="AA653">
        <v>0</v>
      </c>
      <c r="AB653">
        <v>1</v>
      </c>
      <c r="AC653" t="s">
        <v>462</v>
      </c>
      <c r="AD653" t="s">
        <v>1490</v>
      </c>
      <c r="AF653">
        <v>21.4</v>
      </c>
    </row>
    <row r="654" spans="1:32" x14ac:dyDescent="0.2">
      <c r="A654" t="s">
        <v>375</v>
      </c>
      <c r="B654" t="s">
        <v>367</v>
      </c>
      <c r="C654" t="s">
        <v>56</v>
      </c>
      <c r="D654" t="s">
        <v>47</v>
      </c>
      <c r="E654">
        <v>15</v>
      </c>
      <c r="F654" t="s">
        <v>376</v>
      </c>
      <c r="G654" t="s">
        <v>311</v>
      </c>
      <c r="H654">
        <v>47</v>
      </c>
      <c r="I654">
        <v>23</v>
      </c>
      <c r="J654">
        <v>276</v>
      </c>
      <c r="K654">
        <v>2</v>
      </c>
      <c r="L654">
        <v>0</v>
      </c>
      <c r="M654">
        <v>2</v>
      </c>
      <c r="N654">
        <v>0</v>
      </c>
      <c r="O654">
        <v>4</v>
      </c>
      <c r="P654">
        <v>42</v>
      </c>
      <c r="Q654">
        <v>0</v>
      </c>
      <c r="R654">
        <v>0</v>
      </c>
      <c r="S654">
        <v>0</v>
      </c>
      <c r="AB654">
        <v>1</v>
      </c>
      <c r="AF654">
        <v>21.24</v>
      </c>
    </row>
    <row r="655" spans="1:32" x14ac:dyDescent="0.2">
      <c r="A655" t="s">
        <v>558</v>
      </c>
      <c r="B655" t="s">
        <v>475</v>
      </c>
      <c r="C655" t="s">
        <v>37</v>
      </c>
      <c r="D655" t="s">
        <v>44</v>
      </c>
      <c r="E655">
        <v>15</v>
      </c>
      <c r="F655" t="s">
        <v>559</v>
      </c>
      <c r="G655" t="s">
        <v>305</v>
      </c>
      <c r="O655">
        <v>4</v>
      </c>
      <c r="P655">
        <v>29</v>
      </c>
      <c r="Q655">
        <v>0</v>
      </c>
      <c r="R655">
        <v>0</v>
      </c>
      <c r="S655">
        <v>0</v>
      </c>
      <c r="T655">
        <v>10</v>
      </c>
      <c r="U655">
        <v>8</v>
      </c>
      <c r="V655">
        <v>43</v>
      </c>
      <c r="W655">
        <v>1</v>
      </c>
      <c r="X655">
        <v>0</v>
      </c>
      <c r="Y655">
        <v>0</v>
      </c>
      <c r="AB655">
        <v>1</v>
      </c>
      <c r="AF655">
        <v>21.2</v>
      </c>
    </row>
    <row r="656" spans="1:32" x14ac:dyDescent="0.2">
      <c r="A656" t="s">
        <v>1145</v>
      </c>
      <c r="B656" t="s">
        <v>720</v>
      </c>
      <c r="C656" t="s">
        <v>57</v>
      </c>
      <c r="D656" t="s">
        <v>45</v>
      </c>
      <c r="E656">
        <v>15</v>
      </c>
      <c r="F656" t="s">
        <v>1146</v>
      </c>
      <c r="G656" t="s">
        <v>310</v>
      </c>
      <c r="T656">
        <v>8</v>
      </c>
      <c r="U656">
        <v>7</v>
      </c>
      <c r="V656">
        <v>110</v>
      </c>
      <c r="W656">
        <v>0</v>
      </c>
      <c r="X656">
        <v>0</v>
      </c>
      <c r="Y656">
        <v>1</v>
      </c>
      <c r="AB656">
        <v>3</v>
      </c>
      <c r="AF656">
        <v>21</v>
      </c>
    </row>
    <row r="657" spans="1:32" x14ac:dyDescent="0.2">
      <c r="A657" t="s">
        <v>638</v>
      </c>
      <c r="B657" t="s">
        <v>475</v>
      </c>
      <c r="C657" t="s">
        <v>32</v>
      </c>
      <c r="D657" t="s">
        <v>34</v>
      </c>
      <c r="E657">
        <v>15</v>
      </c>
      <c r="F657" t="s">
        <v>639</v>
      </c>
      <c r="G657" t="s">
        <v>301</v>
      </c>
      <c r="O657">
        <v>6</v>
      </c>
      <c r="P657">
        <v>25</v>
      </c>
      <c r="Q657">
        <v>1</v>
      </c>
      <c r="R657">
        <v>0</v>
      </c>
      <c r="S657">
        <v>0</v>
      </c>
      <c r="T657">
        <v>7</v>
      </c>
      <c r="U657">
        <v>7</v>
      </c>
      <c r="V657">
        <v>54</v>
      </c>
      <c r="W657">
        <v>0</v>
      </c>
      <c r="X657">
        <v>0</v>
      </c>
      <c r="Y657">
        <v>0</v>
      </c>
      <c r="AB657">
        <v>2</v>
      </c>
      <c r="AF657">
        <v>20.9</v>
      </c>
    </row>
    <row r="658" spans="1:32" x14ac:dyDescent="0.2">
      <c r="A658" t="s">
        <v>507</v>
      </c>
      <c r="B658" t="s">
        <v>475</v>
      </c>
      <c r="C658" t="s">
        <v>37</v>
      </c>
      <c r="D658" t="s">
        <v>44</v>
      </c>
      <c r="E658">
        <v>15</v>
      </c>
      <c r="F658" t="s">
        <v>508</v>
      </c>
      <c r="G658" t="s">
        <v>305</v>
      </c>
      <c r="O658">
        <v>16</v>
      </c>
      <c r="P658">
        <v>107</v>
      </c>
      <c r="Q658">
        <v>1</v>
      </c>
      <c r="R658">
        <v>0</v>
      </c>
      <c r="S658">
        <v>1</v>
      </c>
      <c r="T658">
        <v>3</v>
      </c>
      <c r="U658">
        <v>1</v>
      </c>
      <c r="V658">
        <v>0</v>
      </c>
      <c r="W658">
        <v>0</v>
      </c>
      <c r="X658">
        <v>0</v>
      </c>
      <c r="Y658">
        <v>0</v>
      </c>
      <c r="Z658">
        <v>1</v>
      </c>
      <c r="AA658">
        <v>0</v>
      </c>
      <c r="AB658">
        <v>2</v>
      </c>
      <c r="AF658">
        <v>20.7</v>
      </c>
    </row>
    <row r="659" spans="1:32" x14ac:dyDescent="0.2">
      <c r="A659" t="s">
        <v>596</v>
      </c>
      <c r="B659" t="s">
        <v>475</v>
      </c>
      <c r="C659" t="s">
        <v>43</v>
      </c>
      <c r="D659" t="s">
        <v>54</v>
      </c>
      <c r="E659">
        <v>15</v>
      </c>
      <c r="F659" t="s">
        <v>597</v>
      </c>
      <c r="G659" t="s">
        <v>309</v>
      </c>
      <c r="O659">
        <v>1</v>
      </c>
      <c r="P659">
        <v>6</v>
      </c>
      <c r="Q659">
        <v>0</v>
      </c>
      <c r="R659">
        <v>0</v>
      </c>
      <c r="S659">
        <v>0</v>
      </c>
      <c r="T659">
        <v>8</v>
      </c>
      <c r="U659">
        <v>7</v>
      </c>
      <c r="V659">
        <v>71</v>
      </c>
      <c r="W659">
        <v>1</v>
      </c>
      <c r="X659">
        <v>0</v>
      </c>
      <c r="Y659">
        <v>0</v>
      </c>
      <c r="AB659">
        <v>2</v>
      </c>
      <c r="AF659">
        <v>20.7</v>
      </c>
    </row>
    <row r="660" spans="1:32" x14ac:dyDescent="0.2">
      <c r="A660" t="s">
        <v>1139</v>
      </c>
      <c r="B660" t="s">
        <v>720</v>
      </c>
      <c r="C660" t="s">
        <v>39</v>
      </c>
      <c r="D660" t="s">
        <v>52</v>
      </c>
      <c r="E660">
        <v>15</v>
      </c>
      <c r="F660" t="s">
        <v>1140</v>
      </c>
      <c r="G660" t="s">
        <v>306</v>
      </c>
      <c r="T660">
        <v>4</v>
      </c>
      <c r="U660">
        <v>3</v>
      </c>
      <c r="V660">
        <v>55</v>
      </c>
      <c r="W660">
        <v>2</v>
      </c>
      <c r="X660">
        <v>0</v>
      </c>
      <c r="Y660">
        <v>0</v>
      </c>
      <c r="AB660">
        <v>1</v>
      </c>
      <c r="AF660">
        <v>20.5</v>
      </c>
    </row>
    <row r="661" spans="1:32" x14ac:dyDescent="0.2">
      <c r="A661" t="s">
        <v>1225</v>
      </c>
      <c r="B661" t="s">
        <v>720</v>
      </c>
      <c r="C661" t="s">
        <v>57</v>
      </c>
      <c r="D661" t="s">
        <v>45</v>
      </c>
      <c r="E661">
        <v>15</v>
      </c>
      <c r="F661" t="s">
        <v>1226</v>
      </c>
      <c r="G661" t="s">
        <v>310</v>
      </c>
      <c r="T661">
        <v>6</v>
      </c>
      <c r="U661">
        <v>4</v>
      </c>
      <c r="V661">
        <v>45</v>
      </c>
      <c r="W661">
        <v>2</v>
      </c>
      <c r="X661">
        <v>0</v>
      </c>
      <c r="Y661">
        <v>0</v>
      </c>
      <c r="AB661">
        <v>1</v>
      </c>
      <c r="AF661">
        <v>20.5</v>
      </c>
    </row>
    <row r="662" spans="1:32" x14ac:dyDescent="0.2">
      <c r="A662" t="s">
        <v>1199</v>
      </c>
      <c r="B662" t="s">
        <v>794</v>
      </c>
      <c r="C662" t="s">
        <v>54</v>
      </c>
      <c r="D662" t="s">
        <v>43</v>
      </c>
      <c r="E662">
        <v>15</v>
      </c>
      <c r="F662" t="s">
        <v>1200</v>
      </c>
      <c r="G662" t="s">
        <v>309</v>
      </c>
      <c r="T662">
        <v>5</v>
      </c>
      <c r="U662">
        <v>2</v>
      </c>
      <c r="V662">
        <v>64</v>
      </c>
      <c r="W662">
        <v>2</v>
      </c>
      <c r="X662">
        <v>0</v>
      </c>
      <c r="Y662">
        <v>0</v>
      </c>
      <c r="AB662">
        <v>1</v>
      </c>
      <c r="AF662">
        <v>20.399999999999999</v>
      </c>
    </row>
    <row r="663" spans="1:32" x14ac:dyDescent="0.2">
      <c r="A663" t="s">
        <v>1129</v>
      </c>
      <c r="B663" t="s">
        <v>720</v>
      </c>
      <c r="C663" t="s">
        <v>54</v>
      </c>
      <c r="D663" t="s">
        <v>43</v>
      </c>
      <c r="E663">
        <v>15</v>
      </c>
      <c r="F663" t="s">
        <v>1130</v>
      </c>
      <c r="G663" t="s">
        <v>309</v>
      </c>
      <c r="T663">
        <v>9</v>
      </c>
      <c r="U663">
        <v>6</v>
      </c>
      <c r="V663">
        <v>113</v>
      </c>
      <c r="W663">
        <v>0</v>
      </c>
      <c r="X663">
        <v>0</v>
      </c>
      <c r="Y663">
        <v>1</v>
      </c>
      <c r="AB663">
        <v>2</v>
      </c>
      <c r="AF663">
        <v>20.3</v>
      </c>
    </row>
    <row r="664" spans="1:32" x14ac:dyDescent="0.2">
      <c r="A664" t="s">
        <v>455</v>
      </c>
      <c r="B664" t="s">
        <v>367</v>
      </c>
      <c r="C664" t="s">
        <v>55</v>
      </c>
      <c r="D664" t="s">
        <v>62</v>
      </c>
      <c r="E664">
        <v>15</v>
      </c>
      <c r="F664" t="s">
        <v>1852</v>
      </c>
      <c r="G664" t="s">
        <v>308</v>
      </c>
      <c r="H664">
        <v>45</v>
      </c>
      <c r="I664">
        <v>26</v>
      </c>
      <c r="J664">
        <v>281</v>
      </c>
      <c r="K664">
        <v>2</v>
      </c>
      <c r="L664">
        <v>0</v>
      </c>
      <c r="M664">
        <v>2</v>
      </c>
      <c r="N664">
        <v>0</v>
      </c>
      <c r="O664">
        <v>5</v>
      </c>
      <c r="P664">
        <v>30</v>
      </c>
      <c r="Q664">
        <v>0</v>
      </c>
      <c r="R664">
        <v>0</v>
      </c>
      <c r="S664">
        <v>0</v>
      </c>
      <c r="AB664">
        <v>2</v>
      </c>
      <c r="AF664">
        <v>20.239999999999998</v>
      </c>
    </row>
    <row r="665" spans="1:32" x14ac:dyDescent="0.2">
      <c r="A665" t="s">
        <v>1246</v>
      </c>
      <c r="B665" t="s">
        <v>720</v>
      </c>
      <c r="C665" t="s">
        <v>47</v>
      </c>
      <c r="D665" t="s">
        <v>56</v>
      </c>
      <c r="E665">
        <v>15</v>
      </c>
      <c r="F665" t="s">
        <v>1247</v>
      </c>
      <c r="G665" t="s">
        <v>311</v>
      </c>
      <c r="T665">
        <v>9</v>
      </c>
      <c r="U665">
        <v>6</v>
      </c>
      <c r="V665">
        <v>82</v>
      </c>
      <c r="W665">
        <v>1</v>
      </c>
      <c r="X665">
        <v>0</v>
      </c>
      <c r="Y665">
        <v>0</v>
      </c>
      <c r="AB665">
        <v>2</v>
      </c>
      <c r="AF665">
        <v>20.2</v>
      </c>
    </row>
    <row r="666" spans="1:32" x14ac:dyDescent="0.2">
      <c r="A666" t="s">
        <v>1151</v>
      </c>
      <c r="B666" t="s">
        <v>794</v>
      </c>
      <c r="C666" t="s">
        <v>44</v>
      </c>
      <c r="D666" t="s">
        <v>37</v>
      </c>
      <c r="E666">
        <v>15</v>
      </c>
      <c r="F666" t="s">
        <v>1152</v>
      </c>
      <c r="G666" t="s">
        <v>305</v>
      </c>
      <c r="T666">
        <v>8</v>
      </c>
      <c r="U666">
        <v>6</v>
      </c>
      <c r="V666">
        <v>79</v>
      </c>
      <c r="W666">
        <v>1</v>
      </c>
      <c r="X666">
        <v>0</v>
      </c>
      <c r="Y666">
        <v>0</v>
      </c>
      <c r="AB666">
        <v>1</v>
      </c>
      <c r="AC666" t="s">
        <v>462</v>
      </c>
      <c r="AD666" t="s">
        <v>1515</v>
      </c>
      <c r="AE666" t="s">
        <v>1853</v>
      </c>
      <c r="AF666">
        <v>19.899999999999999</v>
      </c>
    </row>
    <row r="667" spans="1:32" x14ac:dyDescent="0.2">
      <c r="A667" t="s">
        <v>785</v>
      </c>
      <c r="B667" t="s">
        <v>720</v>
      </c>
      <c r="C667" t="s">
        <v>37</v>
      </c>
      <c r="D667" t="s">
        <v>44</v>
      </c>
      <c r="E667">
        <v>15</v>
      </c>
      <c r="F667" t="s">
        <v>786</v>
      </c>
      <c r="G667" t="s">
        <v>305</v>
      </c>
      <c r="T667">
        <v>9</v>
      </c>
      <c r="U667">
        <v>6</v>
      </c>
      <c r="V667">
        <v>76</v>
      </c>
      <c r="W667">
        <v>1</v>
      </c>
      <c r="X667">
        <v>0</v>
      </c>
      <c r="Y667">
        <v>0</v>
      </c>
      <c r="AB667">
        <v>1</v>
      </c>
      <c r="AF667">
        <v>19.600000000000001</v>
      </c>
    </row>
    <row r="668" spans="1:32" x14ac:dyDescent="0.2">
      <c r="A668" t="s">
        <v>775</v>
      </c>
      <c r="B668" t="s">
        <v>720</v>
      </c>
      <c r="C668" t="s">
        <v>48</v>
      </c>
      <c r="D668" t="s">
        <v>31</v>
      </c>
      <c r="E668">
        <v>15</v>
      </c>
      <c r="F668" t="s">
        <v>776</v>
      </c>
      <c r="G668" t="s">
        <v>312</v>
      </c>
      <c r="T668">
        <v>14</v>
      </c>
      <c r="U668">
        <v>10</v>
      </c>
      <c r="V668">
        <v>87</v>
      </c>
      <c r="W668">
        <v>0</v>
      </c>
      <c r="X668">
        <v>0</v>
      </c>
      <c r="Y668">
        <v>0</v>
      </c>
      <c r="AB668">
        <v>2</v>
      </c>
      <c r="AF668">
        <v>18.7</v>
      </c>
    </row>
    <row r="669" spans="1:32" x14ac:dyDescent="0.2">
      <c r="A669" t="s">
        <v>421</v>
      </c>
      <c r="B669" t="s">
        <v>367</v>
      </c>
      <c r="C669" t="s">
        <v>43</v>
      </c>
      <c r="D669" t="s">
        <v>54</v>
      </c>
      <c r="E669">
        <v>15</v>
      </c>
      <c r="F669" t="s">
        <v>422</v>
      </c>
      <c r="G669" t="s">
        <v>309</v>
      </c>
      <c r="H669">
        <v>35</v>
      </c>
      <c r="I669">
        <v>23</v>
      </c>
      <c r="J669">
        <v>267</v>
      </c>
      <c r="K669">
        <v>2</v>
      </c>
      <c r="L669">
        <v>0</v>
      </c>
      <c r="M669">
        <v>0</v>
      </c>
      <c r="N669">
        <v>0</v>
      </c>
      <c r="AB669">
        <v>1</v>
      </c>
      <c r="AF669">
        <v>18.68</v>
      </c>
    </row>
    <row r="670" spans="1:32" x14ac:dyDescent="0.2">
      <c r="A670" t="s">
        <v>538</v>
      </c>
      <c r="B670" t="s">
        <v>475</v>
      </c>
      <c r="C670" t="s">
        <v>39</v>
      </c>
      <c r="D670" t="s">
        <v>52</v>
      </c>
      <c r="E670">
        <v>15</v>
      </c>
      <c r="F670" t="s">
        <v>539</v>
      </c>
      <c r="G670" t="s">
        <v>306</v>
      </c>
      <c r="O670">
        <v>7</v>
      </c>
      <c r="P670">
        <v>10</v>
      </c>
      <c r="Q670">
        <v>0</v>
      </c>
      <c r="R670">
        <v>0</v>
      </c>
      <c r="S670">
        <v>0</v>
      </c>
      <c r="T670">
        <v>4</v>
      </c>
      <c r="U670">
        <v>4</v>
      </c>
      <c r="V670">
        <v>76</v>
      </c>
      <c r="W670">
        <v>1</v>
      </c>
      <c r="X670">
        <v>0</v>
      </c>
      <c r="Y670">
        <v>0</v>
      </c>
      <c r="AB670">
        <v>2</v>
      </c>
      <c r="AF670">
        <v>18.600000000000001</v>
      </c>
    </row>
    <row r="671" spans="1:32" x14ac:dyDescent="0.2">
      <c r="A671" t="s">
        <v>930</v>
      </c>
      <c r="B671" t="s">
        <v>720</v>
      </c>
      <c r="C671" t="s">
        <v>48</v>
      </c>
      <c r="D671" t="s">
        <v>31</v>
      </c>
      <c r="E671">
        <v>15</v>
      </c>
      <c r="F671" t="s">
        <v>931</v>
      </c>
      <c r="G671" t="s">
        <v>312</v>
      </c>
      <c r="T671">
        <v>11</v>
      </c>
      <c r="U671">
        <v>6</v>
      </c>
      <c r="V671">
        <v>62</v>
      </c>
      <c r="W671">
        <v>1</v>
      </c>
      <c r="X671">
        <v>0</v>
      </c>
      <c r="Y671">
        <v>0</v>
      </c>
      <c r="AB671">
        <v>3</v>
      </c>
      <c r="AF671">
        <v>18.2</v>
      </c>
    </row>
    <row r="672" spans="1:32" x14ac:dyDescent="0.2">
      <c r="A672" t="s">
        <v>554</v>
      </c>
      <c r="B672" t="s">
        <v>475</v>
      </c>
      <c r="C672" t="s">
        <v>61</v>
      </c>
      <c r="D672" t="s">
        <v>41</v>
      </c>
      <c r="E672">
        <v>15</v>
      </c>
      <c r="F672" t="s">
        <v>555</v>
      </c>
      <c r="G672" t="s">
        <v>1849</v>
      </c>
      <c r="O672">
        <v>8</v>
      </c>
      <c r="P672">
        <v>71</v>
      </c>
      <c r="Q672">
        <v>1</v>
      </c>
      <c r="R672">
        <v>0</v>
      </c>
      <c r="S672">
        <v>0</v>
      </c>
      <c r="T672">
        <v>3</v>
      </c>
      <c r="U672">
        <v>2</v>
      </c>
      <c r="V672">
        <v>30</v>
      </c>
      <c r="W672">
        <v>0</v>
      </c>
      <c r="X672">
        <v>0</v>
      </c>
      <c r="Y672">
        <v>0</v>
      </c>
      <c r="AB672">
        <v>1</v>
      </c>
      <c r="AF672">
        <v>18.100000000000001</v>
      </c>
    </row>
    <row r="673" spans="1:32" x14ac:dyDescent="0.2">
      <c r="A673" t="s">
        <v>828</v>
      </c>
      <c r="B673" t="s">
        <v>720</v>
      </c>
      <c r="C673" t="s">
        <v>62</v>
      </c>
      <c r="D673" t="s">
        <v>55</v>
      </c>
      <c r="E673">
        <v>15</v>
      </c>
      <c r="F673" t="s">
        <v>829</v>
      </c>
      <c r="G673" t="s">
        <v>308</v>
      </c>
      <c r="T673">
        <v>10</v>
      </c>
      <c r="U673">
        <v>7</v>
      </c>
      <c r="V673">
        <v>50</v>
      </c>
      <c r="W673">
        <v>1</v>
      </c>
      <c r="X673">
        <v>0</v>
      </c>
      <c r="Y673">
        <v>0</v>
      </c>
      <c r="AB673">
        <v>1</v>
      </c>
      <c r="AF673">
        <v>18</v>
      </c>
    </row>
    <row r="674" spans="1:32" x14ac:dyDescent="0.2">
      <c r="A674" t="s">
        <v>866</v>
      </c>
      <c r="B674" t="s">
        <v>720</v>
      </c>
      <c r="C674" t="s">
        <v>41</v>
      </c>
      <c r="D674" t="s">
        <v>61</v>
      </c>
      <c r="E674">
        <v>15</v>
      </c>
      <c r="F674" t="s">
        <v>867</v>
      </c>
      <c r="G674" t="s">
        <v>1849</v>
      </c>
      <c r="T674">
        <v>12</v>
      </c>
      <c r="U674">
        <v>10</v>
      </c>
      <c r="V674">
        <v>76</v>
      </c>
      <c r="W674">
        <v>0</v>
      </c>
      <c r="X674">
        <v>0</v>
      </c>
      <c r="Y674">
        <v>0</v>
      </c>
      <c r="AB674">
        <v>2</v>
      </c>
      <c r="AC674" t="s">
        <v>462</v>
      </c>
      <c r="AD674" t="s">
        <v>1854</v>
      </c>
      <c r="AF674">
        <v>17.600000000000001</v>
      </c>
    </row>
    <row r="675" spans="1:32" x14ac:dyDescent="0.2">
      <c r="A675" t="s">
        <v>838</v>
      </c>
      <c r="B675" t="s">
        <v>720</v>
      </c>
      <c r="C675" t="s">
        <v>32</v>
      </c>
      <c r="D675" t="s">
        <v>34</v>
      </c>
      <c r="E675">
        <v>15</v>
      </c>
      <c r="F675" t="s">
        <v>839</v>
      </c>
      <c r="G675" t="s">
        <v>301</v>
      </c>
      <c r="T675">
        <v>10</v>
      </c>
      <c r="U675">
        <v>6</v>
      </c>
      <c r="V675">
        <v>55</v>
      </c>
      <c r="W675">
        <v>1</v>
      </c>
      <c r="X675">
        <v>0</v>
      </c>
      <c r="Y675">
        <v>0</v>
      </c>
      <c r="AB675">
        <v>2</v>
      </c>
      <c r="AC675" t="s">
        <v>462</v>
      </c>
      <c r="AD675" t="s">
        <v>1475</v>
      </c>
      <c r="AF675">
        <v>17.5</v>
      </c>
    </row>
    <row r="676" spans="1:32" x14ac:dyDescent="0.2">
      <c r="A676" t="s">
        <v>1003</v>
      </c>
      <c r="B676" t="s">
        <v>720</v>
      </c>
      <c r="C676" t="s">
        <v>33</v>
      </c>
      <c r="D676" t="s">
        <v>59</v>
      </c>
      <c r="E676">
        <v>15</v>
      </c>
      <c r="F676" t="s">
        <v>1004</v>
      </c>
      <c r="G676" t="s">
        <v>307</v>
      </c>
      <c r="T676">
        <v>11</v>
      </c>
      <c r="U676">
        <v>8</v>
      </c>
      <c r="V676">
        <v>94</v>
      </c>
      <c r="W676">
        <v>0</v>
      </c>
      <c r="X676">
        <v>0</v>
      </c>
      <c r="Y676">
        <v>0</v>
      </c>
      <c r="AB676">
        <v>1</v>
      </c>
      <c r="AC676" t="s">
        <v>462</v>
      </c>
      <c r="AD676" t="s">
        <v>1490</v>
      </c>
      <c r="AF676">
        <v>17.399999999999999</v>
      </c>
    </row>
    <row r="677" spans="1:32" x14ac:dyDescent="0.2">
      <c r="A677" t="s">
        <v>1623</v>
      </c>
      <c r="B677" t="s">
        <v>367</v>
      </c>
      <c r="C677" t="s">
        <v>35</v>
      </c>
      <c r="D677" t="s">
        <v>36</v>
      </c>
      <c r="E677">
        <v>15</v>
      </c>
      <c r="F677" t="s">
        <v>1704</v>
      </c>
      <c r="G677" t="s">
        <v>300</v>
      </c>
      <c r="H677">
        <v>17</v>
      </c>
      <c r="I677">
        <v>14</v>
      </c>
      <c r="J677">
        <v>234</v>
      </c>
      <c r="K677">
        <v>2</v>
      </c>
      <c r="L677">
        <v>0</v>
      </c>
      <c r="M677">
        <v>0</v>
      </c>
      <c r="N677">
        <v>0</v>
      </c>
      <c r="O677">
        <v>3</v>
      </c>
      <c r="P677">
        <v>-3</v>
      </c>
      <c r="Q677">
        <v>0</v>
      </c>
      <c r="R677">
        <v>0</v>
      </c>
      <c r="S677">
        <v>0</v>
      </c>
      <c r="AB677">
        <v>1</v>
      </c>
      <c r="AC677" t="s">
        <v>462</v>
      </c>
      <c r="AD677" t="s">
        <v>1482</v>
      </c>
      <c r="AF677">
        <v>17.059999999999999</v>
      </c>
    </row>
    <row r="678" spans="1:32" x14ac:dyDescent="0.2">
      <c r="A678" t="s">
        <v>525</v>
      </c>
      <c r="B678" t="s">
        <v>475</v>
      </c>
      <c r="C678" t="s">
        <v>61</v>
      </c>
      <c r="D678" t="s">
        <v>41</v>
      </c>
      <c r="E678">
        <v>15</v>
      </c>
      <c r="F678" t="s">
        <v>526</v>
      </c>
      <c r="G678" t="s">
        <v>1849</v>
      </c>
      <c r="O678">
        <v>9</v>
      </c>
      <c r="P678">
        <v>77</v>
      </c>
      <c r="Q678">
        <v>1</v>
      </c>
      <c r="R678">
        <v>0</v>
      </c>
      <c r="S678">
        <v>0</v>
      </c>
      <c r="T678">
        <v>2</v>
      </c>
      <c r="U678">
        <v>2</v>
      </c>
      <c r="V678">
        <v>12</v>
      </c>
      <c r="W678">
        <v>0</v>
      </c>
      <c r="X678">
        <v>0</v>
      </c>
      <c r="Y678">
        <v>0</v>
      </c>
      <c r="Z678">
        <v>1</v>
      </c>
      <c r="AA678">
        <v>0</v>
      </c>
      <c r="AB678">
        <v>3</v>
      </c>
      <c r="AF678">
        <v>16.899999999999999</v>
      </c>
    </row>
    <row r="679" spans="1:32" x14ac:dyDescent="0.2">
      <c r="A679" t="s">
        <v>878</v>
      </c>
      <c r="B679" t="s">
        <v>794</v>
      </c>
      <c r="C679" t="s">
        <v>41</v>
      </c>
      <c r="D679" t="s">
        <v>61</v>
      </c>
      <c r="E679">
        <v>15</v>
      </c>
      <c r="F679" t="s">
        <v>879</v>
      </c>
      <c r="G679" t="s">
        <v>1849</v>
      </c>
      <c r="T679">
        <v>12</v>
      </c>
      <c r="U679">
        <v>6</v>
      </c>
      <c r="V679">
        <v>49</v>
      </c>
      <c r="W679">
        <v>1</v>
      </c>
      <c r="X679">
        <v>0</v>
      </c>
      <c r="Y679">
        <v>0</v>
      </c>
      <c r="AB679">
        <v>1</v>
      </c>
      <c r="AF679">
        <v>16.899999999999999</v>
      </c>
    </row>
    <row r="680" spans="1:32" x14ac:dyDescent="0.2">
      <c r="A680" t="s">
        <v>552</v>
      </c>
      <c r="B680" t="s">
        <v>475</v>
      </c>
      <c r="C680" t="s">
        <v>48</v>
      </c>
      <c r="D680" t="s">
        <v>31</v>
      </c>
      <c r="E680">
        <v>15</v>
      </c>
      <c r="F680" t="s">
        <v>553</v>
      </c>
      <c r="G680" t="s">
        <v>312</v>
      </c>
      <c r="O680">
        <v>14</v>
      </c>
      <c r="P680">
        <v>26</v>
      </c>
      <c r="Q680">
        <v>1</v>
      </c>
      <c r="R680">
        <v>0</v>
      </c>
      <c r="S680">
        <v>0</v>
      </c>
      <c r="T680">
        <v>6</v>
      </c>
      <c r="U680">
        <v>5</v>
      </c>
      <c r="V680">
        <v>30</v>
      </c>
      <c r="W680">
        <v>0</v>
      </c>
      <c r="X680">
        <v>0</v>
      </c>
      <c r="Y680">
        <v>0</v>
      </c>
      <c r="AB680">
        <v>1</v>
      </c>
      <c r="AF680">
        <v>16.600000000000001</v>
      </c>
    </row>
    <row r="681" spans="1:32" x14ac:dyDescent="0.2">
      <c r="A681" t="s">
        <v>485</v>
      </c>
      <c r="B681" t="s">
        <v>475</v>
      </c>
      <c r="C681" t="s">
        <v>62</v>
      </c>
      <c r="D681" t="s">
        <v>55</v>
      </c>
      <c r="E681">
        <v>15</v>
      </c>
      <c r="F681" t="s">
        <v>486</v>
      </c>
      <c r="G681" t="s">
        <v>308</v>
      </c>
      <c r="O681">
        <v>16</v>
      </c>
      <c r="P681">
        <v>76</v>
      </c>
      <c r="Q681">
        <v>1</v>
      </c>
      <c r="R681">
        <v>0</v>
      </c>
      <c r="S681">
        <v>0</v>
      </c>
      <c r="T681">
        <v>2</v>
      </c>
      <c r="U681">
        <v>2</v>
      </c>
      <c r="V681">
        <v>9</v>
      </c>
      <c r="W681">
        <v>0</v>
      </c>
      <c r="X681">
        <v>0</v>
      </c>
      <c r="Y681">
        <v>0</v>
      </c>
      <c r="AB681">
        <v>1</v>
      </c>
      <c r="AF681">
        <v>16.5</v>
      </c>
    </row>
    <row r="682" spans="1:32" x14ac:dyDescent="0.2">
      <c r="A682" t="s">
        <v>773</v>
      </c>
      <c r="B682" t="s">
        <v>720</v>
      </c>
      <c r="C682" t="s">
        <v>57</v>
      </c>
      <c r="D682" t="s">
        <v>45</v>
      </c>
      <c r="E682">
        <v>15</v>
      </c>
      <c r="F682" t="s">
        <v>774</v>
      </c>
      <c r="G682" t="s">
        <v>310</v>
      </c>
      <c r="T682">
        <v>7</v>
      </c>
      <c r="U682">
        <v>5</v>
      </c>
      <c r="V682">
        <v>55</v>
      </c>
      <c r="W682">
        <v>1</v>
      </c>
      <c r="X682">
        <v>0</v>
      </c>
      <c r="Y682">
        <v>0</v>
      </c>
      <c r="AB682">
        <v>2</v>
      </c>
      <c r="AF682">
        <v>16.5</v>
      </c>
    </row>
    <row r="683" spans="1:32" x14ac:dyDescent="0.2">
      <c r="A683" t="s">
        <v>936</v>
      </c>
      <c r="B683" t="s">
        <v>794</v>
      </c>
      <c r="C683" t="s">
        <v>43</v>
      </c>
      <c r="D683" t="s">
        <v>54</v>
      </c>
      <c r="E683">
        <v>15</v>
      </c>
      <c r="F683" t="s">
        <v>937</v>
      </c>
      <c r="G683" t="s">
        <v>309</v>
      </c>
      <c r="T683">
        <v>11</v>
      </c>
      <c r="U683">
        <v>5</v>
      </c>
      <c r="V683">
        <v>54</v>
      </c>
      <c r="W683">
        <v>1</v>
      </c>
      <c r="X683">
        <v>0</v>
      </c>
      <c r="Y683">
        <v>0</v>
      </c>
      <c r="AB683">
        <v>1</v>
      </c>
      <c r="AC683" t="s">
        <v>1477</v>
      </c>
      <c r="AD683" t="s">
        <v>1475</v>
      </c>
      <c r="AF683">
        <v>16.399999999999999</v>
      </c>
    </row>
    <row r="684" spans="1:32" x14ac:dyDescent="0.2">
      <c r="A684" t="s">
        <v>405</v>
      </c>
      <c r="B684" t="s">
        <v>367</v>
      </c>
      <c r="C684" t="s">
        <v>52</v>
      </c>
      <c r="D684" t="s">
        <v>39</v>
      </c>
      <c r="E684">
        <v>15</v>
      </c>
      <c r="F684" t="s">
        <v>406</v>
      </c>
      <c r="G684" t="s">
        <v>306</v>
      </c>
      <c r="H684">
        <v>37</v>
      </c>
      <c r="I684">
        <v>26</v>
      </c>
      <c r="J684">
        <v>231</v>
      </c>
      <c r="K684">
        <v>2</v>
      </c>
      <c r="L684">
        <v>0</v>
      </c>
      <c r="M684">
        <v>1</v>
      </c>
      <c r="N684">
        <v>0</v>
      </c>
      <c r="O684">
        <v>1</v>
      </c>
      <c r="P684">
        <v>1</v>
      </c>
      <c r="Q684">
        <v>0</v>
      </c>
      <c r="R684">
        <v>0</v>
      </c>
      <c r="S684">
        <v>0</v>
      </c>
      <c r="Z684">
        <v>1</v>
      </c>
      <c r="AA684">
        <v>0</v>
      </c>
      <c r="AB684">
        <v>1</v>
      </c>
      <c r="AF684">
        <v>16.34</v>
      </c>
    </row>
    <row r="685" spans="1:32" x14ac:dyDescent="0.2">
      <c r="A685" t="s">
        <v>1855</v>
      </c>
      <c r="B685" t="s">
        <v>475</v>
      </c>
      <c r="C685" t="s">
        <v>58</v>
      </c>
      <c r="D685" t="s">
        <v>53</v>
      </c>
      <c r="E685">
        <v>15</v>
      </c>
      <c r="F685" t="s">
        <v>1856</v>
      </c>
      <c r="G685" t="s">
        <v>304</v>
      </c>
      <c r="O685">
        <v>4</v>
      </c>
      <c r="P685">
        <v>81</v>
      </c>
      <c r="Q685">
        <v>1</v>
      </c>
      <c r="R685">
        <v>0</v>
      </c>
      <c r="S685">
        <v>0</v>
      </c>
      <c r="T685">
        <v>2</v>
      </c>
      <c r="U685">
        <v>2</v>
      </c>
      <c r="V685">
        <v>2</v>
      </c>
      <c r="W685">
        <v>0</v>
      </c>
      <c r="X685">
        <v>0</v>
      </c>
      <c r="Y685">
        <v>0</v>
      </c>
      <c r="AF685">
        <v>16.3</v>
      </c>
    </row>
    <row r="686" spans="1:32" x14ac:dyDescent="0.2">
      <c r="A686" t="s">
        <v>628</v>
      </c>
      <c r="B686" t="s">
        <v>475</v>
      </c>
      <c r="C686" t="s">
        <v>34</v>
      </c>
      <c r="D686" t="s">
        <v>32</v>
      </c>
      <c r="E686">
        <v>15</v>
      </c>
      <c r="F686" t="s">
        <v>629</v>
      </c>
      <c r="G686" t="s">
        <v>301</v>
      </c>
      <c r="O686">
        <v>16</v>
      </c>
      <c r="P686">
        <v>100</v>
      </c>
      <c r="Q686">
        <v>0</v>
      </c>
      <c r="R686">
        <v>0</v>
      </c>
      <c r="S686">
        <v>1</v>
      </c>
      <c r="T686">
        <v>3</v>
      </c>
      <c r="U686">
        <v>2</v>
      </c>
      <c r="V686">
        <v>13</v>
      </c>
      <c r="W686">
        <v>0</v>
      </c>
      <c r="X686">
        <v>0</v>
      </c>
      <c r="Y686">
        <v>0</v>
      </c>
      <c r="AB686">
        <v>1</v>
      </c>
      <c r="AF686">
        <v>16.3</v>
      </c>
    </row>
    <row r="687" spans="1:32" x14ac:dyDescent="0.2">
      <c r="A687" t="s">
        <v>371</v>
      </c>
      <c r="B687" t="s">
        <v>367</v>
      </c>
      <c r="C687" t="s">
        <v>32</v>
      </c>
      <c r="D687" t="s">
        <v>34</v>
      </c>
      <c r="E687">
        <v>15</v>
      </c>
      <c r="F687" t="s">
        <v>372</v>
      </c>
      <c r="G687" t="s">
        <v>301</v>
      </c>
      <c r="H687">
        <v>39</v>
      </c>
      <c r="I687">
        <v>26</v>
      </c>
      <c r="J687">
        <v>299</v>
      </c>
      <c r="K687">
        <v>1</v>
      </c>
      <c r="L687">
        <v>0</v>
      </c>
      <c r="M687">
        <v>1</v>
      </c>
      <c r="N687">
        <v>0</v>
      </c>
      <c r="O687">
        <v>5</v>
      </c>
      <c r="P687">
        <v>13</v>
      </c>
      <c r="Q687">
        <v>0</v>
      </c>
      <c r="R687">
        <v>0</v>
      </c>
      <c r="S687">
        <v>0</v>
      </c>
      <c r="AB687">
        <v>1</v>
      </c>
      <c r="AC687" t="s">
        <v>462</v>
      </c>
      <c r="AD687" t="s">
        <v>1491</v>
      </c>
      <c r="AF687">
        <v>16.260000000000002</v>
      </c>
    </row>
    <row r="688" spans="1:32" x14ac:dyDescent="0.2">
      <c r="A688" t="s">
        <v>431</v>
      </c>
      <c r="B688" t="s">
        <v>367</v>
      </c>
      <c r="C688" t="s">
        <v>54</v>
      </c>
      <c r="D688" t="s">
        <v>43</v>
      </c>
      <c r="E688">
        <v>15</v>
      </c>
      <c r="F688" t="s">
        <v>432</v>
      </c>
      <c r="G688" t="s">
        <v>309</v>
      </c>
      <c r="H688">
        <v>28</v>
      </c>
      <c r="I688">
        <v>20</v>
      </c>
      <c r="J688">
        <v>242</v>
      </c>
      <c r="K688">
        <v>2</v>
      </c>
      <c r="L688">
        <v>0</v>
      </c>
      <c r="M688">
        <v>2</v>
      </c>
      <c r="N688">
        <v>0</v>
      </c>
      <c r="O688">
        <v>2</v>
      </c>
      <c r="P688">
        <v>5</v>
      </c>
      <c r="Q688">
        <v>0</v>
      </c>
      <c r="R688">
        <v>0</v>
      </c>
      <c r="S688">
        <v>0</v>
      </c>
      <c r="AB688">
        <v>2</v>
      </c>
      <c r="AF688">
        <v>16.18</v>
      </c>
    </row>
    <row r="689" spans="1:32" x14ac:dyDescent="0.2">
      <c r="A689" t="s">
        <v>988</v>
      </c>
      <c r="B689" t="s">
        <v>720</v>
      </c>
      <c r="C689" t="s">
        <v>59</v>
      </c>
      <c r="D689" t="s">
        <v>33</v>
      </c>
      <c r="E689">
        <v>15</v>
      </c>
      <c r="F689" t="s">
        <v>989</v>
      </c>
      <c r="G689" t="s">
        <v>307</v>
      </c>
      <c r="T689">
        <v>7</v>
      </c>
      <c r="U689">
        <v>5</v>
      </c>
      <c r="V689">
        <v>51</v>
      </c>
      <c r="W689">
        <v>1</v>
      </c>
      <c r="X689">
        <v>0</v>
      </c>
      <c r="Y689">
        <v>0</v>
      </c>
      <c r="AB689">
        <v>2</v>
      </c>
      <c r="AF689">
        <v>16.100000000000001</v>
      </c>
    </row>
    <row r="690" spans="1:32" x14ac:dyDescent="0.2">
      <c r="A690" t="s">
        <v>658</v>
      </c>
      <c r="B690" t="s">
        <v>475</v>
      </c>
      <c r="C690" t="s">
        <v>35</v>
      </c>
      <c r="D690" t="s">
        <v>36</v>
      </c>
      <c r="E690">
        <v>15</v>
      </c>
      <c r="F690" t="s">
        <v>659</v>
      </c>
      <c r="G690" t="s">
        <v>300</v>
      </c>
      <c r="O690">
        <v>21</v>
      </c>
      <c r="P690">
        <v>48</v>
      </c>
      <c r="Q690">
        <v>1</v>
      </c>
      <c r="R690">
        <v>0</v>
      </c>
      <c r="S690">
        <v>0</v>
      </c>
      <c r="T690">
        <v>2</v>
      </c>
      <c r="U690">
        <v>2</v>
      </c>
      <c r="V690">
        <v>31</v>
      </c>
      <c r="W690">
        <v>0</v>
      </c>
      <c r="X690">
        <v>0</v>
      </c>
      <c r="Y690">
        <v>0</v>
      </c>
      <c r="AB690">
        <v>1</v>
      </c>
      <c r="AF690">
        <v>15.9</v>
      </c>
    </row>
    <row r="691" spans="1:32" x14ac:dyDescent="0.2">
      <c r="A691" t="s">
        <v>586</v>
      </c>
      <c r="B691" t="s">
        <v>475</v>
      </c>
      <c r="C691" t="s">
        <v>40</v>
      </c>
      <c r="D691" t="s">
        <v>50</v>
      </c>
      <c r="E691">
        <v>15</v>
      </c>
      <c r="F691" t="s">
        <v>587</v>
      </c>
      <c r="G691" t="s">
        <v>303</v>
      </c>
      <c r="O691">
        <v>14</v>
      </c>
      <c r="P691">
        <v>28</v>
      </c>
      <c r="Q691">
        <v>0</v>
      </c>
      <c r="R691">
        <v>0</v>
      </c>
      <c r="S691">
        <v>0</v>
      </c>
      <c r="T691">
        <v>10</v>
      </c>
      <c r="U691">
        <v>8</v>
      </c>
      <c r="V691">
        <v>46</v>
      </c>
      <c r="W691">
        <v>0</v>
      </c>
      <c r="X691">
        <v>0</v>
      </c>
      <c r="Y691">
        <v>0</v>
      </c>
      <c r="AB691">
        <v>2</v>
      </c>
      <c r="AF691">
        <v>15.4</v>
      </c>
    </row>
    <row r="692" spans="1:32" x14ac:dyDescent="0.2">
      <c r="A692" t="s">
        <v>1213</v>
      </c>
      <c r="B692" t="s">
        <v>794</v>
      </c>
      <c r="C692" t="s">
        <v>37</v>
      </c>
      <c r="D692" t="s">
        <v>44</v>
      </c>
      <c r="E692">
        <v>15</v>
      </c>
      <c r="F692" t="s">
        <v>1214</v>
      </c>
      <c r="G692" t="s">
        <v>305</v>
      </c>
      <c r="T692">
        <v>8</v>
      </c>
      <c r="U692">
        <v>5</v>
      </c>
      <c r="V692">
        <v>43</v>
      </c>
      <c r="W692">
        <v>1</v>
      </c>
      <c r="X692">
        <v>0</v>
      </c>
      <c r="Y692">
        <v>0</v>
      </c>
      <c r="AB692">
        <v>1</v>
      </c>
      <c r="AF692">
        <v>15.3</v>
      </c>
    </row>
    <row r="693" spans="1:32" x14ac:dyDescent="0.2">
      <c r="A693" t="s">
        <v>517</v>
      </c>
      <c r="B693" t="s">
        <v>475</v>
      </c>
      <c r="C693" t="s">
        <v>51</v>
      </c>
      <c r="D693" t="s">
        <v>60</v>
      </c>
      <c r="E693">
        <v>15</v>
      </c>
      <c r="F693" t="s">
        <v>518</v>
      </c>
      <c r="G693" t="s">
        <v>314</v>
      </c>
      <c r="O693">
        <v>19</v>
      </c>
      <c r="P693">
        <v>31</v>
      </c>
      <c r="Q693">
        <v>2</v>
      </c>
      <c r="R693">
        <v>0</v>
      </c>
      <c r="S693">
        <v>0</v>
      </c>
      <c r="T693">
        <v>1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1</v>
      </c>
      <c r="AA693">
        <v>0</v>
      </c>
      <c r="AB693">
        <v>1</v>
      </c>
      <c r="AF693">
        <v>15.1</v>
      </c>
    </row>
    <row r="694" spans="1:32" x14ac:dyDescent="0.2">
      <c r="A694" t="s">
        <v>1125</v>
      </c>
      <c r="B694" t="s">
        <v>720</v>
      </c>
      <c r="C694" t="s">
        <v>35</v>
      </c>
      <c r="D694" t="s">
        <v>36</v>
      </c>
      <c r="E694">
        <v>15</v>
      </c>
      <c r="F694" t="s">
        <v>1126</v>
      </c>
      <c r="G694" t="s">
        <v>300</v>
      </c>
      <c r="T694">
        <v>2</v>
      </c>
      <c r="U694">
        <v>2</v>
      </c>
      <c r="V694">
        <v>71</v>
      </c>
      <c r="W694">
        <v>1</v>
      </c>
      <c r="X694">
        <v>0</v>
      </c>
      <c r="Y694">
        <v>0</v>
      </c>
      <c r="AB694">
        <v>3</v>
      </c>
      <c r="AF694">
        <v>15.1</v>
      </c>
    </row>
    <row r="695" spans="1:32" x14ac:dyDescent="0.2">
      <c r="A695" t="s">
        <v>387</v>
      </c>
      <c r="B695" t="s">
        <v>367</v>
      </c>
      <c r="C695" t="s">
        <v>42</v>
      </c>
      <c r="D695" t="s">
        <v>49</v>
      </c>
      <c r="E695">
        <v>15</v>
      </c>
      <c r="F695" t="s">
        <v>388</v>
      </c>
      <c r="G695" t="s">
        <v>313</v>
      </c>
      <c r="H695">
        <v>34</v>
      </c>
      <c r="I695">
        <v>20</v>
      </c>
      <c r="J695">
        <v>216</v>
      </c>
      <c r="K695">
        <v>0</v>
      </c>
      <c r="L695">
        <v>0</v>
      </c>
      <c r="M695">
        <v>0</v>
      </c>
      <c r="N695">
        <v>0</v>
      </c>
      <c r="O695">
        <v>3</v>
      </c>
      <c r="P695">
        <v>4</v>
      </c>
      <c r="Q695">
        <v>1</v>
      </c>
      <c r="R695">
        <v>0</v>
      </c>
      <c r="S695">
        <v>0</v>
      </c>
      <c r="AB695">
        <v>1</v>
      </c>
      <c r="AF695">
        <v>15.04</v>
      </c>
    </row>
    <row r="696" spans="1:32" x14ac:dyDescent="0.2">
      <c r="A696" t="s">
        <v>1217</v>
      </c>
      <c r="B696" t="s">
        <v>720</v>
      </c>
      <c r="C696" t="s">
        <v>34</v>
      </c>
      <c r="D696" t="s">
        <v>32</v>
      </c>
      <c r="E696">
        <v>15</v>
      </c>
      <c r="F696" t="s">
        <v>1218</v>
      </c>
      <c r="G696" t="s">
        <v>301</v>
      </c>
      <c r="T696">
        <v>9</v>
      </c>
      <c r="U696">
        <v>4</v>
      </c>
      <c r="V696">
        <v>50</v>
      </c>
      <c r="W696">
        <v>1</v>
      </c>
      <c r="X696">
        <v>0</v>
      </c>
      <c r="Y696">
        <v>0</v>
      </c>
      <c r="AB696">
        <v>1</v>
      </c>
      <c r="AC696" t="s">
        <v>462</v>
      </c>
      <c r="AD696" t="s">
        <v>1815</v>
      </c>
      <c r="AF696">
        <v>15</v>
      </c>
    </row>
    <row r="697" spans="1:32" x14ac:dyDescent="0.2">
      <c r="A697" t="s">
        <v>425</v>
      </c>
      <c r="B697" t="s">
        <v>367</v>
      </c>
      <c r="C697" t="s">
        <v>46</v>
      </c>
      <c r="D697" t="s">
        <v>38</v>
      </c>
      <c r="E697">
        <v>15</v>
      </c>
      <c r="F697" t="s">
        <v>426</v>
      </c>
      <c r="G697" t="s">
        <v>302</v>
      </c>
      <c r="H697">
        <v>32</v>
      </c>
      <c r="I697">
        <v>20</v>
      </c>
      <c r="J697">
        <v>274</v>
      </c>
      <c r="K697">
        <v>1</v>
      </c>
      <c r="L697">
        <v>0</v>
      </c>
      <c r="M697">
        <v>0</v>
      </c>
      <c r="N697">
        <v>0</v>
      </c>
      <c r="AB697">
        <v>1</v>
      </c>
      <c r="AF697">
        <v>14.96</v>
      </c>
    </row>
    <row r="698" spans="1:32" x14ac:dyDescent="0.2">
      <c r="A698" t="s">
        <v>980</v>
      </c>
      <c r="B698" t="s">
        <v>794</v>
      </c>
      <c r="C698" t="s">
        <v>49</v>
      </c>
      <c r="D698" t="s">
        <v>42</v>
      </c>
      <c r="E698">
        <v>15</v>
      </c>
      <c r="F698" t="s">
        <v>981</v>
      </c>
      <c r="G698" t="s">
        <v>313</v>
      </c>
      <c r="T698">
        <v>8</v>
      </c>
      <c r="U698">
        <v>6</v>
      </c>
      <c r="V698">
        <v>88</v>
      </c>
      <c r="W698">
        <v>0</v>
      </c>
      <c r="X698">
        <v>0</v>
      </c>
      <c r="Y698">
        <v>0</v>
      </c>
      <c r="AB698">
        <v>1</v>
      </c>
      <c r="AF698">
        <v>14.8</v>
      </c>
    </row>
    <row r="699" spans="1:32" x14ac:dyDescent="0.2">
      <c r="A699" t="s">
        <v>1117</v>
      </c>
      <c r="B699" t="s">
        <v>720</v>
      </c>
      <c r="C699" t="s">
        <v>37</v>
      </c>
      <c r="D699" t="s">
        <v>44</v>
      </c>
      <c r="E699">
        <v>15</v>
      </c>
      <c r="F699" t="s">
        <v>1118</v>
      </c>
      <c r="G699" t="s">
        <v>305</v>
      </c>
      <c r="T699">
        <v>5</v>
      </c>
      <c r="U699">
        <v>4</v>
      </c>
      <c r="V699">
        <v>47</v>
      </c>
      <c r="W699">
        <v>1</v>
      </c>
      <c r="X699">
        <v>0</v>
      </c>
      <c r="Y699">
        <v>0</v>
      </c>
      <c r="AB699">
        <v>2</v>
      </c>
      <c r="AF699">
        <v>14.7</v>
      </c>
    </row>
    <row r="700" spans="1:32" x14ac:dyDescent="0.2">
      <c r="A700" t="s">
        <v>1252</v>
      </c>
      <c r="B700" t="s">
        <v>720</v>
      </c>
      <c r="C700" t="s">
        <v>40</v>
      </c>
      <c r="D700" t="s">
        <v>50</v>
      </c>
      <c r="E700">
        <v>15</v>
      </c>
      <c r="F700" t="s">
        <v>1253</v>
      </c>
      <c r="G700" t="s">
        <v>303</v>
      </c>
      <c r="T700">
        <v>5</v>
      </c>
      <c r="U700">
        <v>3</v>
      </c>
      <c r="V700">
        <v>57</v>
      </c>
      <c r="W700">
        <v>1</v>
      </c>
      <c r="X700">
        <v>0</v>
      </c>
      <c r="Y700">
        <v>0</v>
      </c>
      <c r="AB700">
        <v>1</v>
      </c>
      <c r="AF700">
        <v>14.7</v>
      </c>
    </row>
    <row r="701" spans="1:32" x14ac:dyDescent="0.2">
      <c r="A701" t="s">
        <v>810</v>
      </c>
      <c r="B701" t="s">
        <v>720</v>
      </c>
      <c r="C701" t="s">
        <v>44</v>
      </c>
      <c r="D701" t="s">
        <v>37</v>
      </c>
      <c r="E701">
        <v>15</v>
      </c>
      <c r="F701" t="s">
        <v>811</v>
      </c>
      <c r="G701" t="s">
        <v>305</v>
      </c>
      <c r="T701">
        <v>4</v>
      </c>
      <c r="U701">
        <v>3</v>
      </c>
      <c r="V701">
        <v>51</v>
      </c>
      <c r="W701">
        <v>1</v>
      </c>
      <c r="X701">
        <v>0</v>
      </c>
      <c r="Y701">
        <v>0</v>
      </c>
      <c r="AB701">
        <v>2</v>
      </c>
      <c r="AF701">
        <v>14.1</v>
      </c>
    </row>
    <row r="702" spans="1:32" x14ac:dyDescent="0.2">
      <c r="A702" t="s">
        <v>1119</v>
      </c>
      <c r="B702" t="s">
        <v>794</v>
      </c>
      <c r="C702" t="s">
        <v>40</v>
      </c>
      <c r="D702" t="s">
        <v>50</v>
      </c>
      <c r="E702">
        <v>15</v>
      </c>
      <c r="F702" t="s">
        <v>1120</v>
      </c>
      <c r="G702" t="s">
        <v>303</v>
      </c>
      <c r="T702">
        <v>9</v>
      </c>
      <c r="U702">
        <v>6</v>
      </c>
      <c r="V702">
        <v>79</v>
      </c>
      <c r="W702">
        <v>0</v>
      </c>
      <c r="X702">
        <v>0</v>
      </c>
      <c r="Y702">
        <v>0</v>
      </c>
      <c r="AB702">
        <v>1</v>
      </c>
      <c r="AF702">
        <v>13.9</v>
      </c>
    </row>
    <row r="703" spans="1:32" x14ac:dyDescent="0.2">
      <c r="A703" t="s">
        <v>1493</v>
      </c>
      <c r="B703" t="s">
        <v>367</v>
      </c>
      <c r="C703" t="s">
        <v>60</v>
      </c>
      <c r="D703" t="s">
        <v>51</v>
      </c>
      <c r="E703">
        <v>15</v>
      </c>
      <c r="F703" t="s">
        <v>1494</v>
      </c>
      <c r="G703" t="s">
        <v>314</v>
      </c>
      <c r="H703">
        <v>50</v>
      </c>
      <c r="I703">
        <v>30</v>
      </c>
      <c r="J703">
        <v>295</v>
      </c>
      <c r="K703">
        <v>1</v>
      </c>
      <c r="L703">
        <v>0</v>
      </c>
      <c r="M703">
        <v>3</v>
      </c>
      <c r="N703">
        <v>0</v>
      </c>
      <c r="O703">
        <v>2</v>
      </c>
      <c r="P703">
        <v>10</v>
      </c>
      <c r="Q703">
        <v>0</v>
      </c>
      <c r="R703">
        <v>0</v>
      </c>
      <c r="S703">
        <v>0</v>
      </c>
      <c r="AB703">
        <v>1</v>
      </c>
      <c r="AF703">
        <v>13.8</v>
      </c>
    </row>
    <row r="704" spans="1:32" x14ac:dyDescent="0.2">
      <c r="A704" t="s">
        <v>624</v>
      </c>
      <c r="B704" t="s">
        <v>475</v>
      </c>
      <c r="C704" t="s">
        <v>33</v>
      </c>
      <c r="D704" t="s">
        <v>59</v>
      </c>
      <c r="E704">
        <v>15</v>
      </c>
      <c r="F704" t="s">
        <v>625</v>
      </c>
      <c r="G704" t="s">
        <v>307</v>
      </c>
      <c r="O704">
        <v>20</v>
      </c>
      <c r="P704">
        <v>107</v>
      </c>
      <c r="Q704">
        <v>0</v>
      </c>
      <c r="R704">
        <v>0</v>
      </c>
      <c r="S704">
        <v>1</v>
      </c>
      <c r="Z704">
        <v>1</v>
      </c>
      <c r="AA704">
        <v>0</v>
      </c>
      <c r="AB704">
        <v>2</v>
      </c>
      <c r="AC704" t="s">
        <v>462</v>
      </c>
      <c r="AD704" t="s">
        <v>1523</v>
      </c>
      <c r="AF704">
        <v>13.7</v>
      </c>
    </row>
    <row r="705" spans="1:32" x14ac:dyDescent="0.2">
      <c r="A705" t="s">
        <v>564</v>
      </c>
      <c r="B705" t="s">
        <v>475</v>
      </c>
      <c r="C705" t="s">
        <v>45</v>
      </c>
      <c r="D705" t="s">
        <v>57</v>
      </c>
      <c r="E705">
        <v>15</v>
      </c>
      <c r="F705" t="s">
        <v>565</v>
      </c>
      <c r="G705" t="s">
        <v>310</v>
      </c>
      <c r="O705">
        <v>4</v>
      </c>
      <c r="P705">
        <v>46</v>
      </c>
      <c r="Q705">
        <v>0</v>
      </c>
      <c r="R705">
        <v>0</v>
      </c>
      <c r="S705">
        <v>0</v>
      </c>
      <c r="T705">
        <v>5</v>
      </c>
      <c r="U705">
        <v>5</v>
      </c>
      <c r="V705">
        <v>39</v>
      </c>
      <c r="W705">
        <v>0</v>
      </c>
      <c r="X705">
        <v>0</v>
      </c>
      <c r="Y705">
        <v>0</v>
      </c>
      <c r="AB705">
        <v>2</v>
      </c>
      <c r="AF705">
        <v>13.5</v>
      </c>
    </row>
    <row r="706" spans="1:32" x14ac:dyDescent="0.2">
      <c r="A706" t="s">
        <v>771</v>
      </c>
      <c r="B706" t="s">
        <v>720</v>
      </c>
      <c r="C706" t="s">
        <v>42</v>
      </c>
      <c r="D706" t="s">
        <v>49</v>
      </c>
      <c r="E706">
        <v>15</v>
      </c>
      <c r="F706" t="s">
        <v>772</v>
      </c>
      <c r="G706" t="s">
        <v>313</v>
      </c>
      <c r="T706">
        <v>10</v>
      </c>
      <c r="U706">
        <v>8</v>
      </c>
      <c r="V706">
        <v>54</v>
      </c>
      <c r="W706">
        <v>0</v>
      </c>
      <c r="X706">
        <v>0</v>
      </c>
      <c r="Y706">
        <v>0</v>
      </c>
      <c r="AB706">
        <v>2</v>
      </c>
      <c r="AC706" t="s">
        <v>462</v>
      </c>
      <c r="AD706" t="s">
        <v>1475</v>
      </c>
      <c r="AF706">
        <v>13.4</v>
      </c>
    </row>
    <row r="707" spans="1:32" x14ac:dyDescent="0.2">
      <c r="A707" t="s">
        <v>868</v>
      </c>
      <c r="B707" t="s">
        <v>794</v>
      </c>
      <c r="C707" t="s">
        <v>62</v>
      </c>
      <c r="D707" t="s">
        <v>55</v>
      </c>
      <c r="E707">
        <v>15</v>
      </c>
      <c r="F707" t="s">
        <v>869</v>
      </c>
      <c r="G707" t="s">
        <v>308</v>
      </c>
      <c r="T707">
        <v>7</v>
      </c>
      <c r="U707">
        <v>6</v>
      </c>
      <c r="V707">
        <v>73</v>
      </c>
      <c r="W707">
        <v>0</v>
      </c>
      <c r="X707">
        <v>0</v>
      </c>
      <c r="Y707">
        <v>0</v>
      </c>
      <c r="AB707">
        <v>1</v>
      </c>
      <c r="AC707" t="s">
        <v>462</v>
      </c>
      <c r="AD707" t="s">
        <v>1505</v>
      </c>
      <c r="AF707">
        <v>13.3</v>
      </c>
    </row>
    <row r="708" spans="1:32" x14ac:dyDescent="0.2">
      <c r="A708" t="s">
        <v>1051</v>
      </c>
      <c r="B708" t="s">
        <v>720</v>
      </c>
      <c r="C708" t="s">
        <v>56</v>
      </c>
      <c r="D708" t="s">
        <v>47</v>
      </c>
      <c r="E708">
        <v>15</v>
      </c>
      <c r="F708" t="s">
        <v>1052</v>
      </c>
      <c r="G708" t="s">
        <v>311</v>
      </c>
      <c r="T708">
        <v>11</v>
      </c>
      <c r="U708">
        <v>6</v>
      </c>
      <c r="V708">
        <v>70</v>
      </c>
      <c r="W708">
        <v>0</v>
      </c>
      <c r="X708">
        <v>0</v>
      </c>
      <c r="Y708">
        <v>0</v>
      </c>
      <c r="AB708">
        <v>2</v>
      </c>
      <c r="AF708">
        <v>13</v>
      </c>
    </row>
    <row r="709" spans="1:32" x14ac:dyDescent="0.2">
      <c r="A709" t="s">
        <v>787</v>
      </c>
      <c r="B709" t="s">
        <v>720</v>
      </c>
      <c r="C709" t="s">
        <v>51</v>
      </c>
      <c r="D709" t="s">
        <v>60</v>
      </c>
      <c r="E709">
        <v>15</v>
      </c>
      <c r="F709" t="s">
        <v>788</v>
      </c>
      <c r="G709" t="s">
        <v>314</v>
      </c>
      <c r="T709">
        <v>6</v>
      </c>
      <c r="U709">
        <v>4</v>
      </c>
      <c r="V709">
        <v>89</v>
      </c>
      <c r="W709">
        <v>0</v>
      </c>
      <c r="X709">
        <v>0</v>
      </c>
      <c r="Y709">
        <v>0</v>
      </c>
      <c r="AB709">
        <v>2</v>
      </c>
      <c r="AF709">
        <v>12.9</v>
      </c>
    </row>
    <row r="710" spans="1:32" x14ac:dyDescent="0.2">
      <c r="A710" t="s">
        <v>385</v>
      </c>
      <c r="B710" t="s">
        <v>367</v>
      </c>
      <c r="C710" t="s">
        <v>50</v>
      </c>
      <c r="D710" t="s">
        <v>40</v>
      </c>
      <c r="E710">
        <v>15</v>
      </c>
      <c r="F710" t="s">
        <v>386</v>
      </c>
      <c r="G710" t="s">
        <v>303</v>
      </c>
      <c r="H710">
        <v>35</v>
      </c>
      <c r="I710">
        <v>22</v>
      </c>
      <c r="J710">
        <v>246</v>
      </c>
      <c r="K710">
        <v>1</v>
      </c>
      <c r="L710">
        <v>0</v>
      </c>
      <c r="M710">
        <v>1</v>
      </c>
      <c r="N710">
        <v>0</v>
      </c>
      <c r="O710">
        <v>3</v>
      </c>
      <c r="P710">
        <v>0</v>
      </c>
      <c r="Q710">
        <v>0</v>
      </c>
      <c r="R710">
        <v>0</v>
      </c>
      <c r="S710">
        <v>0</v>
      </c>
      <c r="AB710">
        <v>1</v>
      </c>
      <c r="AF710">
        <v>12.84</v>
      </c>
    </row>
    <row r="711" spans="1:32" x14ac:dyDescent="0.2">
      <c r="A711" t="s">
        <v>822</v>
      </c>
      <c r="B711" t="s">
        <v>720</v>
      </c>
      <c r="C711" t="s">
        <v>46</v>
      </c>
      <c r="D711" t="s">
        <v>38</v>
      </c>
      <c r="E711">
        <v>15</v>
      </c>
      <c r="F711" t="s">
        <v>823</v>
      </c>
      <c r="G711" t="s">
        <v>302</v>
      </c>
      <c r="T711">
        <v>9</v>
      </c>
      <c r="U711">
        <v>3</v>
      </c>
      <c r="V711">
        <v>38</v>
      </c>
      <c r="W711">
        <v>1</v>
      </c>
      <c r="X711">
        <v>0</v>
      </c>
      <c r="Y711">
        <v>0</v>
      </c>
      <c r="AB711">
        <v>1</v>
      </c>
      <c r="AC711" t="s">
        <v>462</v>
      </c>
      <c r="AD711" t="s">
        <v>1490</v>
      </c>
      <c r="AF711">
        <v>12.8</v>
      </c>
    </row>
    <row r="712" spans="1:32" x14ac:dyDescent="0.2">
      <c r="A712" t="s">
        <v>1284</v>
      </c>
      <c r="B712" t="s">
        <v>720</v>
      </c>
      <c r="C712" t="s">
        <v>43</v>
      </c>
      <c r="D712" t="s">
        <v>54</v>
      </c>
      <c r="E712">
        <v>15</v>
      </c>
      <c r="F712" t="s">
        <v>1285</v>
      </c>
      <c r="G712" t="s">
        <v>309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5</v>
      </c>
      <c r="U712">
        <v>4</v>
      </c>
      <c r="V712">
        <v>88</v>
      </c>
      <c r="W712">
        <v>0</v>
      </c>
      <c r="X712">
        <v>0</v>
      </c>
      <c r="Y712">
        <v>0</v>
      </c>
      <c r="AB712">
        <v>2</v>
      </c>
      <c r="AF712">
        <v>12.8</v>
      </c>
    </row>
    <row r="713" spans="1:32" x14ac:dyDescent="0.2">
      <c r="A713" t="s">
        <v>1286</v>
      </c>
      <c r="B713" t="s">
        <v>720</v>
      </c>
      <c r="C713" t="s">
        <v>42</v>
      </c>
      <c r="D713" t="s">
        <v>49</v>
      </c>
      <c r="E713">
        <v>15</v>
      </c>
      <c r="F713" t="s">
        <v>1287</v>
      </c>
      <c r="G713" t="s">
        <v>313</v>
      </c>
      <c r="T713">
        <v>6</v>
      </c>
      <c r="U713">
        <v>4</v>
      </c>
      <c r="V713">
        <v>87</v>
      </c>
      <c r="W713">
        <v>0</v>
      </c>
      <c r="X713">
        <v>0</v>
      </c>
      <c r="Y713">
        <v>0</v>
      </c>
      <c r="AB713">
        <v>4</v>
      </c>
      <c r="AF713">
        <v>12.7</v>
      </c>
    </row>
    <row r="714" spans="1:32" x14ac:dyDescent="0.2">
      <c r="A714" t="s">
        <v>441</v>
      </c>
      <c r="B714" t="s">
        <v>367</v>
      </c>
      <c r="C714" t="s">
        <v>62</v>
      </c>
      <c r="D714" t="s">
        <v>55</v>
      </c>
      <c r="E714">
        <v>15</v>
      </c>
      <c r="F714" t="s">
        <v>442</v>
      </c>
      <c r="G714" t="s">
        <v>308</v>
      </c>
      <c r="H714">
        <v>25</v>
      </c>
      <c r="I714">
        <v>21</v>
      </c>
      <c r="J714">
        <v>171</v>
      </c>
      <c r="K714">
        <v>1</v>
      </c>
      <c r="L714">
        <v>0</v>
      </c>
      <c r="M714">
        <v>0</v>
      </c>
      <c r="N714">
        <v>0</v>
      </c>
      <c r="O714">
        <v>4</v>
      </c>
      <c r="P714">
        <v>17</v>
      </c>
      <c r="Q714">
        <v>0</v>
      </c>
      <c r="R714">
        <v>0</v>
      </c>
      <c r="S714">
        <v>0</v>
      </c>
      <c r="AB714">
        <v>1</v>
      </c>
      <c r="AF714">
        <v>12.54</v>
      </c>
    </row>
    <row r="715" spans="1:32" x14ac:dyDescent="0.2">
      <c r="A715" t="s">
        <v>1529</v>
      </c>
      <c r="B715" t="s">
        <v>475</v>
      </c>
      <c r="C715" t="s">
        <v>49</v>
      </c>
      <c r="D715" t="s">
        <v>42</v>
      </c>
      <c r="E715">
        <v>15</v>
      </c>
      <c r="F715" t="s">
        <v>1530</v>
      </c>
      <c r="G715" t="s">
        <v>313</v>
      </c>
      <c r="O715">
        <v>12</v>
      </c>
      <c r="P715">
        <v>90</v>
      </c>
      <c r="Q715">
        <v>0</v>
      </c>
      <c r="R715">
        <v>0</v>
      </c>
      <c r="S715">
        <v>0</v>
      </c>
      <c r="T715">
        <v>3</v>
      </c>
      <c r="U715">
        <v>2</v>
      </c>
      <c r="V715">
        <v>14</v>
      </c>
      <c r="W715">
        <v>0</v>
      </c>
      <c r="X715">
        <v>0</v>
      </c>
      <c r="Y715">
        <v>0</v>
      </c>
      <c r="AB715">
        <v>3</v>
      </c>
      <c r="AF715">
        <v>12.4</v>
      </c>
    </row>
    <row r="716" spans="1:32" x14ac:dyDescent="0.2">
      <c r="A716" t="s">
        <v>956</v>
      </c>
      <c r="B716" t="s">
        <v>720</v>
      </c>
      <c r="C716" t="s">
        <v>53</v>
      </c>
      <c r="D716" t="s">
        <v>58</v>
      </c>
      <c r="E716">
        <v>15</v>
      </c>
      <c r="F716" t="s">
        <v>957</v>
      </c>
      <c r="G716" t="s">
        <v>304</v>
      </c>
      <c r="T716">
        <v>4</v>
      </c>
      <c r="U716">
        <v>3</v>
      </c>
      <c r="V716">
        <v>34</v>
      </c>
      <c r="W716">
        <v>1</v>
      </c>
      <c r="X716">
        <v>0</v>
      </c>
      <c r="Y716">
        <v>0</v>
      </c>
      <c r="AB716">
        <v>3</v>
      </c>
      <c r="AF716">
        <v>12.4</v>
      </c>
    </row>
    <row r="717" spans="1:32" x14ac:dyDescent="0.2">
      <c r="A717" t="s">
        <v>1731</v>
      </c>
      <c r="B717" t="s">
        <v>794</v>
      </c>
      <c r="C717" t="s">
        <v>51</v>
      </c>
      <c r="D717" t="s">
        <v>60</v>
      </c>
      <c r="E717">
        <v>15</v>
      </c>
      <c r="F717" t="s">
        <v>1732</v>
      </c>
      <c r="G717" t="s">
        <v>314</v>
      </c>
      <c r="T717">
        <v>3</v>
      </c>
      <c r="U717">
        <v>3</v>
      </c>
      <c r="V717">
        <v>31</v>
      </c>
      <c r="W717">
        <v>1</v>
      </c>
      <c r="X717">
        <v>0</v>
      </c>
      <c r="Y717">
        <v>0</v>
      </c>
      <c r="AB717">
        <v>2</v>
      </c>
      <c r="AF717">
        <v>12.1</v>
      </c>
    </row>
    <row r="718" spans="1:32" x14ac:dyDescent="0.2">
      <c r="A718" t="s">
        <v>534</v>
      </c>
      <c r="B718" t="s">
        <v>475</v>
      </c>
      <c r="C718" t="s">
        <v>54</v>
      </c>
      <c r="D718" t="s">
        <v>43</v>
      </c>
      <c r="E718">
        <v>15</v>
      </c>
      <c r="F718" t="s">
        <v>535</v>
      </c>
      <c r="G718" t="s">
        <v>309</v>
      </c>
      <c r="O718">
        <v>14</v>
      </c>
      <c r="P718">
        <v>45</v>
      </c>
      <c r="Q718">
        <v>0</v>
      </c>
      <c r="R718">
        <v>0</v>
      </c>
      <c r="S718">
        <v>0</v>
      </c>
      <c r="T718">
        <v>6</v>
      </c>
      <c r="U718">
        <v>5</v>
      </c>
      <c r="V718">
        <v>25</v>
      </c>
      <c r="W718">
        <v>0</v>
      </c>
      <c r="X718">
        <v>0</v>
      </c>
      <c r="Y718">
        <v>0</v>
      </c>
      <c r="AB718">
        <v>1</v>
      </c>
      <c r="AF718">
        <v>12</v>
      </c>
    </row>
    <row r="719" spans="1:32" x14ac:dyDescent="0.2">
      <c r="A719" t="s">
        <v>892</v>
      </c>
      <c r="B719" t="s">
        <v>720</v>
      </c>
      <c r="C719" t="s">
        <v>46</v>
      </c>
      <c r="D719" t="s">
        <v>38</v>
      </c>
      <c r="E719">
        <v>15</v>
      </c>
      <c r="F719" t="s">
        <v>893</v>
      </c>
      <c r="G719" t="s">
        <v>302</v>
      </c>
      <c r="T719">
        <v>8</v>
      </c>
      <c r="U719">
        <v>5</v>
      </c>
      <c r="V719">
        <v>70</v>
      </c>
      <c r="W719">
        <v>0</v>
      </c>
      <c r="X719">
        <v>0</v>
      </c>
      <c r="Y719">
        <v>0</v>
      </c>
      <c r="AB719">
        <v>2</v>
      </c>
      <c r="AC719" t="s">
        <v>462</v>
      </c>
      <c r="AD719" t="s">
        <v>1490</v>
      </c>
      <c r="AF719">
        <v>12</v>
      </c>
    </row>
    <row r="720" spans="1:32" x14ac:dyDescent="0.2">
      <c r="A720" t="s">
        <v>1079</v>
      </c>
      <c r="B720" t="s">
        <v>720</v>
      </c>
      <c r="C720" t="s">
        <v>36</v>
      </c>
      <c r="D720" t="s">
        <v>35</v>
      </c>
      <c r="E720">
        <v>15</v>
      </c>
      <c r="F720" t="s">
        <v>1080</v>
      </c>
      <c r="G720" t="s">
        <v>300</v>
      </c>
      <c r="T720">
        <v>6</v>
      </c>
      <c r="U720">
        <v>6</v>
      </c>
      <c r="V720">
        <v>60</v>
      </c>
      <c r="W720">
        <v>0</v>
      </c>
      <c r="X720">
        <v>0</v>
      </c>
      <c r="Y720">
        <v>0</v>
      </c>
      <c r="AB720">
        <v>3</v>
      </c>
      <c r="AF720">
        <v>12</v>
      </c>
    </row>
    <row r="721" spans="1:32" x14ac:dyDescent="0.2">
      <c r="A721" t="s">
        <v>1137</v>
      </c>
      <c r="B721" t="s">
        <v>794</v>
      </c>
      <c r="C721" t="s">
        <v>45</v>
      </c>
      <c r="D721" t="s">
        <v>57</v>
      </c>
      <c r="E721">
        <v>15</v>
      </c>
      <c r="F721" t="s">
        <v>1138</v>
      </c>
      <c r="G721" t="s">
        <v>310</v>
      </c>
      <c r="T721">
        <v>4</v>
      </c>
      <c r="U721">
        <v>3</v>
      </c>
      <c r="V721">
        <v>29</v>
      </c>
      <c r="W721">
        <v>1</v>
      </c>
      <c r="X721">
        <v>0</v>
      </c>
      <c r="Y721">
        <v>0</v>
      </c>
      <c r="AB721">
        <v>1</v>
      </c>
      <c r="AC721" t="s">
        <v>1477</v>
      </c>
      <c r="AD721" t="s">
        <v>1478</v>
      </c>
      <c r="AF721">
        <v>11.9</v>
      </c>
    </row>
    <row r="722" spans="1:32" x14ac:dyDescent="0.2">
      <c r="A722" t="s">
        <v>942</v>
      </c>
      <c r="B722" t="s">
        <v>794</v>
      </c>
      <c r="C722" t="s">
        <v>36</v>
      </c>
      <c r="D722" t="s">
        <v>35</v>
      </c>
      <c r="E722">
        <v>15</v>
      </c>
      <c r="F722" t="s">
        <v>943</v>
      </c>
      <c r="G722" t="s">
        <v>300</v>
      </c>
      <c r="T722">
        <v>6</v>
      </c>
      <c r="U722">
        <v>3</v>
      </c>
      <c r="V722">
        <v>29</v>
      </c>
      <c r="W722">
        <v>1</v>
      </c>
      <c r="X722">
        <v>0</v>
      </c>
      <c r="Y722">
        <v>0</v>
      </c>
      <c r="AB722">
        <v>1</v>
      </c>
      <c r="AF722">
        <v>11.9</v>
      </c>
    </row>
    <row r="723" spans="1:32" x14ac:dyDescent="0.2">
      <c r="A723" t="s">
        <v>1209</v>
      </c>
      <c r="B723" t="s">
        <v>794</v>
      </c>
      <c r="C723" t="s">
        <v>61</v>
      </c>
      <c r="D723" t="s">
        <v>41</v>
      </c>
      <c r="E723">
        <v>15</v>
      </c>
      <c r="F723" t="s">
        <v>1210</v>
      </c>
      <c r="G723" t="s">
        <v>1849</v>
      </c>
      <c r="T723">
        <v>5</v>
      </c>
      <c r="U723">
        <v>4</v>
      </c>
      <c r="V723">
        <v>79</v>
      </c>
      <c r="W723">
        <v>0</v>
      </c>
      <c r="X723">
        <v>0</v>
      </c>
      <c r="Y723">
        <v>0</v>
      </c>
      <c r="AB723">
        <v>1</v>
      </c>
      <c r="AF723">
        <v>11.9</v>
      </c>
    </row>
    <row r="724" spans="1:32" x14ac:dyDescent="0.2">
      <c r="A724" t="s">
        <v>1077</v>
      </c>
      <c r="B724" t="s">
        <v>720</v>
      </c>
      <c r="C724" t="s">
        <v>41</v>
      </c>
      <c r="D724" t="s">
        <v>61</v>
      </c>
      <c r="E724">
        <v>15</v>
      </c>
      <c r="F724" t="s">
        <v>1078</v>
      </c>
      <c r="G724" t="s">
        <v>1849</v>
      </c>
      <c r="T724">
        <v>4</v>
      </c>
      <c r="U724">
        <v>2</v>
      </c>
      <c r="V724">
        <v>39</v>
      </c>
      <c r="W724">
        <v>1</v>
      </c>
      <c r="X724">
        <v>0</v>
      </c>
      <c r="Y724">
        <v>0</v>
      </c>
      <c r="AB724">
        <v>4</v>
      </c>
      <c r="AC724" t="s">
        <v>462</v>
      </c>
      <c r="AD724" t="s">
        <v>1515</v>
      </c>
      <c r="AF724">
        <v>11.9</v>
      </c>
    </row>
    <row r="725" spans="1:32" x14ac:dyDescent="0.2">
      <c r="A725" t="s">
        <v>459</v>
      </c>
      <c r="B725" t="s">
        <v>367</v>
      </c>
      <c r="C725" t="s">
        <v>51</v>
      </c>
      <c r="D725" t="s">
        <v>60</v>
      </c>
      <c r="E725">
        <v>15</v>
      </c>
      <c r="F725" t="s">
        <v>460</v>
      </c>
      <c r="G725" t="s">
        <v>314</v>
      </c>
      <c r="H725">
        <v>21</v>
      </c>
      <c r="I725">
        <v>15</v>
      </c>
      <c r="J725">
        <v>192</v>
      </c>
      <c r="K725">
        <v>1</v>
      </c>
      <c r="L725">
        <v>0</v>
      </c>
      <c r="M725">
        <v>0</v>
      </c>
      <c r="N725">
        <v>0</v>
      </c>
      <c r="O725">
        <v>2</v>
      </c>
      <c r="P725">
        <v>2</v>
      </c>
      <c r="Q725">
        <v>0</v>
      </c>
      <c r="R725">
        <v>0</v>
      </c>
      <c r="S725">
        <v>0</v>
      </c>
      <c r="AB725">
        <v>2</v>
      </c>
      <c r="AF725">
        <v>11.88</v>
      </c>
    </row>
    <row r="726" spans="1:32" x14ac:dyDescent="0.2">
      <c r="A726" t="s">
        <v>1025</v>
      </c>
      <c r="B726" t="s">
        <v>794</v>
      </c>
      <c r="C726" t="s">
        <v>52</v>
      </c>
      <c r="D726" t="s">
        <v>39</v>
      </c>
      <c r="E726">
        <v>15</v>
      </c>
      <c r="F726" t="s">
        <v>1026</v>
      </c>
      <c r="G726" t="s">
        <v>306</v>
      </c>
      <c r="T726">
        <v>6</v>
      </c>
      <c r="U726">
        <v>6</v>
      </c>
      <c r="V726">
        <v>57</v>
      </c>
      <c r="W726">
        <v>0</v>
      </c>
      <c r="X726">
        <v>0</v>
      </c>
      <c r="Y726">
        <v>0</v>
      </c>
      <c r="AB726">
        <v>1</v>
      </c>
      <c r="AC726" t="s">
        <v>1477</v>
      </c>
      <c r="AD726" t="s">
        <v>1507</v>
      </c>
      <c r="AF726">
        <v>11.7</v>
      </c>
    </row>
    <row r="727" spans="1:32" x14ac:dyDescent="0.2">
      <c r="A727" t="s">
        <v>1598</v>
      </c>
      <c r="B727" t="s">
        <v>475</v>
      </c>
      <c r="C727" t="s">
        <v>41</v>
      </c>
      <c r="D727" t="s">
        <v>61</v>
      </c>
      <c r="E727">
        <v>15</v>
      </c>
      <c r="F727" t="s">
        <v>1599</v>
      </c>
      <c r="G727" t="s">
        <v>1849</v>
      </c>
      <c r="O727">
        <v>13</v>
      </c>
      <c r="P727">
        <v>54</v>
      </c>
      <c r="Q727">
        <v>0</v>
      </c>
      <c r="R727">
        <v>0</v>
      </c>
      <c r="S727">
        <v>0</v>
      </c>
      <c r="T727">
        <v>4</v>
      </c>
      <c r="U727">
        <v>3</v>
      </c>
      <c r="V727">
        <v>31</v>
      </c>
      <c r="W727">
        <v>0</v>
      </c>
      <c r="X727">
        <v>0</v>
      </c>
      <c r="Y727">
        <v>0</v>
      </c>
      <c r="AB727">
        <v>1</v>
      </c>
      <c r="AF727">
        <v>11.5</v>
      </c>
    </row>
    <row r="728" spans="1:32" x14ac:dyDescent="0.2">
      <c r="A728" t="s">
        <v>1195</v>
      </c>
      <c r="B728" t="s">
        <v>794</v>
      </c>
      <c r="C728" t="s">
        <v>36</v>
      </c>
      <c r="D728" t="s">
        <v>35</v>
      </c>
      <c r="E728">
        <v>15</v>
      </c>
      <c r="F728" t="s">
        <v>1196</v>
      </c>
      <c r="G728" t="s">
        <v>300</v>
      </c>
      <c r="T728">
        <v>3</v>
      </c>
      <c r="U728">
        <v>3</v>
      </c>
      <c r="V728">
        <v>25</v>
      </c>
      <c r="W728">
        <v>1</v>
      </c>
      <c r="X728">
        <v>0</v>
      </c>
      <c r="Y728">
        <v>0</v>
      </c>
      <c r="AB728">
        <v>2</v>
      </c>
      <c r="AF728">
        <v>11.5</v>
      </c>
    </row>
    <row r="729" spans="1:32" x14ac:dyDescent="0.2">
      <c r="A729" t="s">
        <v>846</v>
      </c>
      <c r="B729" t="s">
        <v>720</v>
      </c>
      <c r="C729" t="s">
        <v>32</v>
      </c>
      <c r="D729" t="s">
        <v>34</v>
      </c>
      <c r="E729">
        <v>15</v>
      </c>
      <c r="F729" t="s">
        <v>847</v>
      </c>
      <c r="G729" t="s">
        <v>301</v>
      </c>
      <c r="T729">
        <v>7</v>
      </c>
      <c r="U729">
        <v>4</v>
      </c>
      <c r="V729">
        <v>74</v>
      </c>
      <c r="W729">
        <v>0</v>
      </c>
      <c r="X729">
        <v>0</v>
      </c>
      <c r="Y729">
        <v>0</v>
      </c>
      <c r="AB729">
        <v>1</v>
      </c>
      <c r="AC729" t="s">
        <v>462</v>
      </c>
      <c r="AD729" t="s">
        <v>1857</v>
      </c>
      <c r="AF729">
        <v>11.4</v>
      </c>
    </row>
    <row r="730" spans="1:32" x14ac:dyDescent="0.2">
      <c r="A730" t="s">
        <v>733</v>
      </c>
      <c r="B730" t="s">
        <v>475</v>
      </c>
      <c r="C730" t="s">
        <v>44</v>
      </c>
      <c r="D730" t="s">
        <v>37</v>
      </c>
      <c r="E730">
        <v>15</v>
      </c>
      <c r="F730" t="s">
        <v>734</v>
      </c>
      <c r="G730" t="s">
        <v>305</v>
      </c>
      <c r="O730">
        <v>14</v>
      </c>
      <c r="P730">
        <v>59</v>
      </c>
      <c r="Q730">
        <v>0</v>
      </c>
      <c r="R730">
        <v>0</v>
      </c>
      <c r="S730">
        <v>0</v>
      </c>
      <c r="T730">
        <v>2</v>
      </c>
      <c r="U730">
        <v>2</v>
      </c>
      <c r="V730">
        <v>34</v>
      </c>
      <c r="W730">
        <v>0</v>
      </c>
      <c r="X730">
        <v>0</v>
      </c>
      <c r="Y730">
        <v>0</v>
      </c>
      <c r="AB730">
        <v>3</v>
      </c>
      <c r="AF730">
        <v>11.3</v>
      </c>
    </row>
    <row r="731" spans="1:32" x14ac:dyDescent="0.2">
      <c r="A731" t="s">
        <v>1417</v>
      </c>
      <c r="B731" t="s">
        <v>475</v>
      </c>
      <c r="C731" t="s">
        <v>60</v>
      </c>
      <c r="D731" t="s">
        <v>51</v>
      </c>
      <c r="E731">
        <v>15</v>
      </c>
      <c r="F731" t="s">
        <v>1418</v>
      </c>
      <c r="G731" t="s">
        <v>314</v>
      </c>
      <c r="O731">
        <v>2</v>
      </c>
      <c r="P731">
        <v>0</v>
      </c>
      <c r="Q731">
        <v>0</v>
      </c>
      <c r="R731">
        <v>0</v>
      </c>
      <c r="S731">
        <v>0</v>
      </c>
      <c r="T731">
        <v>7</v>
      </c>
      <c r="U731">
        <v>6</v>
      </c>
      <c r="V731">
        <v>52</v>
      </c>
      <c r="W731">
        <v>0</v>
      </c>
      <c r="X731">
        <v>0</v>
      </c>
      <c r="Y731">
        <v>0</v>
      </c>
      <c r="AB731">
        <v>3</v>
      </c>
      <c r="AC731" t="s">
        <v>462</v>
      </c>
      <c r="AD731" t="s">
        <v>1490</v>
      </c>
      <c r="AF731">
        <v>11.2</v>
      </c>
    </row>
    <row r="732" spans="1:32" x14ac:dyDescent="0.2">
      <c r="A732" t="s">
        <v>1596</v>
      </c>
      <c r="B732" t="s">
        <v>475</v>
      </c>
      <c r="C732" t="s">
        <v>42</v>
      </c>
      <c r="D732" t="s">
        <v>49</v>
      </c>
      <c r="E732">
        <v>15</v>
      </c>
      <c r="F732" t="s">
        <v>1597</v>
      </c>
      <c r="G732" t="s">
        <v>313</v>
      </c>
      <c r="O732">
        <v>6</v>
      </c>
      <c r="P732">
        <v>27</v>
      </c>
      <c r="Q732">
        <v>1</v>
      </c>
      <c r="R732">
        <v>0</v>
      </c>
      <c r="S732">
        <v>0</v>
      </c>
      <c r="T732">
        <v>3</v>
      </c>
      <c r="U732">
        <v>1</v>
      </c>
      <c r="V732">
        <v>15</v>
      </c>
      <c r="W732">
        <v>0</v>
      </c>
      <c r="X732">
        <v>0</v>
      </c>
      <c r="Y732">
        <v>0</v>
      </c>
      <c r="AB732">
        <v>2</v>
      </c>
      <c r="AF732">
        <v>11.2</v>
      </c>
    </row>
    <row r="733" spans="1:32" x14ac:dyDescent="0.2">
      <c r="A733" t="s">
        <v>381</v>
      </c>
      <c r="B733" t="s">
        <v>367</v>
      </c>
      <c r="C733" t="s">
        <v>45</v>
      </c>
      <c r="D733" t="s">
        <v>57</v>
      </c>
      <c r="E733">
        <v>15</v>
      </c>
      <c r="F733" t="s">
        <v>382</v>
      </c>
      <c r="G733" t="s">
        <v>310</v>
      </c>
      <c r="H733">
        <v>32</v>
      </c>
      <c r="I733">
        <v>19</v>
      </c>
      <c r="J733">
        <v>161</v>
      </c>
      <c r="K733">
        <v>1</v>
      </c>
      <c r="L733">
        <v>0</v>
      </c>
      <c r="M733">
        <v>1</v>
      </c>
      <c r="N733">
        <v>0</v>
      </c>
      <c r="O733">
        <v>2</v>
      </c>
      <c r="P733">
        <v>17</v>
      </c>
      <c r="Q733">
        <v>0</v>
      </c>
      <c r="R733">
        <v>0</v>
      </c>
      <c r="S733">
        <v>0</v>
      </c>
      <c r="AB733">
        <v>1</v>
      </c>
      <c r="AC733" t="s">
        <v>462</v>
      </c>
      <c r="AD733" t="s">
        <v>1501</v>
      </c>
      <c r="AF733">
        <v>11.14</v>
      </c>
    </row>
    <row r="734" spans="1:32" x14ac:dyDescent="0.2">
      <c r="A734" t="s">
        <v>415</v>
      </c>
      <c r="B734" t="s">
        <v>367</v>
      </c>
      <c r="C734" t="s">
        <v>47</v>
      </c>
      <c r="D734" t="s">
        <v>56</v>
      </c>
      <c r="E734">
        <v>15</v>
      </c>
      <c r="F734" t="s">
        <v>416</v>
      </c>
      <c r="G734" t="s">
        <v>311</v>
      </c>
      <c r="H734">
        <v>39</v>
      </c>
      <c r="I734">
        <v>22</v>
      </c>
      <c r="J734">
        <v>204</v>
      </c>
      <c r="K734">
        <v>1</v>
      </c>
      <c r="L734">
        <v>0</v>
      </c>
      <c r="M734">
        <v>1</v>
      </c>
      <c r="N734">
        <v>0</v>
      </c>
      <c r="O734">
        <v>1</v>
      </c>
      <c r="P734">
        <v>-1</v>
      </c>
      <c r="Q734">
        <v>0</v>
      </c>
      <c r="R734">
        <v>0</v>
      </c>
      <c r="S734">
        <v>0</v>
      </c>
      <c r="AB734">
        <v>1</v>
      </c>
      <c r="AF734">
        <v>11.06</v>
      </c>
    </row>
    <row r="735" spans="1:32" x14ac:dyDescent="0.2">
      <c r="A735" t="s">
        <v>964</v>
      </c>
      <c r="B735" t="s">
        <v>720</v>
      </c>
      <c r="C735" t="s">
        <v>44</v>
      </c>
      <c r="D735" t="s">
        <v>37</v>
      </c>
      <c r="E735">
        <v>15</v>
      </c>
      <c r="F735" t="s">
        <v>965</v>
      </c>
      <c r="G735" t="s">
        <v>305</v>
      </c>
      <c r="T735">
        <v>7</v>
      </c>
      <c r="U735">
        <v>2</v>
      </c>
      <c r="V735">
        <v>30</v>
      </c>
      <c r="W735">
        <v>1</v>
      </c>
      <c r="X735">
        <v>0</v>
      </c>
      <c r="Y735">
        <v>0</v>
      </c>
      <c r="AB735">
        <v>1</v>
      </c>
      <c r="AF735">
        <v>11</v>
      </c>
    </row>
    <row r="736" spans="1:32" x14ac:dyDescent="0.2">
      <c r="A736" t="s">
        <v>812</v>
      </c>
      <c r="B736" t="s">
        <v>720</v>
      </c>
      <c r="C736" t="s">
        <v>47</v>
      </c>
      <c r="D736" t="s">
        <v>56</v>
      </c>
      <c r="E736">
        <v>15</v>
      </c>
      <c r="F736" t="s">
        <v>813</v>
      </c>
      <c r="G736" t="s">
        <v>311</v>
      </c>
      <c r="O736">
        <v>4</v>
      </c>
      <c r="P736">
        <v>18</v>
      </c>
      <c r="Q736">
        <v>0</v>
      </c>
      <c r="R736">
        <v>0</v>
      </c>
      <c r="S736">
        <v>0</v>
      </c>
      <c r="T736">
        <v>7</v>
      </c>
      <c r="U736">
        <v>5</v>
      </c>
      <c r="V736">
        <v>40</v>
      </c>
      <c r="W736">
        <v>0</v>
      </c>
      <c r="X736">
        <v>0</v>
      </c>
      <c r="Y736">
        <v>0</v>
      </c>
      <c r="AB736">
        <v>1</v>
      </c>
      <c r="AF736">
        <v>10.8</v>
      </c>
    </row>
    <row r="737" spans="1:32" x14ac:dyDescent="0.2">
      <c r="A737" t="s">
        <v>1103</v>
      </c>
      <c r="B737" t="s">
        <v>720</v>
      </c>
      <c r="C737" t="s">
        <v>49</v>
      </c>
      <c r="D737" t="s">
        <v>42</v>
      </c>
      <c r="E737">
        <v>15</v>
      </c>
      <c r="F737" t="s">
        <v>1104</v>
      </c>
      <c r="G737" t="s">
        <v>313</v>
      </c>
      <c r="T737">
        <v>6</v>
      </c>
      <c r="U737">
        <v>3</v>
      </c>
      <c r="V737">
        <v>78</v>
      </c>
      <c r="W737">
        <v>0</v>
      </c>
      <c r="X737">
        <v>0</v>
      </c>
      <c r="Y737">
        <v>0</v>
      </c>
      <c r="AB737">
        <v>3</v>
      </c>
      <c r="AC737" t="s">
        <v>1803</v>
      </c>
      <c r="AD737" t="s">
        <v>1858</v>
      </c>
      <c r="AE737" t="s">
        <v>1859</v>
      </c>
      <c r="AF737">
        <v>10.8</v>
      </c>
    </row>
    <row r="738" spans="1:32" x14ac:dyDescent="0.2">
      <c r="A738" t="s">
        <v>513</v>
      </c>
      <c r="B738" t="s">
        <v>475</v>
      </c>
      <c r="C738" t="s">
        <v>36</v>
      </c>
      <c r="D738" t="s">
        <v>35</v>
      </c>
      <c r="E738">
        <v>15</v>
      </c>
      <c r="F738" t="s">
        <v>514</v>
      </c>
      <c r="G738" t="s">
        <v>300</v>
      </c>
      <c r="O738">
        <v>18</v>
      </c>
      <c r="P738">
        <v>91</v>
      </c>
      <c r="Q738">
        <v>0</v>
      </c>
      <c r="R738">
        <v>0</v>
      </c>
      <c r="S738">
        <v>0</v>
      </c>
      <c r="T738">
        <v>2</v>
      </c>
      <c r="U738">
        <v>1</v>
      </c>
      <c r="V738">
        <v>6</v>
      </c>
      <c r="W738">
        <v>0</v>
      </c>
      <c r="X738">
        <v>0</v>
      </c>
      <c r="Y738">
        <v>0</v>
      </c>
      <c r="AB738">
        <v>1</v>
      </c>
      <c r="AF738">
        <v>10.7</v>
      </c>
    </row>
    <row r="739" spans="1:32" x14ac:dyDescent="0.2">
      <c r="A739" t="s">
        <v>876</v>
      </c>
      <c r="B739" t="s">
        <v>794</v>
      </c>
      <c r="C739" t="s">
        <v>35</v>
      </c>
      <c r="D739" t="s">
        <v>36</v>
      </c>
      <c r="E739">
        <v>15</v>
      </c>
      <c r="F739" t="s">
        <v>877</v>
      </c>
      <c r="G739" t="s">
        <v>300</v>
      </c>
      <c r="T739">
        <v>6</v>
      </c>
      <c r="U739">
        <v>4</v>
      </c>
      <c r="V739">
        <v>64</v>
      </c>
      <c r="W739">
        <v>0</v>
      </c>
      <c r="X739">
        <v>0</v>
      </c>
      <c r="Y739">
        <v>0</v>
      </c>
      <c r="AB739">
        <v>1</v>
      </c>
      <c r="AF739">
        <v>10.4</v>
      </c>
    </row>
    <row r="740" spans="1:32" x14ac:dyDescent="0.2">
      <c r="A740" t="s">
        <v>1307</v>
      </c>
      <c r="B740" t="s">
        <v>720</v>
      </c>
      <c r="C740" t="s">
        <v>33</v>
      </c>
      <c r="D740" t="s">
        <v>59</v>
      </c>
      <c r="E740">
        <v>15</v>
      </c>
      <c r="F740" t="s">
        <v>1308</v>
      </c>
      <c r="G740" t="s">
        <v>307</v>
      </c>
      <c r="T740">
        <v>2</v>
      </c>
      <c r="U740">
        <v>2</v>
      </c>
      <c r="V740">
        <v>23</v>
      </c>
      <c r="W740">
        <v>1</v>
      </c>
      <c r="X740">
        <v>0</v>
      </c>
      <c r="Y740">
        <v>0</v>
      </c>
      <c r="AB740">
        <v>4</v>
      </c>
      <c r="AF740">
        <v>10.3</v>
      </c>
    </row>
    <row r="741" spans="1:32" x14ac:dyDescent="0.2">
      <c r="A741" t="s">
        <v>505</v>
      </c>
      <c r="B741" t="s">
        <v>475</v>
      </c>
      <c r="C741" t="s">
        <v>36</v>
      </c>
      <c r="D741" t="s">
        <v>35</v>
      </c>
      <c r="E741">
        <v>15</v>
      </c>
      <c r="F741" t="s">
        <v>506</v>
      </c>
      <c r="G741" t="s">
        <v>300</v>
      </c>
      <c r="O741">
        <v>7</v>
      </c>
      <c r="P741">
        <v>50</v>
      </c>
      <c r="Q741">
        <v>0</v>
      </c>
      <c r="R741">
        <v>0</v>
      </c>
      <c r="S741">
        <v>0</v>
      </c>
      <c r="T741">
        <v>3</v>
      </c>
      <c r="U741">
        <v>3</v>
      </c>
      <c r="V741">
        <v>22</v>
      </c>
      <c r="W741">
        <v>0</v>
      </c>
      <c r="X741">
        <v>0</v>
      </c>
      <c r="Y741">
        <v>0</v>
      </c>
      <c r="AB741">
        <v>2</v>
      </c>
      <c r="AF741">
        <v>10.199999999999999</v>
      </c>
    </row>
    <row r="742" spans="1:32" x14ac:dyDescent="0.2">
      <c r="A742" t="s">
        <v>874</v>
      </c>
      <c r="B742" t="s">
        <v>794</v>
      </c>
      <c r="C742" t="s">
        <v>34</v>
      </c>
      <c r="D742" t="s">
        <v>32</v>
      </c>
      <c r="E742">
        <v>15</v>
      </c>
      <c r="F742" t="s">
        <v>875</v>
      </c>
      <c r="G742" t="s">
        <v>301</v>
      </c>
      <c r="T742">
        <v>5</v>
      </c>
      <c r="U742">
        <v>5</v>
      </c>
      <c r="V742">
        <v>49</v>
      </c>
      <c r="W742">
        <v>0</v>
      </c>
      <c r="X742">
        <v>0</v>
      </c>
      <c r="Y742">
        <v>0</v>
      </c>
      <c r="AB742">
        <v>1</v>
      </c>
      <c r="AF742">
        <v>9.9</v>
      </c>
    </row>
    <row r="743" spans="1:32" x14ac:dyDescent="0.2">
      <c r="A743" t="s">
        <v>986</v>
      </c>
      <c r="B743" t="s">
        <v>720</v>
      </c>
      <c r="C743" t="s">
        <v>38</v>
      </c>
      <c r="D743" t="s">
        <v>46</v>
      </c>
      <c r="E743">
        <v>15</v>
      </c>
      <c r="F743" t="s">
        <v>987</v>
      </c>
      <c r="G743" t="s">
        <v>302</v>
      </c>
      <c r="T743">
        <v>4</v>
      </c>
      <c r="U743">
        <v>4</v>
      </c>
      <c r="V743">
        <v>52</v>
      </c>
      <c r="W743">
        <v>0</v>
      </c>
      <c r="X743">
        <v>0</v>
      </c>
      <c r="Y743">
        <v>0</v>
      </c>
      <c r="AB743">
        <v>3</v>
      </c>
      <c r="AF743">
        <v>9.1999999999999993</v>
      </c>
    </row>
    <row r="744" spans="1:32" x14ac:dyDescent="0.2">
      <c r="A744" t="s">
        <v>618</v>
      </c>
      <c r="B744" t="s">
        <v>475</v>
      </c>
      <c r="C744" t="s">
        <v>51</v>
      </c>
      <c r="D744" t="s">
        <v>60</v>
      </c>
      <c r="E744">
        <v>15</v>
      </c>
      <c r="F744" t="s">
        <v>619</v>
      </c>
      <c r="G744" t="s">
        <v>314</v>
      </c>
      <c r="O744">
        <v>14</v>
      </c>
      <c r="P744">
        <v>33</v>
      </c>
      <c r="Q744">
        <v>0</v>
      </c>
      <c r="R744">
        <v>0</v>
      </c>
      <c r="S744">
        <v>0</v>
      </c>
      <c r="T744">
        <v>4</v>
      </c>
      <c r="U744">
        <v>4</v>
      </c>
      <c r="V744">
        <v>18</v>
      </c>
      <c r="W744">
        <v>0</v>
      </c>
      <c r="X744">
        <v>0</v>
      </c>
      <c r="Y744">
        <v>0</v>
      </c>
      <c r="AB744">
        <v>2</v>
      </c>
      <c r="AF744">
        <v>9.1</v>
      </c>
    </row>
    <row r="745" spans="1:32" x14ac:dyDescent="0.2">
      <c r="A745" t="s">
        <v>521</v>
      </c>
      <c r="B745" t="s">
        <v>475</v>
      </c>
      <c r="C745" t="s">
        <v>56</v>
      </c>
      <c r="D745" t="s">
        <v>47</v>
      </c>
      <c r="E745">
        <v>15</v>
      </c>
      <c r="F745" t="s">
        <v>522</v>
      </c>
      <c r="G745" t="s">
        <v>311</v>
      </c>
      <c r="O745">
        <v>21</v>
      </c>
      <c r="P745">
        <v>78</v>
      </c>
      <c r="Q745">
        <v>0</v>
      </c>
      <c r="R745">
        <v>0</v>
      </c>
      <c r="S745">
        <v>0</v>
      </c>
      <c r="T745">
        <v>2</v>
      </c>
      <c r="U745">
        <v>1</v>
      </c>
      <c r="V745">
        <v>2</v>
      </c>
      <c r="W745">
        <v>0</v>
      </c>
      <c r="X745">
        <v>0</v>
      </c>
      <c r="Y745">
        <v>0</v>
      </c>
      <c r="AB745">
        <v>1</v>
      </c>
      <c r="AF745">
        <v>9</v>
      </c>
    </row>
    <row r="746" spans="1:32" x14ac:dyDescent="0.2">
      <c r="A746" t="s">
        <v>1604</v>
      </c>
      <c r="B746" t="s">
        <v>720</v>
      </c>
      <c r="C746" t="s">
        <v>55</v>
      </c>
      <c r="D746" t="s">
        <v>62</v>
      </c>
      <c r="E746">
        <v>15</v>
      </c>
      <c r="F746" t="s">
        <v>1605</v>
      </c>
      <c r="G746" t="s">
        <v>308</v>
      </c>
      <c r="T746">
        <v>5</v>
      </c>
      <c r="U746">
        <v>3</v>
      </c>
      <c r="V746">
        <v>60</v>
      </c>
      <c r="W746">
        <v>0</v>
      </c>
      <c r="X746">
        <v>0</v>
      </c>
      <c r="Y746">
        <v>0</v>
      </c>
      <c r="AF746">
        <v>9</v>
      </c>
    </row>
    <row r="747" spans="1:32" x14ac:dyDescent="0.2">
      <c r="A747" t="s">
        <v>433</v>
      </c>
      <c r="B747" t="s">
        <v>367</v>
      </c>
      <c r="C747" t="s">
        <v>59</v>
      </c>
      <c r="D747" t="s">
        <v>33</v>
      </c>
      <c r="E747">
        <v>15</v>
      </c>
      <c r="F747" t="s">
        <v>434</v>
      </c>
      <c r="G747" t="s">
        <v>307</v>
      </c>
      <c r="H747">
        <v>30</v>
      </c>
      <c r="I747">
        <v>17</v>
      </c>
      <c r="J747">
        <v>147</v>
      </c>
      <c r="K747">
        <v>1</v>
      </c>
      <c r="L747">
        <v>0</v>
      </c>
      <c r="M747">
        <v>1</v>
      </c>
      <c r="N747">
        <v>0</v>
      </c>
      <c r="O747">
        <v>1</v>
      </c>
      <c r="P747">
        <v>1</v>
      </c>
      <c r="Q747">
        <v>0</v>
      </c>
      <c r="R747">
        <v>0</v>
      </c>
      <c r="S747">
        <v>0</v>
      </c>
      <c r="AB747">
        <v>2</v>
      </c>
      <c r="AC747" t="s">
        <v>1583</v>
      </c>
      <c r="AD747" t="s">
        <v>1807</v>
      </c>
      <c r="AF747">
        <v>8.98</v>
      </c>
    </row>
    <row r="748" spans="1:32" x14ac:dyDescent="0.2">
      <c r="A748" t="s">
        <v>1272</v>
      </c>
      <c r="B748" t="s">
        <v>720</v>
      </c>
      <c r="C748" t="s">
        <v>32</v>
      </c>
      <c r="D748" t="s">
        <v>34</v>
      </c>
      <c r="E748">
        <v>15</v>
      </c>
      <c r="F748" t="s">
        <v>1273</v>
      </c>
      <c r="G748" t="s">
        <v>301</v>
      </c>
      <c r="T748">
        <v>4</v>
      </c>
      <c r="U748">
        <v>4</v>
      </c>
      <c r="V748">
        <v>49</v>
      </c>
      <c r="W748">
        <v>0</v>
      </c>
      <c r="X748">
        <v>0</v>
      </c>
      <c r="Y748">
        <v>0</v>
      </c>
      <c r="AB748">
        <v>4</v>
      </c>
      <c r="AF748">
        <v>8.9</v>
      </c>
    </row>
    <row r="749" spans="1:32" x14ac:dyDescent="0.2">
      <c r="A749" t="s">
        <v>449</v>
      </c>
      <c r="B749" t="s">
        <v>367</v>
      </c>
      <c r="C749" t="s">
        <v>33</v>
      </c>
      <c r="D749" t="s">
        <v>59</v>
      </c>
      <c r="E749">
        <v>15</v>
      </c>
      <c r="F749" t="s">
        <v>1860</v>
      </c>
      <c r="G749" t="s">
        <v>307</v>
      </c>
      <c r="H749">
        <v>18</v>
      </c>
      <c r="I749">
        <v>11</v>
      </c>
      <c r="J749">
        <v>105</v>
      </c>
      <c r="K749">
        <v>1</v>
      </c>
      <c r="L749">
        <v>0</v>
      </c>
      <c r="M749">
        <v>0</v>
      </c>
      <c r="N749">
        <v>0</v>
      </c>
      <c r="O749">
        <v>5</v>
      </c>
      <c r="P749">
        <v>6</v>
      </c>
      <c r="Q749">
        <v>0</v>
      </c>
      <c r="R749">
        <v>0</v>
      </c>
      <c r="S749">
        <v>0</v>
      </c>
      <c r="AF749">
        <v>8.8000000000000007</v>
      </c>
    </row>
    <row r="750" spans="1:32" x14ac:dyDescent="0.2">
      <c r="A750" t="s">
        <v>1019</v>
      </c>
      <c r="B750" t="s">
        <v>720</v>
      </c>
      <c r="C750" t="s">
        <v>44</v>
      </c>
      <c r="D750" t="s">
        <v>37</v>
      </c>
      <c r="E750">
        <v>15</v>
      </c>
      <c r="F750" t="s">
        <v>1020</v>
      </c>
      <c r="G750" t="s">
        <v>305</v>
      </c>
      <c r="T750">
        <v>5</v>
      </c>
      <c r="U750">
        <v>4</v>
      </c>
      <c r="V750">
        <v>47</v>
      </c>
      <c r="W750">
        <v>0</v>
      </c>
      <c r="X750">
        <v>0</v>
      </c>
      <c r="Y750">
        <v>0</v>
      </c>
      <c r="AB750">
        <v>4</v>
      </c>
      <c r="AC750" t="s">
        <v>462</v>
      </c>
      <c r="AD750" t="s">
        <v>1515</v>
      </c>
      <c r="AF750">
        <v>8.6999999999999993</v>
      </c>
    </row>
    <row r="751" spans="1:32" x14ac:dyDescent="0.2">
      <c r="A751" t="s">
        <v>1525</v>
      </c>
      <c r="B751" t="s">
        <v>720</v>
      </c>
      <c r="C751" t="s">
        <v>49</v>
      </c>
      <c r="D751" t="s">
        <v>42</v>
      </c>
      <c r="E751">
        <v>15</v>
      </c>
      <c r="F751" t="s">
        <v>1526</v>
      </c>
      <c r="G751" t="s">
        <v>313</v>
      </c>
      <c r="T751">
        <v>6</v>
      </c>
      <c r="U751">
        <v>5</v>
      </c>
      <c r="V751">
        <v>35</v>
      </c>
      <c r="W751">
        <v>0</v>
      </c>
      <c r="X751">
        <v>0</v>
      </c>
      <c r="Y751">
        <v>0</v>
      </c>
      <c r="AB751">
        <v>4</v>
      </c>
      <c r="AF751">
        <v>8.5</v>
      </c>
    </row>
    <row r="752" spans="1:32" x14ac:dyDescent="0.2">
      <c r="A752" t="s">
        <v>684</v>
      </c>
      <c r="B752" t="s">
        <v>475</v>
      </c>
      <c r="C752" t="s">
        <v>57</v>
      </c>
      <c r="D752" t="s">
        <v>45</v>
      </c>
      <c r="E752">
        <v>15</v>
      </c>
      <c r="F752" t="s">
        <v>1861</v>
      </c>
      <c r="G752" t="s">
        <v>310</v>
      </c>
      <c r="O752">
        <v>16</v>
      </c>
      <c r="P752">
        <v>84</v>
      </c>
      <c r="Q752">
        <v>0</v>
      </c>
      <c r="R752">
        <v>0</v>
      </c>
      <c r="S752">
        <v>0</v>
      </c>
      <c r="AF752">
        <v>8.4</v>
      </c>
    </row>
    <row r="753" spans="1:32" x14ac:dyDescent="0.2">
      <c r="A753" t="s">
        <v>544</v>
      </c>
      <c r="B753" t="s">
        <v>475</v>
      </c>
      <c r="C753" t="s">
        <v>53</v>
      </c>
      <c r="D753" t="s">
        <v>58</v>
      </c>
      <c r="E753">
        <v>15</v>
      </c>
      <c r="F753" t="s">
        <v>545</v>
      </c>
      <c r="G753" t="s">
        <v>304</v>
      </c>
      <c r="O753">
        <v>14</v>
      </c>
      <c r="P753">
        <v>84</v>
      </c>
      <c r="Q753">
        <v>0</v>
      </c>
      <c r="R753">
        <v>0</v>
      </c>
      <c r="S753">
        <v>0</v>
      </c>
      <c r="AB753">
        <v>2</v>
      </c>
      <c r="AF753">
        <v>8.4</v>
      </c>
    </row>
    <row r="754" spans="1:32" x14ac:dyDescent="0.2">
      <c r="A754" t="s">
        <v>842</v>
      </c>
      <c r="B754" t="s">
        <v>720</v>
      </c>
      <c r="C754" t="s">
        <v>58</v>
      </c>
      <c r="D754" t="s">
        <v>53</v>
      </c>
      <c r="E754">
        <v>15</v>
      </c>
      <c r="F754" t="s">
        <v>843</v>
      </c>
      <c r="G754" t="s">
        <v>304</v>
      </c>
      <c r="T754">
        <v>6</v>
      </c>
      <c r="U754">
        <v>4</v>
      </c>
      <c r="V754">
        <v>44</v>
      </c>
      <c r="W754">
        <v>0</v>
      </c>
      <c r="X754">
        <v>0</v>
      </c>
      <c r="Y754">
        <v>0</v>
      </c>
      <c r="AB754">
        <v>2</v>
      </c>
      <c r="AF754">
        <v>8.4</v>
      </c>
    </row>
    <row r="755" spans="1:32" x14ac:dyDescent="0.2">
      <c r="A755" t="s">
        <v>996</v>
      </c>
      <c r="B755" t="s">
        <v>794</v>
      </c>
      <c r="C755" t="s">
        <v>46</v>
      </c>
      <c r="D755" t="s">
        <v>38</v>
      </c>
      <c r="E755">
        <v>15</v>
      </c>
      <c r="F755" t="s">
        <v>997</v>
      </c>
      <c r="G755" t="s">
        <v>302</v>
      </c>
      <c r="T755">
        <v>3</v>
      </c>
      <c r="U755">
        <v>3</v>
      </c>
      <c r="V755">
        <v>54</v>
      </c>
      <c r="W755">
        <v>0</v>
      </c>
      <c r="X755">
        <v>0</v>
      </c>
      <c r="Y755">
        <v>0</v>
      </c>
      <c r="AB755">
        <v>1</v>
      </c>
      <c r="AF755">
        <v>8.4</v>
      </c>
    </row>
    <row r="756" spans="1:32" x14ac:dyDescent="0.2">
      <c r="A756" t="s">
        <v>1113</v>
      </c>
      <c r="B756" t="s">
        <v>530</v>
      </c>
      <c r="C756" t="s">
        <v>60</v>
      </c>
      <c r="D756" t="s">
        <v>51</v>
      </c>
      <c r="E756">
        <v>15</v>
      </c>
      <c r="F756" t="s">
        <v>1114</v>
      </c>
      <c r="G756" t="s">
        <v>314</v>
      </c>
      <c r="O756">
        <v>2</v>
      </c>
      <c r="P756">
        <v>3</v>
      </c>
      <c r="Q756">
        <v>1</v>
      </c>
      <c r="R756">
        <v>0</v>
      </c>
      <c r="S756">
        <v>0</v>
      </c>
      <c r="T756">
        <v>1</v>
      </c>
      <c r="U756">
        <v>1</v>
      </c>
      <c r="V756">
        <v>10</v>
      </c>
      <c r="W756">
        <v>0</v>
      </c>
      <c r="X756">
        <v>0</v>
      </c>
      <c r="Y756">
        <v>0</v>
      </c>
      <c r="AB756">
        <v>3</v>
      </c>
      <c r="AF756">
        <v>8.3000000000000007</v>
      </c>
    </row>
    <row r="757" spans="1:32" x14ac:dyDescent="0.2">
      <c r="A757" t="s">
        <v>1191</v>
      </c>
      <c r="B757" t="s">
        <v>794</v>
      </c>
      <c r="C757" t="s">
        <v>60</v>
      </c>
      <c r="D757" t="s">
        <v>51</v>
      </c>
      <c r="E757">
        <v>15</v>
      </c>
      <c r="F757" t="s">
        <v>1192</v>
      </c>
      <c r="G757" t="s">
        <v>314</v>
      </c>
      <c r="T757">
        <v>8</v>
      </c>
      <c r="U757">
        <v>4</v>
      </c>
      <c r="V757">
        <v>43</v>
      </c>
      <c r="W757">
        <v>0</v>
      </c>
      <c r="X757">
        <v>0</v>
      </c>
      <c r="Y757">
        <v>0</v>
      </c>
      <c r="AB757">
        <v>2</v>
      </c>
      <c r="AF757">
        <v>8.3000000000000007</v>
      </c>
    </row>
    <row r="758" spans="1:32" x14ac:dyDescent="0.2">
      <c r="A758" t="s">
        <v>1317</v>
      </c>
      <c r="B758" t="s">
        <v>720</v>
      </c>
      <c r="C758" t="s">
        <v>47</v>
      </c>
      <c r="D758" t="s">
        <v>56</v>
      </c>
      <c r="E758">
        <v>15</v>
      </c>
      <c r="F758" t="s">
        <v>1318</v>
      </c>
      <c r="G758" t="s">
        <v>311</v>
      </c>
      <c r="T758">
        <v>8</v>
      </c>
      <c r="U758">
        <v>5</v>
      </c>
      <c r="V758">
        <v>32</v>
      </c>
      <c r="W758">
        <v>0</v>
      </c>
      <c r="X758">
        <v>0</v>
      </c>
      <c r="Y758">
        <v>0</v>
      </c>
      <c r="AB758">
        <v>3</v>
      </c>
      <c r="AF758">
        <v>8.1999999999999993</v>
      </c>
    </row>
    <row r="759" spans="1:32" x14ac:dyDescent="0.2">
      <c r="A759" t="s">
        <v>962</v>
      </c>
      <c r="B759" t="s">
        <v>720</v>
      </c>
      <c r="C759" t="s">
        <v>52</v>
      </c>
      <c r="D759" t="s">
        <v>39</v>
      </c>
      <c r="E759">
        <v>15</v>
      </c>
      <c r="F759" t="s">
        <v>963</v>
      </c>
      <c r="G759" t="s">
        <v>306</v>
      </c>
      <c r="T759">
        <v>6</v>
      </c>
      <c r="U759">
        <v>5</v>
      </c>
      <c r="V759">
        <v>31</v>
      </c>
      <c r="W759">
        <v>0</v>
      </c>
      <c r="X759">
        <v>0</v>
      </c>
      <c r="Y759">
        <v>0</v>
      </c>
      <c r="AB759">
        <v>3</v>
      </c>
      <c r="AC759" t="s">
        <v>1477</v>
      </c>
      <c r="AD759" t="s">
        <v>1475</v>
      </c>
      <c r="AF759">
        <v>8.1</v>
      </c>
    </row>
    <row r="760" spans="1:32" x14ac:dyDescent="0.2">
      <c r="A760" t="s">
        <v>1143</v>
      </c>
      <c r="B760" t="s">
        <v>794</v>
      </c>
      <c r="C760" t="s">
        <v>55</v>
      </c>
      <c r="D760" t="s">
        <v>62</v>
      </c>
      <c r="E760">
        <v>15</v>
      </c>
      <c r="F760" t="s">
        <v>1144</v>
      </c>
      <c r="G760" t="s">
        <v>308</v>
      </c>
      <c r="T760">
        <v>6</v>
      </c>
      <c r="U760">
        <v>5</v>
      </c>
      <c r="V760">
        <v>31</v>
      </c>
      <c r="W760">
        <v>0</v>
      </c>
      <c r="X760">
        <v>0</v>
      </c>
      <c r="Y760">
        <v>0</v>
      </c>
      <c r="AB760">
        <v>2</v>
      </c>
      <c r="AC760" t="s">
        <v>462</v>
      </c>
      <c r="AD760" t="s">
        <v>1482</v>
      </c>
      <c r="AF760">
        <v>8.1</v>
      </c>
    </row>
    <row r="761" spans="1:32" x14ac:dyDescent="0.2">
      <c r="A761" t="s">
        <v>1083</v>
      </c>
      <c r="B761" t="s">
        <v>720</v>
      </c>
      <c r="C761" t="s">
        <v>52</v>
      </c>
      <c r="D761" t="s">
        <v>39</v>
      </c>
      <c r="E761">
        <v>15</v>
      </c>
      <c r="F761" t="s">
        <v>1084</v>
      </c>
      <c r="G761" t="s">
        <v>306</v>
      </c>
      <c r="T761">
        <v>5</v>
      </c>
      <c r="U761">
        <v>1</v>
      </c>
      <c r="V761">
        <v>10</v>
      </c>
      <c r="W761">
        <v>1</v>
      </c>
      <c r="X761">
        <v>0</v>
      </c>
      <c r="Y761">
        <v>0</v>
      </c>
      <c r="AB761">
        <v>1</v>
      </c>
      <c r="AF761">
        <v>8</v>
      </c>
    </row>
    <row r="762" spans="1:32" x14ac:dyDescent="0.2">
      <c r="A762" t="s">
        <v>572</v>
      </c>
      <c r="B762" t="s">
        <v>530</v>
      </c>
      <c r="C762" t="s">
        <v>39</v>
      </c>
      <c r="D762" t="s">
        <v>52</v>
      </c>
      <c r="E762">
        <v>15</v>
      </c>
      <c r="F762" t="s">
        <v>573</v>
      </c>
      <c r="G762" t="s">
        <v>306</v>
      </c>
      <c r="O762">
        <v>1</v>
      </c>
      <c r="P762">
        <v>3</v>
      </c>
      <c r="Q762">
        <v>0</v>
      </c>
      <c r="R762">
        <v>0</v>
      </c>
      <c r="S762">
        <v>0</v>
      </c>
      <c r="T762">
        <v>2</v>
      </c>
      <c r="U762">
        <v>1</v>
      </c>
      <c r="V762">
        <v>4</v>
      </c>
      <c r="W762">
        <v>1</v>
      </c>
      <c r="X762">
        <v>0</v>
      </c>
      <c r="Y762">
        <v>0</v>
      </c>
      <c r="AB762">
        <v>3</v>
      </c>
      <c r="AF762">
        <v>7.7</v>
      </c>
    </row>
    <row r="763" spans="1:32" x14ac:dyDescent="0.2">
      <c r="A763" t="s">
        <v>958</v>
      </c>
      <c r="B763" t="s">
        <v>720</v>
      </c>
      <c r="C763" t="s">
        <v>50</v>
      </c>
      <c r="D763" t="s">
        <v>40</v>
      </c>
      <c r="E763">
        <v>15</v>
      </c>
      <c r="F763" t="s">
        <v>959</v>
      </c>
      <c r="G763" t="s">
        <v>303</v>
      </c>
      <c r="T763">
        <v>4</v>
      </c>
      <c r="U763">
        <v>3</v>
      </c>
      <c r="V763">
        <v>47</v>
      </c>
      <c r="W763">
        <v>0</v>
      </c>
      <c r="X763">
        <v>0</v>
      </c>
      <c r="Y763">
        <v>0</v>
      </c>
      <c r="AB763">
        <v>2</v>
      </c>
      <c r="AF763">
        <v>7.7</v>
      </c>
    </row>
    <row r="764" spans="1:32" x14ac:dyDescent="0.2">
      <c r="A764" t="s">
        <v>1264</v>
      </c>
      <c r="B764" t="s">
        <v>475</v>
      </c>
      <c r="C764" t="s">
        <v>60</v>
      </c>
      <c r="D764" t="s">
        <v>51</v>
      </c>
      <c r="E764">
        <v>15</v>
      </c>
      <c r="F764" t="s">
        <v>1862</v>
      </c>
      <c r="G764" t="s">
        <v>314</v>
      </c>
      <c r="O764">
        <v>2</v>
      </c>
      <c r="P764">
        <v>4</v>
      </c>
      <c r="Q764">
        <v>0</v>
      </c>
      <c r="R764">
        <v>0</v>
      </c>
      <c r="S764">
        <v>0</v>
      </c>
      <c r="T764">
        <v>6</v>
      </c>
      <c r="U764">
        <v>4</v>
      </c>
      <c r="V764">
        <v>32</v>
      </c>
      <c r="W764">
        <v>0</v>
      </c>
      <c r="X764">
        <v>0</v>
      </c>
      <c r="Y764">
        <v>0</v>
      </c>
      <c r="AB764">
        <v>3</v>
      </c>
      <c r="AF764">
        <v>7.6</v>
      </c>
    </row>
    <row r="765" spans="1:32" x14ac:dyDescent="0.2">
      <c r="A765" t="s">
        <v>886</v>
      </c>
      <c r="B765" t="s">
        <v>720</v>
      </c>
      <c r="C765" t="s">
        <v>62</v>
      </c>
      <c r="D765" t="s">
        <v>55</v>
      </c>
      <c r="E765">
        <v>15</v>
      </c>
      <c r="F765" t="s">
        <v>887</v>
      </c>
      <c r="G765" t="s">
        <v>308</v>
      </c>
      <c r="O765">
        <v>1</v>
      </c>
      <c r="P765">
        <v>8</v>
      </c>
      <c r="Q765">
        <v>0</v>
      </c>
      <c r="R765">
        <v>0</v>
      </c>
      <c r="S765">
        <v>0</v>
      </c>
      <c r="T765">
        <v>4</v>
      </c>
      <c r="U765">
        <v>4</v>
      </c>
      <c r="V765">
        <v>27</v>
      </c>
      <c r="W765">
        <v>0</v>
      </c>
      <c r="X765">
        <v>0</v>
      </c>
      <c r="Y765">
        <v>0</v>
      </c>
      <c r="AB765">
        <v>2</v>
      </c>
      <c r="AF765">
        <v>7.5</v>
      </c>
    </row>
    <row r="766" spans="1:32" x14ac:dyDescent="0.2">
      <c r="A766" t="s">
        <v>680</v>
      </c>
      <c r="B766" t="s">
        <v>475</v>
      </c>
      <c r="C766" t="s">
        <v>43</v>
      </c>
      <c r="D766" t="s">
        <v>54</v>
      </c>
      <c r="E766">
        <v>15</v>
      </c>
      <c r="F766" t="s">
        <v>681</v>
      </c>
      <c r="G766" t="s">
        <v>309</v>
      </c>
      <c r="O766">
        <v>10</v>
      </c>
      <c r="P766">
        <v>36</v>
      </c>
      <c r="Q766">
        <v>0</v>
      </c>
      <c r="R766">
        <v>0</v>
      </c>
      <c r="S766">
        <v>0</v>
      </c>
      <c r="T766">
        <v>3</v>
      </c>
      <c r="U766">
        <v>2</v>
      </c>
      <c r="V766">
        <v>18</v>
      </c>
      <c r="W766">
        <v>0</v>
      </c>
      <c r="X766">
        <v>0</v>
      </c>
      <c r="Y766">
        <v>0</v>
      </c>
      <c r="AB766">
        <v>3</v>
      </c>
      <c r="AF766">
        <v>7.4</v>
      </c>
    </row>
    <row r="767" spans="1:32" x14ac:dyDescent="0.2">
      <c r="A767" t="s">
        <v>1863</v>
      </c>
      <c r="B767" t="s">
        <v>367</v>
      </c>
      <c r="C767" t="s">
        <v>34</v>
      </c>
      <c r="D767" t="s">
        <v>32</v>
      </c>
      <c r="E767">
        <v>15</v>
      </c>
      <c r="F767" t="s">
        <v>1864</v>
      </c>
      <c r="G767" t="s">
        <v>301</v>
      </c>
      <c r="H767">
        <v>25</v>
      </c>
      <c r="I767">
        <v>15</v>
      </c>
      <c r="J767">
        <v>158</v>
      </c>
      <c r="K767">
        <v>1</v>
      </c>
      <c r="L767">
        <v>0</v>
      </c>
      <c r="M767">
        <v>3</v>
      </c>
      <c r="N767">
        <v>0</v>
      </c>
      <c r="AB767">
        <v>3</v>
      </c>
      <c r="AF767">
        <v>7.32</v>
      </c>
    </row>
    <row r="768" spans="1:32" x14ac:dyDescent="0.2">
      <c r="A768" t="s">
        <v>926</v>
      </c>
      <c r="B768" t="s">
        <v>720</v>
      </c>
      <c r="C768" t="s">
        <v>46</v>
      </c>
      <c r="D768" t="s">
        <v>38</v>
      </c>
      <c r="E768">
        <v>15</v>
      </c>
      <c r="F768" t="s">
        <v>927</v>
      </c>
      <c r="G768" t="s">
        <v>302</v>
      </c>
      <c r="T768">
        <v>5</v>
      </c>
      <c r="U768">
        <v>3</v>
      </c>
      <c r="V768">
        <v>43</v>
      </c>
      <c r="W768">
        <v>0</v>
      </c>
      <c r="X768">
        <v>0</v>
      </c>
      <c r="Y768">
        <v>0</v>
      </c>
      <c r="AB768">
        <v>3</v>
      </c>
      <c r="AC768" t="s">
        <v>462</v>
      </c>
      <c r="AD768" t="s">
        <v>1478</v>
      </c>
      <c r="AF768">
        <v>7.3</v>
      </c>
    </row>
    <row r="769" spans="1:32" x14ac:dyDescent="0.2">
      <c r="A769" t="s">
        <v>632</v>
      </c>
      <c r="B769" t="s">
        <v>530</v>
      </c>
      <c r="C769" t="s">
        <v>47</v>
      </c>
      <c r="D769" t="s">
        <v>56</v>
      </c>
      <c r="E769">
        <v>15</v>
      </c>
      <c r="F769" t="s">
        <v>633</v>
      </c>
      <c r="G769" t="s">
        <v>311</v>
      </c>
      <c r="O769">
        <v>3</v>
      </c>
      <c r="P769">
        <v>12</v>
      </c>
      <c r="Q769">
        <v>1</v>
      </c>
      <c r="R769">
        <v>0</v>
      </c>
      <c r="S769">
        <v>0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0</v>
      </c>
      <c r="AB769">
        <v>3</v>
      </c>
      <c r="AF769">
        <v>7.2</v>
      </c>
    </row>
    <row r="770" spans="1:32" x14ac:dyDescent="0.2">
      <c r="A770" t="s">
        <v>515</v>
      </c>
      <c r="B770" t="s">
        <v>475</v>
      </c>
      <c r="C770" t="s">
        <v>38</v>
      </c>
      <c r="D770" t="s">
        <v>46</v>
      </c>
      <c r="E770">
        <v>15</v>
      </c>
      <c r="F770" t="s">
        <v>516</v>
      </c>
      <c r="G770" t="s">
        <v>302</v>
      </c>
      <c r="O770">
        <v>11</v>
      </c>
      <c r="P770">
        <v>58</v>
      </c>
      <c r="Q770">
        <v>0</v>
      </c>
      <c r="R770">
        <v>0</v>
      </c>
      <c r="S770">
        <v>0</v>
      </c>
      <c r="T770">
        <v>2</v>
      </c>
      <c r="U770">
        <v>1</v>
      </c>
      <c r="V770">
        <v>3</v>
      </c>
      <c r="W770">
        <v>0</v>
      </c>
      <c r="X770">
        <v>0</v>
      </c>
      <c r="Y770">
        <v>0</v>
      </c>
      <c r="Z770">
        <v>1</v>
      </c>
      <c r="AA770">
        <v>0</v>
      </c>
      <c r="AB770">
        <v>3</v>
      </c>
      <c r="AC770" t="s">
        <v>462</v>
      </c>
      <c r="AD770" t="s">
        <v>1865</v>
      </c>
      <c r="AF770">
        <v>7.1</v>
      </c>
    </row>
    <row r="771" spans="1:32" x14ac:dyDescent="0.2">
      <c r="A771" t="s">
        <v>1429</v>
      </c>
      <c r="B771" t="s">
        <v>720</v>
      </c>
      <c r="C771" t="s">
        <v>32</v>
      </c>
      <c r="D771" t="s">
        <v>34</v>
      </c>
      <c r="E771">
        <v>15</v>
      </c>
      <c r="F771" t="s">
        <v>1430</v>
      </c>
      <c r="G771" t="s">
        <v>301</v>
      </c>
      <c r="T771">
        <v>5</v>
      </c>
      <c r="U771">
        <v>2</v>
      </c>
      <c r="V771">
        <v>50</v>
      </c>
      <c r="W771">
        <v>0</v>
      </c>
      <c r="X771">
        <v>0</v>
      </c>
      <c r="Y771">
        <v>0</v>
      </c>
      <c r="AF771">
        <v>7</v>
      </c>
    </row>
    <row r="772" spans="1:32" x14ac:dyDescent="0.2">
      <c r="A772" t="s">
        <v>493</v>
      </c>
      <c r="B772" t="s">
        <v>475</v>
      </c>
      <c r="C772" t="s">
        <v>59</v>
      </c>
      <c r="D772" t="s">
        <v>33</v>
      </c>
      <c r="E772">
        <v>15</v>
      </c>
      <c r="F772" t="s">
        <v>494</v>
      </c>
      <c r="G772" t="s">
        <v>307</v>
      </c>
      <c r="O772">
        <v>16</v>
      </c>
      <c r="P772">
        <v>44</v>
      </c>
      <c r="Q772">
        <v>0</v>
      </c>
      <c r="R772">
        <v>0</v>
      </c>
      <c r="S772">
        <v>0</v>
      </c>
      <c r="T772">
        <v>2</v>
      </c>
      <c r="U772">
        <v>1</v>
      </c>
      <c r="V772">
        <v>15</v>
      </c>
      <c r="W772">
        <v>0</v>
      </c>
      <c r="X772">
        <v>0</v>
      </c>
      <c r="Y772">
        <v>0</v>
      </c>
      <c r="AB772">
        <v>1</v>
      </c>
      <c r="AF772">
        <v>6.9</v>
      </c>
    </row>
    <row r="773" spans="1:32" x14ac:dyDescent="0.2">
      <c r="A773" t="s">
        <v>688</v>
      </c>
      <c r="B773" t="s">
        <v>475</v>
      </c>
      <c r="C773" t="s">
        <v>52</v>
      </c>
      <c r="D773" t="s">
        <v>39</v>
      </c>
      <c r="E773">
        <v>15</v>
      </c>
      <c r="F773" t="s">
        <v>689</v>
      </c>
      <c r="G773" t="s">
        <v>306</v>
      </c>
      <c r="O773">
        <v>11</v>
      </c>
      <c r="P773">
        <v>46</v>
      </c>
      <c r="Q773">
        <v>0</v>
      </c>
      <c r="R773">
        <v>0</v>
      </c>
      <c r="S773">
        <v>0</v>
      </c>
      <c r="T773">
        <v>3</v>
      </c>
      <c r="U773">
        <v>1</v>
      </c>
      <c r="V773">
        <v>11</v>
      </c>
      <c r="W773">
        <v>0</v>
      </c>
      <c r="X773">
        <v>0</v>
      </c>
      <c r="Y773">
        <v>0</v>
      </c>
      <c r="AB773">
        <v>2</v>
      </c>
      <c r="AF773">
        <v>6.7</v>
      </c>
    </row>
    <row r="774" spans="1:32" x14ac:dyDescent="0.2">
      <c r="A774" t="s">
        <v>1258</v>
      </c>
      <c r="B774" t="s">
        <v>720</v>
      </c>
      <c r="C774" t="s">
        <v>39</v>
      </c>
      <c r="D774" t="s">
        <v>52</v>
      </c>
      <c r="E774">
        <v>15</v>
      </c>
      <c r="F774" t="s">
        <v>1259</v>
      </c>
      <c r="G774" t="s">
        <v>306</v>
      </c>
      <c r="T774">
        <v>3</v>
      </c>
      <c r="U774">
        <v>3</v>
      </c>
      <c r="V774">
        <v>37</v>
      </c>
      <c r="W774">
        <v>0</v>
      </c>
      <c r="X774">
        <v>0</v>
      </c>
      <c r="Y774">
        <v>0</v>
      </c>
      <c r="AB774">
        <v>2</v>
      </c>
      <c r="AF774">
        <v>6.7</v>
      </c>
    </row>
    <row r="775" spans="1:32" x14ac:dyDescent="0.2">
      <c r="A775" t="s">
        <v>1065</v>
      </c>
      <c r="B775" t="s">
        <v>720</v>
      </c>
      <c r="C775" t="s">
        <v>60</v>
      </c>
      <c r="D775" t="s">
        <v>51</v>
      </c>
      <c r="E775">
        <v>15</v>
      </c>
      <c r="F775" t="s">
        <v>1066</v>
      </c>
      <c r="G775" t="s">
        <v>314</v>
      </c>
      <c r="T775">
        <v>5</v>
      </c>
      <c r="U775">
        <v>3</v>
      </c>
      <c r="V775">
        <v>37</v>
      </c>
      <c r="W775">
        <v>0</v>
      </c>
      <c r="X775">
        <v>0</v>
      </c>
      <c r="Y775">
        <v>0</v>
      </c>
      <c r="AB775">
        <v>4</v>
      </c>
      <c r="AF775">
        <v>6.7</v>
      </c>
    </row>
    <row r="776" spans="1:32" x14ac:dyDescent="0.2">
      <c r="A776" t="s">
        <v>848</v>
      </c>
      <c r="B776" t="s">
        <v>720</v>
      </c>
      <c r="C776" t="s">
        <v>34</v>
      </c>
      <c r="D776" t="s">
        <v>32</v>
      </c>
      <c r="E776">
        <v>15</v>
      </c>
      <c r="F776" t="s">
        <v>849</v>
      </c>
      <c r="G776" t="s">
        <v>301</v>
      </c>
      <c r="T776">
        <v>6</v>
      </c>
      <c r="U776">
        <v>3</v>
      </c>
      <c r="V776">
        <v>37</v>
      </c>
      <c r="W776">
        <v>0</v>
      </c>
      <c r="X776">
        <v>0</v>
      </c>
      <c r="Y776">
        <v>0</v>
      </c>
      <c r="AB776">
        <v>3</v>
      </c>
      <c r="AF776">
        <v>6.7</v>
      </c>
    </row>
    <row r="777" spans="1:32" x14ac:dyDescent="0.2">
      <c r="A777" t="s">
        <v>483</v>
      </c>
      <c r="B777" t="s">
        <v>475</v>
      </c>
      <c r="C777" t="s">
        <v>47</v>
      </c>
      <c r="D777" t="s">
        <v>56</v>
      </c>
      <c r="E777">
        <v>15</v>
      </c>
      <c r="F777" t="s">
        <v>484</v>
      </c>
      <c r="G777" t="s">
        <v>311</v>
      </c>
      <c r="O777">
        <v>9</v>
      </c>
      <c r="P777">
        <v>51</v>
      </c>
      <c r="Q777">
        <v>0</v>
      </c>
      <c r="R777">
        <v>0</v>
      </c>
      <c r="S777">
        <v>0</v>
      </c>
      <c r="T777">
        <v>1</v>
      </c>
      <c r="U777">
        <v>1</v>
      </c>
      <c r="V777">
        <v>5</v>
      </c>
      <c r="W777">
        <v>0</v>
      </c>
      <c r="X777">
        <v>0</v>
      </c>
      <c r="Y777">
        <v>0</v>
      </c>
      <c r="Z777">
        <v>1</v>
      </c>
      <c r="AA777">
        <v>0</v>
      </c>
      <c r="AB777">
        <v>2</v>
      </c>
      <c r="AF777">
        <v>6.6</v>
      </c>
    </row>
    <row r="778" spans="1:32" x14ac:dyDescent="0.2">
      <c r="A778" t="s">
        <v>702</v>
      </c>
      <c r="B778" t="s">
        <v>475</v>
      </c>
      <c r="C778" t="s">
        <v>55</v>
      </c>
      <c r="D778" t="s">
        <v>62</v>
      </c>
      <c r="E778">
        <v>15</v>
      </c>
      <c r="F778" t="s">
        <v>1816</v>
      </c>
      <c r="G778" t="s">
        <v>308</v>
      </c>
      <c r="O778">
        <v>7</v>
      </c>
      <c r="P778">
        <v>35</v>
      </c>
      <c r="Q778">
        <v>0</v>
      </c>
      <c r="R778">
        <v>0</v>
      </c>
      <c r="S778">
        <v>0</v>
      </c>
      <c r="T778">
        <v>2</v>
      </c>
      <c r="U778">
        <v>2</v>
      </c>
      <c r="V778">
        <v>11</v>
      </c>
      <c r="W778">
        <v>0</v>
      </c>
      <c r="X778">
        <v>0</v>
      </c>
      <c r="Y778">
        <v>0</v>
      </c>
      <c r="AB778">
        <v>3</v>
      </c>
      <c r="AF778">
        <v>6.6</v>
      </c>
    </row>
    <row r="779" spans="1:32" x14ac:dyDescent="0.2">
      <c r="A779" t="s">
        <v>1425</v>
      </c>
      <c r="B779" t="s">
        <v>720</v>
      </c>
      <c r="C779" t="s">
        <v>50</v>
      </c>
      <c r="D779" t="s">
        <v>40</v>
      </c>
      <c r="E779">
        <v>15</v>
      </c>
      <c r="F779" t="s">
        <v>1426</v>
      </c>
      <c r="G779" t="s">
        <v>303</v>
      </c>
      <c r="T779">
        <v>5</v>
      </c>
      <c r="U779">
        <v>3</v>
      </c>
      <c r="V779">
        <v>36</v>
      </c>
      <c r="W779">
        <v>0</v>
      </c>
      <c r="X779">
        <v>0</v>
      </c>
      <c r="Y779">
        <v>0</v>
      </c>
      <c r="AB779">
        <v>4</v>
      </c>
      <c r="AF779">
        <v>6.6</v>
      </c>
    </row>
    <row r="780" spans="1:32" x14ac:dyDescent="0.2">
      <c r="A780" t="s">
        <v>808</v>
      </c>
      <c r="B780" t="s">
        <v>720</v>
      </c>
      <c r="C780" t="s">
        <v>40</v>
      </c>
      <c r="D780" t="s">
        <v>50</v>
      </c>
      <c r="E780">
        <v>15</v>
      </c>
      <c r="F780" t="s">
        <v>809</v>
      </c>
      <c r="G780" t="s">
        <v>303</v>
      </c>
      <c r="T780">
        <v>2</v>
      </c>
      <c r="U780">
        <v>2</v>
      </c>
      <c r="V780">
        <v>46</v>
      </c>
      <c r="W780">
        <v>0</v>
      </c>
      <c r="X780">
        <v>0</v>
      </c>
      <c r="Y780">
        <v>0</v>
      </c>
      <c r="AB780">
        <v>4</v>
      </c>
      <c r="AF780">
        <v>6.6</v>
      </c>
    </row>
    <row r="781" spans="1:32" x14ac:dyDescent="0.2">
      <c r="A781" t="s">
        <v>854</v>
      </c>
      <c r="B781" t="s">
        <v>720</v>
      </c>
      <c r="C781" t="s">
        <v>45</v>
      </c>
      <c r="D781" t="s">
        <v>57</v>
      </c>
      <c r="E781">
        <v>15</v>
      </c>
      <c r="F781" t="s">
        <v>855</v>
      </c>
      <c r="G781" t="s">
        <v>310</v>
      </c>
      <c r="O781">
        <v>1</v>
      </c>
      <c r="P781">
        <v>9</v>
      </c>
      <c r="Q781">
        <v>0</v>
      </c>
      <c r="R781">
        <v>0</v>
      </c>
      <c r="S781">
        <v>0</v>
      </c>
      <c r="T781">
        <v>5</v>
      </c>
      <c r="U781">
        <v>3</v>
      </c>
      <c r="V781">
        <v>26</v>
      </c>
      <c r="W781">
        <v>0</v>
      </c>
      <c r="X781">
        <v>0</v>
      </c>
      <c r="Y781">
        <v>0</v>
      </c>
      <c r="AB781">
        <v>1</v>
      </c>
      <c r="AC781" t="s">
        <v>1477</v>
      </c>
      <c r="AD781" t="s">
        <v>1484</v>
      </c>
      <c r="AF781">
        <v>6.5</v>
      </c>
    </row>
    <row r="782" spans="1:32" x14ac:dyDescent="0.2">
      <c r="A782" t="s">
        <v>850</v>
      </c>
      <c r="B782" t="s">
        <v>720</v>
      </c>
      <c r="C782" t="s">
        <v>40</v>
      </c>
      <c r="D782" t="s">
        <v>50</v>
      </c>
      <c r="E782">
        <v>15</v>
      </c>
      <c r="F782" t="s">
        <v>851</v>
      </c>
      <c r="G782" t="s">
        <v>303</v>
      </c>
      <c r="T782">
        <v>5</v>
      </c>
      <c r="U782">
        <v>2</v>
      </c>
      <c r="V782">
        <v>44</v>
      </c>
      <c r="W782">
        <v>0</v>
      </c>
      <c r="X782">
        <v>0</v>
      </c>
      <c r="Y782">
        <v>0</v>
      </c>
      <c r="AB782">
        <v>2</v>
      </c>
      <c r="AC782" t="s">
        <v>462</v>
      </c>
      <c r="AD782" t="s">
        <v>1538</v>
      </c>
      <c r="AF782">
        <v>6.4</v>
      </c>
    </row>
    <row r="783" spans="1:32" x14ac:dyDescent="0.2">
      <c r="A783" t="s">
        <v>501</v>
      </c>
      <c r="B783" t="s">
        <v>475</v>
      </c>
      <c r="C783" t="s">
        <v>39</v>
      </c>
      <c r="D783" t="s">
        <v>52</v>
      </c>
      <c r="E783">
        <v>15</v>
      </c>
      <c r="F783" t="s">
        <v>502</v>
      </c>
      <c r="G783" t="s">
        <v>306</v>
      </c>
      <c r="O783">
        <v>18</v>
      </c>
      <c r="P783">
        <v>63</v>
      </c>
      <c r="Q783">
        <v>0</v>
      </c>
      <c r="R783">
        <v>0</v>
      </c>
      <c r="S783">
        <v>0</v>
      </c>
      <c r="AB783">
        <v>1</v>
      </c>
      <c r="AF783">
        <v>6.3</v>
      </c>
    </row>
    <row r="784" spans="1:32" x14ac:dyDescent="0.2">
      <c r="A784" t="s">
        <v>1574</v>
      </c>
      <c r="B784" t="s">
        <v>720</v>
      </c>
      <c r="C784" t="s">
        <v>47</v>
      </c>
      <c r="D784" t="s">
        <v>56</v>
      </c>
      <c r="E784">
        <v>15</v>
      </c>
      <c r="F784" t="s">
        <v>1575</v>
      </c>
      <c r="G784" t="s">
        <v>311</v>
      </c>
      <c r="T784">
        <v>3</v>
      </c>
      <c r="U784">
        <v>3</v>
      </c>
      <c r="V784">
        <v>33</v>
      </c>
      <c r="W784">
        <v>0</v>
      </c>
      <c r="X784">
        <v>0</v>
      </c>
      <c r="Y784">
        <v>0</v>
      </c>
      <c r="AF784">
        <v>6.3</v>
      </c>
    </row>
    <row r="785" spans="1:32" x14ac:dyDescent="0.2">
      <c r="A785" t="s">
        <v>1031</v>
      </c>
      <c r="B785" t="s">
        <v>720</v>
      </c>
      <c r="C785" t="s">
        <v>59</v>
      </c>
      <c r="D785" t="s">
        <v>33</v>
      </c>
      <c r="E785">
        <v>15</v>
      </c>
      <c r="F785" t="s">
        <v>1032</v>
      </c>
      <c r="G785" t="s">
        <v>307</v>
      </c>
      <c r="T785">
        <v>5</v>
      </c>
      <c r="U785">
        <v>3</v>
      </c>
      <c r="V785">
        <v>32</v>
      </c>
      <c r="W785">
        <v>0</v>
      </c>
      <c r="X785">
        <v>0</v>
      </c>
      <c r="Y785">
        <v>0</v>
      </c>
      <c r="AB785">
        <v>3</v>
      </c>
      <c r="AF785">
        <v>6.2</v>
      </c>
    </row>
    <row r="786" spans="1:32" x14ac:dyDescent="0.2">
      <c r="A786" t="s">
        <v>818</v>
      </c>
      <c r="B786" t="s">
        <v>720</v>
      </c>
      <c r="C786" t="s">
        <v>39</v>
      </c>
      <c r="D786" t="s">
        <v>52</v>
      </c>
      <c r="E786">
        <v>15</v>
      </c>
      <c r="F786" t="s">
        <v>819</v>
      </c>
      <c r="G786" t="s">
        <v>306</v>
      </c>
      <c r="T786">
        <v>3</v>
      </c>
      <c r="U786">
        <v>3</v>
      </c>
      <c r="V786">
        <v>32</v>
      </c>
      <c r="W786">
        <v>0</v>
      </c>
      <c r="X786">
        <v>0</v>
      </c>
      <c r="Y786">
        <v>0</v>
      </c>
      <c r="AB786">
        <v>3</v>
      </c>
      <c r="AF786">
        <v>6.2</v>
      </c>
    </row>
    <row r="787" spans="1:32" x14ac:dyDescent="0.2">
      <c r="A787" t="s">
        <v>1035</v>
      </c>
      <c r="B787" t="s">
        <v>720</v>
      </c>
      <c r="C787" t="s">
        <v>52</v>
      </c>
      <c r="D787" t="s">
        <v>39</v>
      </c>
      <c r="E787">
        <v>15</v>
      </c>
      <c r="F787" t="s">
        <v>1036</v>
      </c>
      <c r="G787" t="s">
        <v>306</v>
      </c>
      <c r="T787">
        <v>4</v>
      </c>
      <c r="U787">
        <v>3</v>
      </c>
      <c r="V787">
        <v>31</v>
      </c>
      <c r="W787">
        <v>0</v>
      </c>
      <c r="X787">
        <v>0</v>
      </c>
      <c r="Y787">
        <v>0</v>
      </c>
      <c r="AB787">
        <v>4</v>
      </c>
      <c r="AF787">
        <v>6.1</v>
      </c>
    </row>
    <row r="788" spans="1:32" x14ac:dyDescent="0.2">
      <c r="A788" t="s">
        <v>574</v>
      </c>
      <c r="B788" t="s">
        <v>475</v>
      </c>
      <c r="C788" t="s">
        <v>45</v>
      </c>
      <c r="D788" t="s">
        <v>57</v>
      </c>
      <c r="E788">
        <v>15</v>
      </c>
      <c r="F788" t="s">
        <v>575</v>
      </c>
      <c r="G788" t="s">
        <v>310</v>
      </c>
      <c r="O788">
        <v>9</v>
      </c>
      <c r="P788">
        <v>23</v>
      </c>
      <c r="Q788">
        <v>0</v>
      </c>
      <c r="R788">
        <v>0</v>
      </c>
      <c r="S788">
        <v>0</v>
      </c>
      <c r="T788">
        <v>3</v>
      </c>
      <c r="U788">
        <v>3</v>
      </c>
      <c r="V788">
        <v>7</v>
      </c>
      <c r="W788">
        <v>0</v>
      </c>
      <c r="X788">
        <v>0</v>
      </c>
      <c r="Y788">
        <v>0</v>
      </c>
      <c r="AB788">
        <v>1</v>
      </c>
      <c r="AF788">
        <v>6</v>
      </c>
    </row>
    <row r="789" spans="1:32" x14ac:dyDescent="0.2">
      <c r="A789" t="s">
        <v>912</v>
      </c>
      <c r="B789" t="s">
        <v>720</v>
      </c>
      <c r="C789" t="s">
        <v>59</v>
      </c>
      <c r="D789" t="s">
        <v>33</v>
      </c>
      <c r="E789">
        <v>15</v>
      </c>
      <c r="F789" t="s">
        <v>913</v>
      </c>
      <c r="G789" t="s">
        <v>307</v>
      </c>
      <c r="T789">
        <v>5</v>
      </c>
      <c r="U789">
        <v>3</v>
      </c>
      <c r="V789">
        <v>29</v>
      </c>
      <c r="W789">
        <v>0</v>
      </c>
      <c r="X789">
        <v>0</v>
      </c>
      <c r="Y789">
        <v>0</v>
      </c>
      <c r="AB789">
        <v>1</v>
      </c>
      <c r="AF789">
        <v>5.9</v>
      </c>
    </row>
    <row r="790" spans="1:32" x14ac:dyDescent="0.2">
      <c r="A790" t="s">
        <v>499</v>
      </c>
      <c r="B790" t="s">
        <v>475</v>
      </c>
      <c r="C790" t="s">
        <v>49</v>
      </c>
      <c r="D790" t="s">
        <v>42</v>
      </c>
      <c r="E790">
        <v>15</v>
      </c>
      <c r="F790" t="s">
        <v>500</v>
      </c>
      <c r="G790" t="s">
        <v>313</v>
      </c>
      <c r="O790">
        <v>15</v>
      </c>
      <c r="P790">
        <v>41</v>
      </c>
      <c r="Q790">
        <v>0</v>
      </c>
      <c r="R790">
        <v>0</v>
      </c>
      <c r="S790">
        <v>0</v>
      </c>
      <c r="T790">
        <v>1</v>
      </c>
      <c r="U790">
        <v>1</v>
      </c>
      <c r="V790">
        <v>6</v>
      </c>
      <c r="W790">
        <v>0</v>
      </c>
      <c r="X790">
        <v>0</v>
      </c>
      <c r="Y790">
        <v>0</v>
      </c>
      <c r="AB790">
        <v>2</v>
      </c>
      <c r="AF790">
        <v>5.7</v>
      </c>
    </row>
    <row r="791" spans="1:32" x14ac:dyDescent="0.2">
      <c r="A791" t="s">
        <v>1293</v>
      </c>
      <c r="B791" t="s">
        <v>794</v>
      </c>
      <c r="C791" t="s">
        <v>35</v>
      </c>
      <c r="D791" t="s">
        <v>36</v>
      </c>
      <c r="E791">
        <v>15</v>
      </c>
      <c r="F791" t="s">
        <v>1294</v>
      </c>
      <c r="G791" t="s">
        <v>300</v>
      </c>
      <c r="T791">
        <v>3</v>
      </c>
      <c r="U791">
        <v>3</v>
      </c>
      <c r="V791">
        <v>27</v>
      </c>
      <c r="W791">
        <v>0</v>
      </c>
      <c r="X791">
        <v>0</v>
      </c>
      <c r="Y791">
        <v>0</v>
      </c>
      <c r="AB791">
        <v>2</v>
      </c>
      <c r="AC791" t="s">
        <v>462</v>
      </c>
      <c r="AD791" t="s">
        <v>1482</v>
      </c>
      <c r="AF791">
        <v>5.7</v>
      </c>
    </row>
    <row r="792" spans="1:32" x14ac:dyDescent="0.2">
      <c r="A792" t="s">
        <v>729</v>
      </c>
      <c r="B792" t="s">
        <v>475</v>
      </c>
      <c r="C792" t="s">
        <v>46</v>
      </c>
      <c r="D792" t="s">
        <v>38</v>
      </c>
      <c r="E792">
        <v>15</v>
      </c>
      <c r="F792" t="s">
        <v>730</v>
      </c>
      <c r="G792" t="s">
        <v>302</v>
      </c>
      <c r="O792">
        <v>6</v>
      </c>
      <c r="P792">
        <v>34</v>
      </c>
      <c r="Q792">
        <v>0</v>
      </c>
      <c r="R792">
        <v>0</v>
      </c>
      <c r="S792">
        <v>0</v>
      </c>
      <c r="T792">
        <v>1</v>
      </c>
      <c r="U792">
        <v>1</v>
      </c>
      <c r="V792">
        <v>12</v>
      </c>
      <c r="W792">
        <v>0</v>
      </c>
      <c r="X792">
        <v>0</v>
      </c>
      <c r="Y792">
        <v>0</v>
      </c>
      <c r="AB792">
        <v>3</v>
      </c>
      <c r="AF792">
        <v>5.6</v>
      </c>
    </row>
    <row r="793" spans="1:32" x14ac:dyDescent="0.2">
      <c r="A793" t="s">
        <v>1244</v>
      </c>
      <c r="B793" t="s">
        <v>720</v>
      </c>
      <c r="C793" t="s">
        <v>43</v>
      </c>
      <c r="D793" t="s">
        <v>54</v>
      </c>
      <c r="E793">
        <v>15</v>
      </c>
      <c r="F793" t="s">
        <v>1245</v>
      </c>
      <c r="G793" t="s">
        <v>309</v>
      </c>
      <c r="T793">
        <v>4</v>
      </c>
      <c r="U793">
        <v>3</v>
      </c>
      <c r="V793">
        <v>26</v>
      </c>
      <c r="W793">
        <v>0</v>
      </c>
      <c r="X793">
        <v>0</v>
      </c>
      <c r="Y793">
        <v>0</v>
      </c>
      <c r="AB793">
        <v>3</v>
      </c>
      <c r="AF793">
        <v>5.6</v>
      </c>
    </row>
    <row r="794" spans="1:32" x14ac:dyDescent="0.2">
      <c r="A794" t="s">
        <v>495</v>
      </c>
      <c r="B794" t="s">
        <v>475</v>
      </c>
      <c r="C794" t="s">
        <v>38</v>
      </c>
      <c r="D794" t="s">
        <v>46</v>
      </c>
      <c r="E794">
        <v>15</v>
      </c>
      <c r="F794" t="s">
        <v>496</v>
      </c>
      <c r="G794" t="s">
        <v>302</v>
      </c>
      <c r="O794">
        <v>6</v>
      </c>
      <c r="P794">
        <v>9</v>
      </c>
      <c r="Q794">
        <v>0</v>
      </c>
      <c r="R794">
        <v>0</v>
      </c>
      <c r="S794">
        <v>0</v>
      </c>
      <c r="T794">
        <v>4</v>
      </c>
      <c r="U794">
        <v>3</v>
      </c>
      <c r="V794">
        <v>16</v>
      </c>
      <c r="W794">
        <v>0</v>
      </c>
      <c r="X794">
        <v>0</v>
      </c>
      <c r="Y794">
        <v>0</v>
      </c>
      <c r="AB794">
        <v>2</v>
      </c>
      <c r="AF794">
        <v>5.5</v>
      </c>
    </row>
    <row r="795" spans="1:32" x14ac:dyDescent="0.2">
      <c r="A795" t="s">
        <v>1725</v>
      </c>
      <c r="B795" t="s">
        <v>475</v>
      </c>
      <c r="C795" t="s">
        <v>33</v>
      </c>
      <c r="D795" t="s">
        <v>59</v>
      </c>
      <c r="E795">
        <v>15</v>
      </c>
      <c r="F795" t="s">
        <v>1726</v>
      </c>
      <c r="G795" t="s">
        <v>307</v>
      </c>
      <c r="O795">
        <v>5</v>
      </c>
      <c r="P795">
        <v>26</v>
      </c>
      <c r="Q795">
        <v>0</v>
      </c>
      <c r="R795">
        <v>0</v>
      </c>
      <c r="S795">
        <v>0</v>
      </c>
      <c r="T795">
        <v>2</v>
      </c>
      <c r="U795">
        <v>2</v>
      </c>
      <c r="V795">
        <v>8</v>
      </c>
      <c r="W795">
        <v>0</v>
      </c>
      <c r="X795">
        <v>0</v>
      </c>
      <c r="Y795">
        <v>0</v>
      </c>
      <c r="AB795">
        <v>3</v>
      </c>
      <c r="AF795">
        <v>5.4</v>
      </c>
    </row>
    <row r="796" spans="1:32" x14ac:dyDescent="0.2">
      <c r="A796" t="s">
        <v>1270</v>
      </c>
      <c r="B796" t="s">
        <v>720</v>
      </c>
      <c r="C796" t="s">
        <v>36</v>
      </c>
      <c r="D796" t="s">
        <v>35</v>
      </c>
      <c r="E796">
        <v>15</v>
      </c>
      <c r="F796" t="s">
        <v>1271</v>
      </c>
      <c r="G796" t="s">
        <v>300</v>
      </c>
      <c r="T796">
        <v>5</v>
      </c>
      <c r="U796">
        <v>1</v>
      </c>
      <c r="V796">
        <v>44</v>
      </c>
      <c r="W796">
        <v>0</v>
      </c>
      <c r="X796">
        <v>0</v>
      </c>
      <c r="Y796">
        <v>0</v>
      </c>
      <c r="AB796">
        <v>4</v>
      </c>
      <c r="AF796">
        <v>5.4</v>
      </c>
    </row>
    <row r="797" spans="1:32" x14ac:dyDescent="0.2">
      <c r="A797" t="s">
        <v>982</v>
      </c>
      <c r="B797" t="s">
        <v>720</v>
      </c>
      <c r="C797" t="s">
        <v>60</v>
      </c>
      <c r="D797" t="s">
        <v>51</v>
      </c>
      <c r="E797">
        <v>15</v>
      </c>
      <c r="F797" t="s">
        <v>983</v>
      </c>
      <c r="G797" t="s">
        <v>314</v>
      </c>
      <c r="T797">
        <v>5</v>
      </c>
      <c r="U797">
        <v>2</v>
      </c>
      <c r="V797">
        <v>33</v>
      </c>
      <c r="W797">
        <v>0</v>
      </c>
      <c r="X797">
        <v>0</v>
      </c>
      <c r="Y797">
        <v>0</v>
      </c>
      <c r="AB797">
        <v>2</v>
      </c>
      <c r="AC797" t="s">
        <v>1477</v>
      </c>
      <c r="AD797" t="s">
        <v>1866</v>
      </c>
      <c r="AF797">
        <v>5.3</v>
      </c>
    </row>
    <row r="798" spans="1:32" x14ac:dyDescent="0.2">
      <c r="A798" t="s">
        <v>560</v>
      </c>
      <c r="B798" t="s">
        <v>475</v>
      </c>
      <c r="C798" t="s">
        <v>32</v>
      </c>
      <c r="D798" t="s">
        <v>34</v>
      </c>
      <c r="E798">
        <v>15</v>
      </c>
      <c r="F798" t="s">
        <v>561</v>
      </c>
      <c r="G798" t="s">
        <v>301</v>
      </c>
      <c r="O798">
        <v>13</v>
      </c>
      <c r="P798">
        <v>37</v>
      </c>
      <c r="Q798">
        <v>0</v>
      </c>
      <c r="R798">
        <v>0</v>
      </c>
      <c r="S798">
        <v>0</v>
      </c>
      <c r="T798">
        <v>2</v>
      </c>
      <c r="U798">
        <v>1</v>
      </c>
      <c r="V798">
        <v>5</v>
      </c>
      <c r="W798">
        <v>0</v>
      </c>
      <c r="X798">
        <v>0</v>
      </c>
      <c r="Y798">
        <v>0</v>
      </c>
      <c r="AB798">
        <v>1</v>
      </c>
      <c r="AF798">
        <v>5.2</v>
      </c>
    </row>
    <row r="799" spans="1:32" x14ac:dyDescent="0.2">
      <c r="A799" t="s">
        <v>542</v>
      </c>
      <c r="B799" t="s">
        <v>475</v>
      </c>
      <c r="C799" t="s">
        <v>60</v>
      </c>
      <c r="D799" t="s">
        <v>51</v>
      </c>
      <c r="E799">
        <v>15</v>
      </c>
      <c r="F799" t="s">
        <v>1502</v>
      </c>
      <c r="G799" t="s">
        <v>314</v>
      </c>
      <c r="O799">
        <v>9</v>
      </c>
      <c r="P799">
        <v>38</v>
      </c>
      <c r="Q799">
        <v>0</v>
      </c>
      <c r="R799">
        <v>0</v>
      </c>
      <c r="S799">
        <v>0</v>
      </c>
      <c r="T799">
        <v>2</v>
      </c>
      <c r="U799">
        <v>1</v>
      </c>
      <c r="V799">
        <v>4</v>
      </c>
      <c r="W799">
        <v>0</v>
      </c>
      <c r="X799">
        <v>0</v>
      </c>
      <c r="Y799">
        <v>0</v>
      </c>
      <c r="AB799">
        <v>2</v>
      </c>
      <c r="AF799">
        <v>5.2</v>
      </c>
    </row>
    <row r="800" spans="1:32" x14ac:dyDescent="0.2">
      <c r="A800" t="s">
        <v>1867</v>
      </c>
      <c r="B800" t="s">
        <v>530</v>
      </c>
      <c r="C800" t="s">
        <v>43</v>
      </c>
      <c r="D800" t="s">
        <v>54</v>
      </c>
      <c r="E800">
        <v>15</v>
      </c>
      <c r="F800" t="s">
        <v>1868</v>
      </c>
      <c r="G800" t="s">
        <v>309</v>
      </c>
      <c r="O800">
        <v>14</v>
      </c>
      <c r="P800">
        <v>51</v>
      </c>
      <c r="Q800">
        <v>0</v>
      </c>
      <c r="R800">
        <v>0</v>
      </c>
      <c r="S800">
        <v>0</v>
      </c>
      <c r="AF800">
        <v>5.0999999999999996</v>
      </c>
    </row>
    <row r="801" spans="1:32" x14ac:dyDescent="0.2">
      <c r="A801" t="s">
        <v>966</v>
      </c>
      <c r="B801" t="s">
        <v>794</v>
      </c>
      <c r="C801" t="s">
        <v>38</v>
      </c>
      <c r="D801" t="s">
        <v>46</v>
      </c>
      <c r="E801">
        <v>15</v>
      </c>
      <c r="F801" t="s">
        <v>967</v>
      </c>
      <c r="G801" t="s">
        <v>302</v>
      </c>
      <c r="T801">
        <v>2</v>
      </c>
      <c r="U801">
        <v>2</v>
      </c>
      <c r="V801">
        <v>31</v>
      </c>
      <c r="W801">
        <v>0</v>
      </c>
      <c r="X801">
        <v>0</v>
      </c>
      <c r="Y801">
        <v>0</v>
      </c>
      <c r="AB801">
        <v>2</v>
      </c>
      <c r="AF801">
        <v>5.0999999999999996</v>
      </c>
    </row>
    <row r="802" spans="1:32" x14ac:dyDescent="0.2">
      <c r="A802" t="s">
        <v>1187</v>
      </c>
      <c r="B802" t="s">
        <v>794</v>
      </c>
      <c r="C802" t="s">
        <v>54</v>
      </c>
      <c r="D802" t="s">
        <v>43</v>
      </c>
      <c r="E802">
        <v>15</v>
      </c>
      <c r="F802" t="s">
        <v>1188</v>
      </c>
      <c r="G802" t="s">
        <v>309</v>
      </c>
      <c r="T802">
        <v>4</v>
      </c>
      <c r="U802">
        <v>3</v>
      </c>
      <c r="V802">
        <v>21</v>
      </c>
      <c r="W802">
        <v>0</v>
      </c>
      <c r="X802">
        <v>0</v>
      </c>
      <c r="Y802">
        <v>0</v>
      </c>
      <c r="AB802">
        <v>2</v>
      </c>
      <c r="AC802" t="s">
        <v>462</v>
      </c>
      <c r="AD802" t="s">
        <v>1484</v>
      </c>
      <c r="AF802">
        <v>5.0999999999999996</v>
      </c>
    </row>
    <row r="803" spans="1:32" x14ac:dyDescent="0.2">
      <c r="A803" t="s">
        <v>763</v>
      </c>
      <c r="B803" t="s">
        <v>720</v>
      </c>
      <c r="C803" t="s">
        <v>53</v>
      </c>
      <c r="D803" t="s">
        <v>58</v>
      </c>
      <c r="E803">
        <v>15</v>
      </c>
      <c r="F803" t="s">
        <v>764</v>
      </c>
      <c r="G803" t="s">
        <v>304</v>
      </c>
      <c r="T803">
        <v>3</v>
      </c>
      <c r="U803">
        <v>3</v>
      </c>
      <c r="V803">
        <v>21</v>
      </c>
      <c r="W803">
        <v>0</v>
      </c>
      <c r="X803">
        <v>0</v>
      </c>
      <c r="Y803">
        <v>0</v>
      </c>
      <c r="Z803">
        <v>1</v>
      </c>
      <c r="AA803">
        <v>0</v>
      </c>
      <c r="AB803">
        <v>2</v>
      </c>
      <c r="AF803">
        <v>5.0999999999999996</v>
      </c>
    </row>
    <row r="804" spans="1:32" x14ac:dyDescent="0.2">
      <c r="A804" t="s">
        <v>503</v>
      </c>
      <c r="B804" t="s">
        <v>475</v>
      </c>
      <c r="C804" t="s">
        <v>61</v>
      </c>
      <c r="D804" t="s">
        <v>41</v>
      </c>
      <c r="E804">
        <v>15</v>
      </c>
      <c r="F804" t="s">
        <v>504</v>
      </c>
      <c r="G804" t="s">
        <v>1849</v>
      </c>
      <c r="O804">
        <v>2</v>
      </c>
      <c r="P804">
        <v>3</v>
      </c>
      <c r="Q804">
        <v>0</v>
      </c>
      <c r="R804">
        <v>0</v>
      </c>
      <c r="S804">
        <v>0</v>
      </c>
      <c r="T804">
        <v>2</v>
      </c>
      <c r="U804">
        <v>2</v>
      </c>
      <c r="V804">
        <v>27</v>
      </c>
      <c r="W804">
        <v>0</v>
      </c>
      <c r="X804">
        <v>0</v>
      </c>
      <c r="Y804">
        <v>0</v>
      </c>
      <c r="AB804">
        <v>2</v>
      </c>
      <c r="AF804">
        <v>5</v>
      </c>
    </row>
    <row r="805" spans="1:32" x14ac:dyDescent="0.2">
      <c r="A805" t="s">
        <v>1219</v>
      </c>
      <c r="B805" t="s">
        <v>794</v>
      </c>
      <c r="C805" t="s">
        <v>56</v>
      </c>
      <c r="D805" t="s">
        <v>47</v>
      </c>
      <c r="E805">
        <v>15</v>
      </c>
      <c r="F805" t="s">
        <v>1220</v>
      </c>
      <c r="G805" t="s">
        <v>311</v>
      </c>
      <c r="T805">
        <v>6</v>
      </c>
      <c r="U805">
        <v>3</v>
      </c>
      <c r="V805">
        <v>20</v>
      </c>
      <c r="W805">
        <v>0</v>
      </c>
      <c r="X805">
        <v>0</v>
      </c>
      <c r="Y805">
        <v>0</v>
      </c>
      <c r="AB805">
        <v>2</v>
      </c>
      <c r="AF805">
        <v>5</v>
      </c>
    </row>
    <row r="806" spans="1:32" x14ac:dyDescent="0.2">
      <c r="A806" t="s">
        <v>946</v>
      </c>
      <c r="B806" t="s">
        <v>794</v>
      </c>
      <c r="C806" t="s">
        <v>33</v>
      </c>
      <c r="D806" t="s">
        <v>59</v>
      </c>
      <c r="E806">
        <v>15</v>
      </c>
      <c r="F806" t="s">
        <v>947</v>
      </c>
      <c r="G806" t="s">
        <v>307</v>
      </c>
      <c r="T806">
        <v>2</v>
      </c>
      <c r="U806">
        <v>2</v>
      </c>
      <c r="V806">
        <v>30</v>
      </c>
      <c r="W806">
        <v>0</v>
      </c>
      <c r="X806">
        <v>0</v>
      </c>
      <c r="Y806">
        <v>0</v>
      </c>
      <c r="AB806">
        <v>2</v>
      </c>
      <c r="AF806">
        <v>5</v>
      </c>
    </row>
    <row r="807" spans="1:32" x14ac:dyDescent="0.2">
      <c r="A807" t="s">
        <v>1127</v>
      </c>
      <c r="B807" t="s">
        <v>794</v>
      </c>
      <c r="C807" t="s">
        <v>36</v>
      </c>
      <c r="D807" t="s">
        <v>35</v>
      </c>
      <c r="E807">
        <v>15</v>
      </c>
      <c r="F807" t="s">
        <v>1128</v>
      </c>
      <c r="G807" t="s">
        <v>300</v>
      </c>
      <c r="T807">
        <v>5</v>
      </c>
      <c r="U807">
        <v>3</v>
      </c>
      <c r="V807">
        <v>20</v>
      </c>
      <c r="W807">
        <v>0</v>
      </c>
      <c r="X807">
        <v>0</v>
      </c>
      <c r="Y807">
        <v>0</v>
      </c>
      <c r="AB807">
        <v>2</v>
      </c>
      <c r="AF807">
        <v>5</v>
      </c>
    </row>
    <row r="808" spans="1:32" x14ac:dyDescent="0.2">
      <c r="A808" t="s">
        <v>1057</v>
      </c>
      <c r="B808" t="s">
        <v>720</v>
      </c>
      <c r="C808" t="s">
        <v>31</v>
      </c>
      <c r="D808" t="s">
        <v>48</v>
      </c>
      <c r="E808">
        <v>15</v>
      </c>
      <c r="F808" t="s">
        <v>1058</v>
      </c>
      <c r="G808" t="s">
        <v>312</v>
      </c>
      <c r="T808">
        <v>2</v>
      </c>
      <c r="U808">
        <v>2</v>
      </c>
      <c r="V808">
        <v>29</v>
      </c>
      <c r="W808">
        <v>0</v>
      </c>
      <c r="X808">
        <v>0</v>
      </c>
      <c r="Y808">
        <v>0</v>
      </c>
      <c r="AB808">
        <v>4</v>
      </c>
      <c r="AF808">
        <v>4.9000000000000004</v>
      </c>
    </row>
    <row r="809" spans="1:32" x14ac:dyDescent="0.2">
      <c r="A809" t="s">
        <v>578</v>
      </c>
      <c r="B809" t="s">
        <v>475</v>
      </c>
      <c r="C809" t="s">
        <v>31</v>
      </c>
      <c r="D809" t="s">
        <v>48</v>
      </c>
      <c r="E809">
        <v>15</v>
      </c>
      <c r="F809" t="s">
        <v>579</v>
      </c>
      <c r="G809" t="s">
        <v>312</v>
      </c>
      <c r="O809">
        <v>14</v>
      </c>
      <c r="P809">
        <v>48</v>
      </c>
      <c r="Q809">
        <v>0</v>
      </c>
      <c r="R809">
        <v>0</v>
      </c>
      <c r="S809">
        <v>0</v>
      </c>
      <c r="Z809">
        <v>1</v>
      </c>
      <c r="AA809">
        <v>0</v>
      </c>
      <c r="AB809">
        <v>2</v>
      </c>
      <c r="AC809" t="s">
        <v>1477</v>
      </c>
      <c r="AD809" t="s">
        <v>1487</v>
      </c>
      <c r="AF809">
        <v>4.8</v>
      </c>
    </row>
    <row r="810" spans="1:32" x14ac:dyDescent="0.2">
      <c r="A810" t="s">
        <v>932</v>
      </c>
      <c r="B810" t="s">
        <v>720</v>
      </c>
      <c r="C810" t="s">
        <v>33</v>
      </c>
      <c r="D810" t="s">
        <v>59</v>
      </c>
      <c r="E810">
        <v>15</v>
      </c>
      <c r="F810" t="s">
        <v>933</v>
      </c>
      <c r="G810" t="s">
        <v>307</v>
      </c>
      <c r="T810">
        <v>6</v>
      </c>
      <c r="U810">
        <v>3</v>
      </c>
      <c r="V810">
        <v>18</v>
      </c>
      <c r="W810">
        <v>0</v>
      </c>
      <c r="X810">
        <v>0</v>
      </c>
      <c r="Y810">
        <v>0</v>
      </c>
      <c r="AB810">
        <v>2</v>
      </c>
      <c r="AF810">
        <v>4.8</v>
      </c>
    </row>
    <row r="811" spans="1:32" x14ac:dyDescent="0.2">
      <c r="A811" t="s">
        <v>479</v>
      </c>
      <c r="B811" t="s">
        <v>475</v>
      </c>
      <c r="C811" t="s">
        <v>58</v>
      </c>
      <c r="D811" t="s">
        <v>53</v>
      </c>
      <c r="E811">
        <v>15</v>
      </c>
      <c r="F811" t="s">
        <v>480</v>
      </c>
      <c r="G811" t="s">
        <v>304</v>
      </c>
      <c r="O811">
        <v>10</v>
      </c>
      <c r="P811">
        <v>29</v>
      </c>
      <c r="Q811">
        <v>0</v>
      </c>
      <c r="R811">
        <v>0</v>
      </c>
      <c r="S811">
        <v>0</v>
      </c>
      <c r="T811">
        <v>1</v>
      </c>
      <c r="U811">
        <v>1</v>
      </c>
      <c r="V811">
        <v>8</v>
      </c>
      <c r="W811">
        <v>0</v>
      </c>
      <c r="X811">
        <v>0</v>
      </c>
      <c r="Y811">
        <v>0</v>
      </c>
      <c r="AB811">
        <v>1</v>
      </c>
      <c r="AF811">
        <v>4.7</v>
      </c>
    </row>
    <row r="812" spans="1:32" x14ac:dyDescent="0.2">
      <c r="A812" t="s">
        <v>1869</v>
      </c>
      <c r="B812" t="s">
        <v>794</v>
      </c>
      <c r="C812" t="s">
        <v>58</v>
      </c>
      <c r="D812" t="s">
        <v>53</v>
      </c>
      <c r="E812">
        <v>15</v>
      </c>
      <c r="F812" t="s">
        <v>1870</v>
      </c>
      <c r="G812" t="s">
        <v>304</v>
      </c>
      <c r="T812">
        <v>1</v>
      </c>
      <c r="U812">
        <v>1</v>
      </c>
      <c r="V812">
        <v>37</v>
      </c>
      <c r="W812">
        <v>0</v>
      </c>
      <c r="X812">
        <v>0</v>
      </c>
      <c r="Y812">
        <v>0</v>
      </c>
      <c r="AB812">
        <v>2</v>
      </c>
      <c r="AF812">
        <v>4.7</v>
      </c>
    </row>
    <row r="813" spans="1:32" x14ac:dyDescent="0.2">
      <c r="A813" t="s">
        <v>972</v>
      </c>
      <c r="B813" t="s">
        <v>720</v>
      </c>
      <c r="C813" t="s">
        <v>51</v>
      </c>
      <c r="D813" t="s">
        <v>60</v>
      </c>
      <c r="E813">
        <v>15</v>
      </c>
      <c r="F813" t="s">
        <v>973</v>
      </c>
      <c r="G813" t="s">
        <v>314</v>
      </c>
      <c r="T813">
        <v>3</v>
      </c>
      <c r="U813">
        <v>1</v>
      </c>
      <c r="V813">
        <v>37</v>
      </c>
      <c r="W813">
        <v>0</v>
      </c>
      <c r="X813">
        <v>0</v>
      </c>
      <c r="Y813">
        <v>0</v>
      </c>
      <c r="AB813">
        <v>1</v>
      </c>
      <c r="AF813">
        <v>4.7</v>
      </c>
    </row>
    <row r="814" spans="1:32" x14ac:dyDescent="0.2">
      <c r="A814" t="s">
        <v>523</v>
      </c>
      <c r="B814" t="s">
        <v>475</v>
      </c>
      <c r="C814" t="s">
        <v>53</v>
      </c>
      <c r="D814" t="s">
        <v>58</v>
      </c>
      <c r="E814">
        <v>15</v>
      </c>
      <c r="F814" t="s">
        <v>524</v>
      </c>
      <c r="G814" t="s">
        <v>304</v>
      </c>
      <c r="O814">
        <v>10</v>
      </c>
      <c r="P814">
        <v>28</v>
      </c>
      <c r="Q814">
        <v>0</v>
      </c>
      <c r="R814">
        <v>0</v>
      </c>
      <c r="S814">
        <v>0</v>
      </c>
      <c r="T814">
        <v>3</v>
      </c>
      <c r="U814">
        <v>1</v>
      </c>
      <c r="V814">
        <v>8</v>
      </c>
      <c r="W814">
        <v>0</v>
      </c>
      <c r="X814">
        <v>0</v>
      </c>
      <c r="Y814">
        <v>0</v>
      </c>
      <c r="AB814">
        <v>1</v>
      </c>
      <c r="AF814">
        <v>4.5999999999999996</v>
      </c>
    </row>
    <row r="815" spans="1:32" x14ac:dyDescent="0.2">
      <c r="A815" t="s">
        <v>592</v>
      </c>
      <c r="B815" t="s">
        <v>475</v>
      </c>
      <c r="C815" t="s">
        <v>39</v>
      </c>
      <c r="D815" t="s">
        <v>52</v>
      </c>
      <c r="E815">
        <v>15</v>
      </c>
      <c r="F815" t="s">
        <v>593</v>
      </c>
      <c r="G815" t="s">
        <v>306</v>
      </c>
      <c r="O815">
        <v>5</v>
      </c>
      <c r="P815">
        <v>28</v>
      </c>
      <c r="Q815">
        <v>0</v>
      </c>
      <c r="R815">
        <v>0</v>
      </c>
      <c r="S815">
        <v>0</v>
      </c>
      <c r="T815">
        <v>2</v>
      </c>
      <c r="U815">
        <v>1</v>
      </c>
      <c r="V815">
        <v>6</v>
      </c>
      <c r="W815">
        <v>0</v>
      </c>
      <c r="X815">
        <v>0</v>
      </c>
      <c r="Y815">
        <v>0</v>
      </c>
      <c r="AB815">
        <v>3</v>
      </c>
      <c r="AF815">
        <v>4.4000000000000004</v>
      </c>
    </row>
    <row r="816" spans="1:32" x14ac:dyDescent="0.2">
      <c r="A816" t="s">
        <v>566</v>
      </c>
      <c r="B816" t="s">
        <v>475</v>
      </c>
      <c r="C816" t="s">
        <v>42</v>
      </c>
      <c r="D816" t="s">
        <v>49</v>
      </c>
      <c r="E816">
        <v>15</v>
      </c>
      <c r="F816" t="s">
        <v>567</v>
      </c>
      <c r="G816" t="s">
        <v>313</v>
      </c>
      <c r="O816">
        <v>9</v>
      </c>
      <c r="P816">
        <v>12</v>
      </c>
      <c r="Q816">
        <v>0</v>
      </c>
      <c r="R816">
        <v>0</v>
      </c>
      <c r="S816">
        <v>0</v>
      </c>
      <c r="T816">
        <v>2</v>
      </c>
      <c r="U816">
        <v>2</v>
      </c>
      <c r="V816">
        <v>12</v>
      </c>
      <c r="W816">
        <v>0</v>
      </c>
      <c r="X816">
        <v>0</v>
      </c>
      <c r="Y816">
        <v>0</v>
      </c>
      <c r="AB816">
        <v>1</v>
      </c>
      <c r="AF816">
        <v>4.4000000000000004</v>
      </c>
    </row>
    <row r="817" spans="1:32" x14ac:dyDescent="0.2">
      <c r="A817" t="s">
        <v>1871</v>
      </c>
      <c r="B817" t="s">
        <v>475</v>
      </c>
      <c r="C817" t="s">
        <v>57</v>
      </c>
      <c r="D817" t="s">
        <v>45</v>
      </c>
      <c r="E817">
        <v>15</v>
      </c>
      <c r="F817" t="s">
        <v>1872</v>
      </c>
      <c r="G817" t="s">
        <v>310</v>
      </c>
      <c r="O817">
        <v>9</v>
      </c>
      <c r="P817">
        <v>43</v>
      </c>
      <c r="Q817">
        <v>0</v>
      </c>
      <c r="R817">
        <v>0</v>
      </c>
      <c r="S817">
        <v>0</v>
      </c>
      <c r="T817">
        <v>1</v>
      </c>
      <c r="U817">
        <v>0</v>
      </c>
      <c r="V817">
        <v>0</v>
      </c>
      <c r="W817">
        <v>0</v>
      </c>
      <c r="X817">
        <v>0</v>
      </c>
      <c r="Y817">
        <v>0</v>
      </c>
      <c r="AB817">
        <v>3</v>
      </c>
      <c r="AF817">
        <v>4.3</v>
      </c>
    </row>
    <row r="818" spans="1:32" x14ac:dyDescent="0.2">
      <c r="A818" t="s">
        <v>1059</v>
      </c>
      <c r="B818" t="s">
        <v>720</v>
      </c>
      <c r="C818" t="s">
        <v>38</v>
      </c>
      <c r="D818" t="s">
        <v>46</v>
      </c>
      <c r="E818">
        <v>15</v>
      </c>
      <c r="F818" t="s">
        <v>1060</v>
      </c>
      <c r="G818" t="s">
        <v>302</v>
      </c>
      <c r="T818">
        <v>4</v>
      </c>
      <c r="U818">
        <v>2</v>
      </c>
      <c r="V818">
        <v>22</v>
      </c>
      <c r="W818">
        <v>0</v>
      </c>
      <c r="X818">
        <v>0</v>
      </c>
      <c r="Y818">
        <v>0</v>
      </c>
      <c r="AB818">
        <v>2</v>
      </c>
      <c r="AF818">
        <v>4.2</v>
      </c>
    </row>
    <row r="819" spans="1:32" x14ac:dyDescent="0.2">
      <c r="A819" t="s">
        <v>916</v>
      </c>
      <c r="B819" t="s">
        <v>794</v>
      </c>
      <c r="C819" t="s">
        <v>48</v>
      </c>
      <c r="D819" t="s">
        <v>31</v>
      </c>
      <c r="E819">
        <v>15</v>
      </c>
      <c r="F819" t="s">
        <v>917</v>
      </c>
      <c r="G819" t="s">
        <v>312</v>
      </c>
      <c r="T819">
        <v>5</v>
      </c>
      <c r="U819">
        <v>3</v>
      </c>
      <c r="V819">
        <v>12</v>
      </c>
      <c r="W819">
        <v>0</v>
      </c>
      <c r="X819">
        <v>0</v>
      </c>
      <c r="Y819">
        <v>0</v>
      </c>
      <c r="AB819">
        <v>1</v>
      </c>
      <c r="AC819" t="s">
        <v>462</v>
      </c>
      <c r="AD819" t="s">
        <v>1807</v>
      </c>
      <c r="AF819">
        <v>4.2</v>
      </c>
    </row>
    <row r="820" spans="1:32" x14ac:dyDescent="0.2">
      <c r="A820" t="s">
        <v>970</v>
      </c>
      <c r="B820" t="s">
        <v>720</v>
      </c>
      <c r="C820" t="s">
        <v>61</v>
      </c>
      <c r="D820" t="s">
        <v>41</v>
      </c>
      <c r="E820">
        <v>15</v>
      </c>
      <c r="F820" t="s">
        <v>971</v>
      </c>
      <c r="G820" t="s">
        <v>1849</v>
      </c>
      <c r="T820">
        <v>2</v>
      </c>
      <c r="U820">
        <v>2</v>
      </c>
      <c r="V820">
        <v>22</v>
      </c>
      <c r="W820">
        <v>0</v>
      </c>
      <c r="X820">
        <v>0</v>
      </c>
      <c r="Y820">
        <v>0</v>
      </c>
      <c r="AB820">
        <v>4</v>
      </c>
      <c r="AF820">
        <v>4.2</v>
      </c>
    </row>
    <row r="821" spans="1:32" x14ac:dyDescent="0.2">
      <c r="A821" t="s">
        <v>1262</v>
      </c>
      <c r="B821" t="s">
        <v>720</v>
      </c>
      <c r="C821" t="s">
        <v>45</v>
      </c>
      <c r="D821" t="s">
        <v>57</v>
      </c>
      <c r="E821">
        <v>15</v>
      </c>
      <c r="F821" t="s">
        <v>1263</v>
      </c>
      <c r="G821" t="s">
        <v>310</v>
      </c>
      <c r="T821">
        <v>3</v>
      </c>
      <c r="U821">
        <v>2</v>
      </c>
      <c r="V821">
        <v>22</v>
      </c>
      <c r="W821">
        <v>0</v>
      </c>
      <c r="X821">
        <v>0</v>
      </c>
      <c r="Y821">
        <v>0</v>
      </c>
      <c r="AB821">
        <v>4</v>
      </c>
      <c r="AF821">
        <v>4.2</v>
      </c>
    </row>
    <row r="822" spans="1:32" x14ac:dyDescent="0.2">
      <c r="A822" t="s">
        <v>662</v>
      </c>
      <c r="B822" t="s">
        <v>475</v>
      </c>
      <c r="C822" t="s">
        <v>58</v>
      </c>
      <c r="D822" t="s">
        <v>53</v>
      </c>
      <c r="E822">
        <v>15</v>
      </c>
      <c r="F822" t="s">
        <v>663</v>
      </c>
      <c r="G822" t="s">
        <v>304</v>
      </c>
      <c r="O822">
        <v>4</v>
      </c>
      <c r="P822">
        <v>41</v>
      </c>
      <c r="Q822">
        <v>0</v>
      </c>
      <c r="R822">
        <v>0</v>
      </c>
      <c r="S822">
        <v>0</v>
      </c>
      <c r="T822">
        <v>1</v>
      </c>
      <c r="U822">
        <v>0</v>
      </c>
      <c r="V822">
        <v>0</v>
      </c>
      <c r="W822">
        <v>0</v>
      </c>
      <c r="X822">
        <v>0</v>
      </c>
      <c r="Y822">
        <v>0</v>
      </c>
      <c r="AB822">
        <v>2</v>
      </c>
      <c r="AC822" t="s">
        <v>1803</v>
      </c>
      <c r="AD822" t="s">
        <v>1484</v>
      </c>
      <c r="AE822" t="s">
        <v>1873</v>
      </c>
      <c r="AF822">
        <v>4.0999999999999996</v>
      </c>
    </row>
    <row r="823" spans="1:32" x14ac:dyDescent="0.2">
      <c r="A823" t="s">
        <v>1153</v>
      </c>
      <c r="B823" t="s">
        <v>794</v>
      </c>
      <c r="C823" t="s">
        <v>39</v>
      </c>
      <c r="D823" t="s">
        <v>52</v>
      </c>
      <c r="E823">
        <v>15</v>
      </c>
      <c r="F823" t="s">
        <v>1154</v>
      </c>
      <c r="G823" t="s">
        <v>306</v>
      </c>
      <c r="T823">
        <v>2</v>
      </c>
      <c r="U823">
        <v>2</v>
      </c>
      <c r="V823">
        <v>21</v>
      </c>
      <c r="W823">
        <v>0</v>
      </c>
      <c r="X823">
        <v>0</v>
      </c>
      <c r="Y823">
        <v>0</v>
      </c>
      <c r="AB823">
        <v>1</v>
      </c>
      <c r="AF823">
        <v>4.0999999999999996</v>
      </c>
    </row>
    <row r="824" spans="1:32" x14ac:dyDescent="0.2">
      <c r="A824" t="s">
        <v>550</v>
      </c>
      <c r="B824" t="s">
        <v>475</v>
      </c>
      <c r="C824" t="s">
        <v>41</v>
      </c>
      <c r="D824" t="s">
        <v>61</v>
      </c>
      <c r="E824">
        <v>15</v>
      </c>
      <c r="F824" t="s">
        <v>551</v>
      </c>
      <c r="G824" t="s">
        <v>1849</v>
      </c>
      <c r="O824">
        <v>2</v>
      </c>
      <c r="P824">
        <v>2</v>
      </c>
      <c r="Q824">
        <v>0</v>
      </c>
      <c r="R824">
        <v>0</v>
      </c>
      <c r="S824">
        <v>0</v>
      </c>
      <c r="T824">
        <v>5</v>
      </c>
      <c r="U824">
        <v>2</v>
      </c>
      <c r="V824">
        <v>16</v>
      </c>
      <c r="W824">
        <v>0</v>
      </c>
      <c r="X824">
        <v>0</v>
      </c>
      <c r="Y824">
        <v>0</v>
      </c>
      <c r="AB824">
        <v>2</v>
      </c>
      <c r="AF824">
        <v>3.8</v>
      </c>
    </row>
    <row r="825" spans="1:32" x14ac:dyDescent="0.2">
      <c r="A825" t="s">
        <v>830</v>
      </c>
      <c r="B825" t="s">
        <v>720</v>
      </c>
      <c r="C825" t="s">
        <v>45</v>
      </c>
      <c r="D825" t="s">
        <v>57</v>
      </c>
      <c r="E825">
        <v>15</v>
      </c>
      <c r="F825" t="s">
        <v>831</v>
      </c>
      <c r="G825" t="s">
        <v>310</v>
      </c>
      <c r="T825">
        <v>4</v>
      </c>
      <c r="U825">
        <v>2</v>
      </c>
      <c r="V825">
        <v>18</v>
      </c>
      <c r="W825">
        <v>0</v>
      </c>
      <c r="X825">
        <v>0</v>
      </c>
      <c r="Y825">
        <v>0</v>
      </c>
      <c r="AB825">
        <v>3</v>
      </c>
      <c r="AC825" t="s">
        <v>1477</v>
      </c>
      <c r="AD825" t="s">
        <v>1482</v>
      </c>
      <c r="AE825" t="s">
        <v>1874</v>
      </c>
      <c r="AF825">
        <v>3.8</v>
      </c>
    </row>
    <row r="826" spans="1:32" x14ac:dyDescent="0.2">
      <c r="A826" t="s">
        <v>904</v>
      </c>
      <c r="B826" t="s">
        <v>720</v>
      </c>
      <c r="C826" t="s">
        <v>56</v>
      </c>
      <c r="D826" t="s">
        <v>47</v>
      </c>
      <c r="E826">
        <v>15</v>
      </c>
      <c r="F826" t="s">
        <v>905</v>
      </c>
      <c r="G826" t="s">
        <v>311</v>
      </c>
      <c r="T826">
        <v>8</v>
      </c>
      <c r="U826">
        <v>2</v>
      </c>
      <c r="V826">
        <v>17</v>
      </c>
      <c r="W826">
        <v>0</v>
      </c>
      <c r="X826">
        <v>0</v>
      </c>
      <c r="Y826">
        <v>0</v>
      </c>
      <c r="AB826">
        <v>4</v>
      </c>
      <c r="AF826">
        <v>3.7</v>
      </c>
    </row>
    <row r="827" spans="1:32" x14ac:dyDescent="0.2">
      <c r="A827" t="s">
        <v>1173</v>
      </c>
      <c r="B827" t="s">
        <v>720</v>
      </c>
      <c r="C827" t="s">
        <v>49</v>
      </c>
      <c r="D827" t="s">
        <v>42</v>
      </c>
      <c r="E827">
        <v>15</v>
      </c>
      <c r="F827" t="s">
        <v>1174</v>
      </c>
      <c r="G827" t="s">
        <v>313</v>
      </c>
      <c r="T827">
        <v>3</v>
      </c>
      <c r="U827">
        <v>1</v>
      </c>
      <c r="V827">
        <v>27</v>
      </c>
      <c r="W827">
        <v>0</v>
      </c>
      <c r="X827">
        <v>0</v>
      </c>
      <c r="Y827">
        <v>0</v>
      </c>
      <c r="AB827">
        <v>2</v>
      </c>
      <c r="AF827">
        <v>3.7</v>
      </c>
    </row>
    <row r="828" spans="1:32" x14ac:dyDescent="0.2">
      <c r="A828" t="s">
        <v>1011</v>
      </c>
      <c r="B828" t="s">
        <v>794</v>
      </c>
      <c r="C828" t="s">
        <v>57</v>
      </c>
      <c r="D828" t="s">
        <v>45</v>
      </c>
      <c r="E828">
        <v>15</v>
      </c>
      <c r="F828" t="s">
        <v>1012</v>
      </c>
      <c r="G828" t="s">
        <v>310</v>
      </c>
      <c r="T828">
        <v>2</v>
      </c>
      <c r="U828">
        <v>2</v>
      </c>
      <c r="V828">
        <v>17</v>
      </c>
      <c r="W828">
        <v>0</v>
      </c>
      <c r="X828">
        <v>0</v>
      </c>
      <c r="Y828">
        <v>0</v>
      </c>
      <c r="AB828">
        <v>1</v>
      </c>
      <c r="AF828">
        <v>3.7</v>
      </c>
    </row>
    <row r="829" spans="1:32" x14ac:dyDescent="0.2">
      <c r="A829" t="s">
        <v>588</v>
      </c>
      <c r="B829" t="s">
        <v>475</v>
      </c>
      <c r="C829" t="s">
        <v>44</v>
      </c>
      <c r="D829" t="s">
        <v>37</v>
      </c>
      <c r="E829">
        <v>15</v>
      </c>
      <c r="F829" t="s">
        <v>589</v>
      </c>
      <c r="G829" t="s">
        <v>305</v>
      </c>
      <c r="O829">
        <v>2</v>
      </c>
      <c r="P829">
        <v>2</v>
      </c>
      <c r="Q829">
        <v>0</v>
      </c>
      <c r="R829">
        <v>0</v>
      </c>
      <c r="S829">
        <v>0</v>
      </c>
      <c r="T829">
        <v>2</v>
      </c>
      <c r="U829">
        <v>2</v>
      </c>
      <c r="V829">
        <v>14</v>
      </c>
      <c r="W829">
        <v>0</v>
      </c>
      <c r="X829">
        <v>0</v>
      </c>
      <c r="Y829">
        <v>0</v>
      </c>
      <c r="AB829">
        <v>3</v>
      </c>
      <c r="AF829">
        <v>3.6</v>
      </c>
    </row>
    <row r="830" spans="1:32" x14ac:dyDescent="0.2">
      <c r="A830" t="s">
        <v>1242</v>
      </c>
      <c r="B830" t="s">
        <v>794</v>
      </c>
      <c r="C830" t="s">
        <v>40</v>
      </c>
      <c r="D830" t="s">
        <v>50</v>
      </c>
      <c r="E830">
        <v>15</v>
      </c>
      <c r="F830" t="s">
        <v>1243</v>
      </c>
      <c r="G830" t="s">
        <v>303</v>
      </c>
      <c r="T830">
        <v>3</v>
      </c>
      <c r="U830">
        <v>1</v>
      </c>
      <c r="V830">
        <v>26</v>
      </c>
      <c r="W830">
        <v>0</v>
      </c>
      <c r="X830">
        <v>0</v>
      </c>
      <c r="Y830">
        <v>0</v>
      </c>
      <c r="AB830">
        <v>2</v>
      </c>
      <c r="AF830">
        <v>3.6</v>
      </c>
    </row>
    <row r="831" spans="1:32" x14ac:dyDescent="0.2">
      <c r="A831" t="s">
        <v>814</v>
      </c>
      <c r="B831" t="s">
        <v>720</v>
      </c>
      <c r="C831" t="s">
        <v>54</v>
      </c>
      <c r="D831" t="s">
        <v>43</v>
      </c>
      <c r="E831">
        <v>15</v>
      </c>
      <c r="F831" t="s">
        <v>815</v>
      </c>
      <c r="G831" t="s">
        <v>309</v>
      </c>
      <c r="T831">
        <v>4</v>
      </c>
      <c r="U831">
        <v>2</v>
      </c>
      <c r="V831">
        <v>15</v>
      </c>
      <c r="W831">
        <v>0</v>
      </c>
      <c r="X831">
        <v>0</v>
      </c>
      <c r="Y831">
        <v>0</v>
      </c>
      <c r="AB831">
        <v>3</v>
      </c>
      <c r="AF831">
        <v>3.5</v>
      </c>
    </row>
    <row r="832" spans="1:32" x14ac:dyDescent="0.2">
      <c r="A832" t="s">
        <v>1215</v>
      </c>
      <c r="B832" t="s">
        <v>794</v>
      </c>
      <c r="C832" t="s">
        <v>31</v>
      </c>
      <c r="D832" t="s">
        <v>48</v>
      </c>
      <c r="E832">
        <v>15</v>
      </c>
      <c r="F832" t="s">
        <v>1216</v>
      </c>
      <c r="G832" t="s">
        <v>312</v>
      </c>
      <c r="T832">
        <v>5</v>
      </c>
      <c r="U832">
        <v>2</v>
      </c>
      <c r="V832">
        <v>14</v>
      </c>
      <c r="W832">
        <v>0</v>
      </c>
      <c r="X832">
        <v>0</v>
      </c>
      <c r="Y832">
        <v>0</v>
      </c>
      <c r="AB832">
        <v>2</v>
      </c>
      <c r="AC832" t="s">
        <v>462</v>
      </c>
      <c r="AD832" t="s">
        <v>1475</v>
      </c>
      <c r="AF832">
        <v>3.4</v>
      </c>
    </row>
    <row r="833" spans="1:32" x14ac:dyDescent="0.2">
      <c r="A833" t="s">
        <v>978</v>
      </c>
      <c r="B833" t="s">
        <v>720</v>
      </c>
      <c r="C833" t="s">
        <v>34</v>
      </c>
      <c r="D833" t="s">
        <v>32</v>
      </c>
      <c r="E833">
        <v>15</v>
      </c>
      <c r="F833" t="s">
        <v>979</v>
      </c>
      <c r="G833" t="s">
        <v>301</v>
      </c>
      <c r="T833">
        <v>6</v>
      </c>
      <c r="U833">
        <v>2</v>
      </c>
      <c r="V833">
        <v>13</v>
      </c>
      <c r="W833">
        <v>0</v>
      </c>
      <c r="X833">
        <v>0</v>
      </c>
      <c r="Y833">
        <v>0</v>
      </c>
      <c r="AB833">
        <v>2</v>
      </c>
      <c r="AF833">
        <v>3.3</v>
      </c>
    </row>
    <row r="834" spans="1:32" x14ac:dyDescent="0.2">
      <c r="A834" t="s">
        <v>1063</v>
      </c>
      <c r="B834" t="s">
        <v>794</v>
      </c>
      <c r="C834" t="s">
        <v>49</v>
      </c>
      <c r="D834" t="s">
        <v>42</v>
      </c>
      <c r="E834">
        <v>15</v>
      </c>
      <c r="F834" t="s">
        <v>1064</v>
      </c>
      <c r="G834" t="s">
        <v>313</v>
      </c>
      <c r="T834">
        <v>3</v>
      </c>
      <c r="U834">
        <v>2</v>
      </c>
      <c r="V834">
        <v>13</v>
      </c>
      <c r="W834">
        <v>0</v>
      </c>
      <c r="X834">
        <v>0</v>
      </c>
      <c r="Y834">
        <v>0</v>
      </c>
      <c r="AB834">
        <v>2</v>
      </c>
      <c r="AF834">
        <v>3.3</v>
      </c>
    </row>
    <row r="835" spans="1:32" x14ac:dyDescent="0.2">
      <c r="A835" t="s">
        <v>1029</v>
      </c>
      <c r="B835" t="s">
        <v>720</v>
      </c>
      <c r="C835" t="s">
        <v>42</v>
      </c>
      <c r="D835" t="s">
        <v>49</v>
      </c>
      <c r="E835">
        <v>15</v>
      </c>
      <c r="F835" t="s">
        <v>1030</v>
      </c>
      <c r="G835" t="s">
        <v>313</v>
      </c>
      <c r="T835">
        <v>6</v>
      </c>
      <c r="U835">
        <v>1</v>
      </c>
      <c r="V835">
        <v>23</v>
      </c>
      <c r="W835">
        <v>0</v>
      </c>
      <c r="X835">
        <v>0</v>
      </c>
      <c r="Y835">
        <v>0</v>
      </c>
      <c r="AB835">
        <v>3</v>
      </c>
      <c r="AC835" t="s">
        <v>462</v>
      </c>
      <c r="AD835" t="s">
        <v>1478</v>
      </c>
      <c r="AF835">
        <v>3.3</v>
      </c>
    </row>
    <row r="836" spans="1:32" x14ac:dyDescent="0.2">
      <c r="A836" t="s">
        <v>491</v>
      </c>
      <c r="B836" t="s">
        <v>475</v>
      </c>
      <c r="C836" t="s">
        <v>42</v>
      </c>
      <c r="D836" t="s">
        <v>49</v>
      </c>
      <c r="E836">
        <v>15</v>
      </c>
      <c r="F836" t="s">
        <v>492</v>
      </c>
      <c r="G836" t="s">
        <v>313</v>
      </c>
      <c r="O836">
        <v>1</v>
      </c>
      <c r="P836">
        <v>1</v>
      </c>
      <c r="Q836">
        <v>0</v>
      </c>
      <c r="R836">
        <v>0</v>
      </c>
      <c r="S836">
        <v>0</v>
      </c>
      <c r="T836">
        <v>2</v>
      </c>
      <c r="U836">
        <v>2</v>
      </c>
      <c r="V836">
        <v>11</v>
      </c>
      <c r="W836">
        <v>0</v>
      </c>
      <c r="X836">
        <v>0</v>
      </c>
      <c r="Y836">
        <v>0</v>
      </c>
      <c r="AB836">
        <v>3</v>
      </c>
      <c r="AF836">
        <v>3.2</v>
      </c>
    </row>
    <row r="837" spans="1:32" x14ac:dyDescent="0.2">
      <c r="A837" t="s">
        <v>976</v>
      </c>
      <c r="B837" t="s">
        <v>720</v>
      </c>
      <c r="C837" t="s">
        <v>62</v>
      </c>
      <c r="D837" t="s">
        <v>55</v>
      </c>
      <c r="E837">
        <v>15</v>
      </c>
      <c r="F837" t="s">
        <v>977</v>
      </c>
      <c r="G837" t="s">
        <v>308</v>
      </c>
      <c r="T837">
        <v>2</v>
      </c>
      <c r="U837">
        <v>2</v>
      </c>
      <c r="V837">
        <v>12</v>
      </c>
      <c r="W837">
        <v>0</v>
      </c>
      <c r="X837">
        <v>0</v>
      </c>
      <c r="Y837">
        <v>0</v>
      </c>
      <c r="AB837">
        <v>4</v>
      </c>
      <c r="AF837">
        <v>3.2</v>
      </c>
    </row>
    <row r="838" spans="1:32" x14ac:dyDescent="0.2">
      <c r="A838" t="s">
        <v>568</v>
      </c>
      <c r="B838" t="s">
        <v>475</v>
      </c>
      <c r="C838" t="s">
        <v>31</v>
      </c>
      <c r="D838" t="s">
        <v>48</v>
      </c>
      <c r="E838">
        <v>15</v>
      </c>
      <c r="F838" t="s">
        <v>569</v>
      </c>
      <c r="G838" t="s">
        <v>312</v>
      </c>
      <c r="O838">
        <v>4</v>
      </c>
      <c r="P838">
        <v>14</v>
      </c>
      <c r="Q838">
        <v>0</v>
      </c>
      <c r="R838">
        <v>0</v>
      </c>
      <c r="S838">
        <v>0</v>
      </c>
      <c r="T838">
        <v>3</v>
      </c>
      <c r="U838">
        <v>1</v>
      </c>
      <c r="V838">
        <v>6</v>
      </c>
      <c r="W838">
        <v>0</v>
      </c>
      <c r="X838">
        <v>0</v>
      </c>
      <c r="Y838">
        <v>0</v>
      </c>
      <c r="AB838">
        <v>1</v>
      </c>
      <c r="AC838" t="s">
        <v>1477</v>
      </c>
      <c r="AD838" t="s">
        <v>1478</v>
      </c>
      <c r="AF838">
        <v>3</v>
      </c>
    </row>
    <row r="839" spans="1:32" x14ac:dyDescent="0.2">
      <c r="A839" t="s">
        <v>802</v>
      </c>
      <c r="B839" t="s">
        <v>720</v>
      </c>
      <c r="C839" t="s">
        <v>51</v>
      </c>
      <c r="D839" t="s">
        <v>60</v>
      </c>
      <c r="E839">
        <v>15</v>
      </c>
      <c r="F839" t="s">
        <v>803</v>
      </c>
      <c r="G839" t="s">
        <v>314</v>
      </c>
      <c r="O839">
        <v>1</v>
      </c>
      <c r="P839">
        <v>2</v>
      </c>
      <c r="Q839">
        <v>0</v>
      </c>
      <c r="R839">
        <v>0</v>
      </c>
      <c r="S839">
        <v>0</v>
      </c>
      <c r="T839">
        <v>2</v>
      </c>
      <c r="U839">
        <v>2</v>
      </c>
      <c r="V839">
        <v>8</v>
      </c>
      <c r="W839">
        <v>0</v>
      </c>
      <c r="X839">
        <v>0</v>
      </c>
      <c r="Y839">
        <v>0</v>
      </c>
      <c r="AB839">
        <v>3</v>
      </c>
      <c r="AF839">
        <v>3</v>
      </c>
    </row>
    <row r="840" spans="1:32" x14ac:dyDescent="0.2">
      <c r="A840" t="s">
        <v>1313</v>
      </c>
      <c r="B840" t="s">
        <v>720</v>
      </c>
      <c r="C840" t="s">
        <v>45</v>
      </c>
      <c r="D840" t="s">
        <v>57</v>
      </c>
      <c r="E840">
        <v>15</v>
      </c>
      <c r="F840" t="s">
        <v>1314</v>
      </c>
      <c r="G840" t="s">
        <v>310</v>
      </c>
      <c r="T840">
        <v>2</v>
      </c>
      <c r="U840">
        <v>1</v>
      </c>
      <c r="V840">
        <v>20</v>
      </c>
      <c r="W840">
        <v>0</v>
      </c>
      <c r="X840">
        <v>0</v>
      </c>
      <c r="Y840">
        <v>0</v>
      </c>
      <c r="AB840">
        <v>2</v>
      </c>
      <c r="AC840" t="s">
        <v>1477</v>
      </c>
      <c r="AD840" t="s">
        <v>1507</v>
      </c>
      <c r="AF840">
        <v>3</v>
      </c>
    </row>
    <row r="841" spans="1:32" x14ac:dyDescent="0.2">
      <c r="A841" t="s">
        <v>1053</v>
      </c>
      <c r="B841" t="s">
        <v>794</v>
      </c>
      <c r="C841" t="s">
        <v>56</v>
      </c>
      <c r="D841" t="s">
        <v>47</v>
      </c>
      <c r="E841">
        <v>15</v>
      </c>
      <c r="F841" t="s">
        <v>1054</v>
      </c>
      <c r="G841" t="s">
        <v>311</v>
      </c>
      <c r="T841">
        <v>7</v>
      </c>
      <c r="U841">
        <v>2</v>
      </c>
      <c r="V841">
        <v>10</v>
      </c>
      <c r="W841">
        <v>0</v>
      </c>
      <c r="X841">
        <v>0</v>
      </c>
      <c r="Y841">
        <v>0</v>
      </c>
      <c r="AB841">
        <v>1</v>
      </c>
      <c r="AF841">
        <v>3</v>
      </c>
    </row>
    <row r="842" spans="1:32" x14ac:dyDescent="0.2">
      <c r="A842" t="s">
        <v>1009</v>
      </c>
      <c r="B842" t="s">
        <v>720</v>
      </c>
      <c r="C842" t="s">
        <v>59</v>
      </c>
      <c r="D842" t="s">
        <v>33</v>
      </c>
      <c r="E842">
        <v>15</v>
      </c>
      <c r="F842" t="s">
        <v>1010</v>
      </c>
      <c r="G842" t="s">
        <v>307</v>
      </c>
      <c r="T842">
        <v>2</v>
      </c>
      <c r="U842">
        <v>2</v>
      </c>
      <c r="V842">
        <v>9</v>
      </c>
      <c r="W842">
        <v>0</v>
      </c>
      <c r="X842">
        <v>0</v>
      </c>
      <c r="Y842">
        <v>0</v>
      </c>
      <c r="Z842">
        <v>1</v>
      </c>
      <c r="AA842">
        <v>0</v>
      </c>
      <c r="AB842">
        <v>4</v>
      </c>
      <c r="AC842" t="s">
        <v>462</v>
      </c>
      <c r="AD842" t="s">
        <v>1490</v>
      </c>
      <c r="AF842">
        <v>2.9</v>
      </c>
    </row>
    <row r="843" spans="1:32" x14ac:dyDescent="0.2">
      <c r="A843" t="s">
        <v>840</v>
      </c>
      <c r="B843" t="s">
        <v>720</v>
      </c>
      <c r="C843" t="s">
        <v>37</v>
      </c>
      <c r="D843" t="s">
        <v>44</v>
      </c>
      <c r="E843">
        <v>15</v>
      </c>
      <c r="F843" t="s">
        <v>841</v>
      </c>
      <c r="G843" t="s">
        <v>305</v>
      </c>
      <c r="T843">
        <v>3</v>
      </c>
      <c r="U843">
        <v>2</v>
      </c>
      <c r="V843">
        <v>9</v>
      </c>
      <c r="W843">
        <v>0</v>
      </c>
      <c r="X843">
        <v>0</v>
      </c>
      <c r="Y843">
        <v>0</v>
      </c>
      <c r="AB843">
        <v>3</v>
      </c>
      <c r="AF843">
        <v>2.9</v>
      </c>
    </row>
    <row r="844" spans="1:32" x14ac:dyDescent="0.2">
      <c r="A844" t="s">
        <v>864</v>
      </c>
      <c r="B844" t="s">
        <v>720</v>
      </c>
      <c r="C844" t="s">
        <v>61</v>
      </c>
      <c r="D844" t="s">
        <v>41</v>
      </c>
      <c r="E844">
        <v>15</v>
      </c>
      <c r="F844" t="s">
        <v>865</v>
      </c>
      <c r="G844" t="s">
        <v>1849</v>
      </c>
      <c r="T844">
        <v>1</v>
      </c>
      <c r="U844">
        <v>1</v>
      </c>
      <c r="V844">
        <v>19</v>
      </c>
      <c r="W844">
        <v>0</v>
      </c>
      <c r="X844">
        <v>0</v>
      </c>
      <c r="Y844">
        <v>0</v>
      </c>
      <c r="AB844">
        <v>1</v>
      </c>
      <c r="AC844" t="s">
        <v>1477</v>
      </c>
      <c r="AD844" t="s">
        <v>1478</v>
      </c>
      <c r="AF844">
        <v>2.9</v>
      </c>
    </row>
    <row r="845" spans="1:32" x14ac:dyDescent="0.2">
      <c r="A845" t="s">
        <v>1250</v>
      </c>
      <c r="B845" t="s">
        <v>794</v>
      </c>
      <c r="C845" t="s">
        <v>34</v>
      </c>
      <c r="D845" t="s">
        <v>32</v>
      </c>
      <c r="E845">
        <v>15</v>
      </c>
      <c r="F845" t="s">
        <v>1251</v>
      </c>
      <c r="G845" t="s">
        <v>301</v>
      </c>
      <c r="T845">
        <v>1</v>
      </c>
      <c r="U845">
        <v>1</v>
      </c>
      <c r="V845">
        <v>17</v>
      </c>
      <c r="W845">
        <v>0</v>
      </c>
      <c r="X845">
        <v>0</v>
      </c>
      <c r="Y845">
        <v>0</v>
      </c>
      <c r="AB845">
        <v>2</v>
      </c>
      <c r="AF845">
        <v>2.7</v>
      </c>
    </row>
    <row r="846" spans="1:32" x14ac:dyDescent="0.2">
      <c r="A846" t="s">
        <v>1221</v>
      </c>
      <c r="B846" t="s">
        <v>794</v>
      </c>
      <c r="C846" t="s">
        <v>58</v>
      </c>
      <c r="D846" t="s">
        <v>53</v>
      </c>
      <c r="E846">
        <v>15</v>
      </c>
      <c r="F846" t="s">
        <v>1222</v>
      </c>
      <c r="G846" t="s">
        <v>304</v>
      </c>
      <c r="T846">
        <v>1</v>
      </c>
      <c r="U846">
        <v>1</v>
      </c>
      <c r="V846">
        <v>16</v>
      </c>
      <c r="W846">
        <v>0</v>
      </c>
      <c r="X846">
        <v>0</v>
      </c>
      <c r="Y846">
        <v>0</v>
      </c>
      <c r="AB846">
        <v>2</v>
      </c>
      <c r="AF846">
        <v>2.6</v>
      </c>
    </row>
    <row r="847" spans="1:32" x14ac:dyDescent="0.2">
      <c r="A847" t="s">
        <v>1177</v>
      </c>
      <c r="B847" t="s">
        <v>720</v>
      </c>
      <c r="C847" t="s">
        <v>34</v>
      </c>
      <c r="D847" t="s">
        <v>32</v>
      </c>
      <c r="E847">
        <v>15</v>
      </c>
      <c r="F847" t="s">
        <v>1178</v>
      </c>
      <c r="G847" t="s">
        <v>301</v>
      </c>
      <c r="T847">
        <v>1</v>
      </c>
      <c r="U847">
        <v>1</v>
      </c>
      <c r="V847">
        <v>16</v>
      </c>
      <c r="W847">
        <v>0</v>
      </c>
      <c r="X847">
        <v>0</v>
      </c>
      <c r="Y847">
        <v>0</v>
      </c>
      <c r="AB847">
        <v>4</v>
      </c>
      <c r="AF847">
        <v>2.6</v>
      </c>
    </row>
    <row r="848" spans="1:32" x14ac:dyDescent="0.2">
      <c r="A848" t="s">
        <v>798</v>
      </c>
      <c r="B848" t="s">
        <v>720</v>
      </c>
      <c r="C848" t="s">
        <v>55</v>
      </c>
      <c r="D848" t="s">
        <v>62</v>
      </c>
      <c r="E848">
        <v>15</v>
      </c>
      <c r="F848" t="s">
        <v>799</v>
      </c>
      <c r="G848" t="s">
        <v>308</v>
      </c>
      <c r="O848">
        <v>1</v>
      </c>
      <c r="P848">
        <v>-2</v>
      </c>
      <c r="Q848">
        <v>0</v>
      </c>
      <c r="R848">
        <v>0</v>
      </c>
      <c r="S848">
        <v>0</v>
      </c>
      <c r="T848">
        <v>5</v>
      </c>
      <c r="U848">
        <v>1</v>
      </c>
      <c r="V848">
        <v>17</v>
      </c>
      <c r="W848">
        <v>0</v>
      </c>
      <c r="X848">
        <v>0</v>
      </c>
      <c r="Y848">
        <v>0</v>
      </c>
      <c r="AB848">
        <v>2</v>
      </c>
      <c r="AF848">
        <v>2.5</v>
      </c>
    </row>
    <row r="849" spans="1:32" x14ac:dyDescent="0.2">
      <c r="A849" t="s">
        <v>1043</v>
      </c>
      <c r="B849" t="s">
        <v>720</v>
      </c>
      <c r="C849" t="s">
        <v>46</v>
      </c>
      <c r="D849" t="s">
        <v>38</v>
      </c>
      <c r="E849">
        <v>15</v>
      </c>
      <c r="F849" t="s">
        <v>1044</v>
      </c>
      <c r="G849" t="s">
        <v>302</v>
      </c>
      <c r="T849">
        <v>1</v>
      </c>
      <c r="U849">
        <v>1</v>
      </c>
      <c r="V849">
        <v>15</v>
      </c>
      <c r="W849">
        <v>0</v>
      </c>
      <c r="X849">
        <v>0</v>
      </c>
      <c r="Y849">
        <v>0</v>
      </c>
      <c r="AB849">
        <v>4</v>
      </c>
      <c r="AF849">
        <v>2.5</v>
      </c>
    </row>
    <row r="850" spans="1:32" x14ac:dyDescent="0.2">
      <c r="A850" t="s">
        <v>1584</v>
      </c>
      <c r="B850" t="s">
        <v>367</v>
      </c>
      <c r="C850" t="s">
        <v>33</v>
      </c>
      <c r="D850" t="s">
        <v>59</v>
      </c>
      <c r="E850">
        <v>15</v>
      </c>
      <c r="F850" t="s">
        <v>1585</v>
      </c>
      <c r="G850" t="s">
        <v>307</v>
      </c>
      <c r="H850">
        <v>10</v>
      </c>
      <c r="I850">
        <v>6</v>
      </c>
      <c r="J850">
        <v>68</v>
      </c>
      <c r="K850">
        <v>0</v>
      </c>
      <c r="L850">
        <v>0</v>
      </c>
      <c r="M850">
        <v>1</v>
      </c>
      <c r="N850">
        <v>0</v>
      </c>
      <c r="O850">
        <v>1</v>
      </c>
      <c r="P850">
        <v>7</v>
      </c>
      <c r="Q850">
        <v>0</v>
      </c>
      <c r="R850">
        <v>0</v>
      </c>
      <c r="S850">
        <v>0</v>
      </c>
      <c r="AF850">
        <v>2.42</v>
      </c>
    </row>
    <row r="851" spans="1:32" x14ac:dyDescent="0.2">
      <c r="A851" t="s">
        <v>626</v>
      </c>
      <c r="B851" t="s">
        <v>475</v>
      </c>
      <c r="C851" t="s">
        <v>47</v>
      </c>
      <c r="D851" t="s">
        <v>56</v>
      </c>
      <c r="E851">
        <v>15</v>
      </c>
      <c r="F851" t="s">
        <v>627</v>
      </c>
      <c r="G851" t="s">
        <v>311</v>
      </c>
      <c r="O851">
        <v>11</v>
      </c>
      <c r="P851">
        <v>23</v>
      </c>
      <c r="Q851">
        <v>0</v>
      </c>
      <c r="R851">
        <v>0</v>
      </c>
      <c r="S851">
        <v>0</v>
      </c>
      <c r="AB851">
        <v>1</v>
      </c>
      <c r="AF851">
        <v>2.2999999999999998</v>
      </c>
    </row>
    <row r="852" spans="1:32" x14ac:dyDescent="0.2">
      <c r="A852" t="s">
        <v>672</v>
      </c>
      <c r="B852" t="s">
        <v>475</v>
      </c>
      <c r="C852" t="s">
        <v>50</v>
      </c>
      <c r="D852" t="s">
        <v>40</v>
      </c>
      <c r="E852">
        <v>15</v>
      </c>
      <c r="F852" t="s">
        <v>673</v>
      </c>
      <c r="G852" t="s">
        <v>303</v>
      </c>
      <c r="O852">
        <v>4</v>
      </c>
      <c r="P852">
        <v>23</v>
      </c>
      <c r="Q852">
        <v>0</v>
      </c>
      <c r="R852">
        <v>0</v>
      </c>
      <c r="S852">
        <v>0</v>
      </c>
      <c r="AB852">
        <v>2</v>
      </c>
      <c r="AF852">
        <v>2.2999999999999998</v>
      </c>
    </row>
    <row r="853" spans="1:32" x14ac:dyDescent="0.2">
      <c r="A853" t="s">
        <v>761</v>
      </c>
      <c r="B853" t="s">
        <v>720</v>
      </c>
      <c r="C853" t="s">
        <v>58</v>
      </c>
      <c r="D853" t="s">
        <v>53</v>
      </c>
      <c r="E853">
        <v>15</v>
      </c>
      <c r="F853" t="s">
        <v>762</v>
      </c>
      <c r="G853" t="s">
        <v>304</v>
      </c>
      <c r="T853">
        <v>3</v>
      </c>
      <c r="U853">
        <v>1</v>
      </c>
      <c r="V853">
        <v>13</v>
      </c>
      <c r="W853">
        <v>0</v>
      </c>
      <c r="X853">
        <v>0</v>
      </c>
      <c r="Y853">
        <v>0</v>
      </c>
      <c r="AB853">
        <v>3</v>
      </c>
      <c r="AC853" t="s">
        <v>462</v>
      </c>
      <c r="AD853" t="s">
        <v>1475</v>
      </c>
      <c r="AF853">
        <v>2.2999999999999998</v>
      </c>
    </row>
    <row r="854" spans="1:32" x14ac:dyDescent="0.2">
      <c r="A854" t="s">
        <v>1023</v>
      </c>
      <c r="B854" t="s">
        <v>720</v>
      </c>
      <c r="C854" t="s">
        <v>53</v>
      </c>
      <c r="D854" t="s">
        <v>58</v>
      </c>
      <c r="E854">
        <v>15</v>
      </c>
      <c r="F854" t="s">
        <v>1024</v>
      </c>
      <c r="G854" t="s">
        <v>304</v>
      </c>
      <c r="T854">
        <v>2</v>
      </c>
      <c r="U854">
        <v>1</v>
      </c>
      <c r="V854">
        <v>13</v>
      </c>
      <c r="W854">
        <v>0</v>
      </c>
      <c r="X854">
        <v>0</v>
      </c>
      <c r="Y854">
        <v>0</v>
      </c>
      <c r="AB854">
        <v>4</v>
      </c>
      <c r="AF854">
        <v>2.2999999999999998</v>
      </c>
    </row>
    <row r="855" spans="1:32" x14ac:dyDescent="0.2">
      <c r="A855" t="s">
        <v>1147</v>
      </c>
      <c r="B855" t="s">
        <v>794</v>
      </c>
      <c r="C855" t="s">
        <v>59</v>
      </c>
      <c r="D855" t="s">
        <v>33</v>
      </c>
      <c r="E855">
        <v>15</v>
      </c>
      <c r="F855" t="s">
        <v>1148</v>
      </c>
      <c r="G855" t="s">
        <v>307</v>
      </c>
      <c r="T855">
        <v>3</v>
      </c>
      <c r="U855">
        <v>1</v>
      </c>
      <c r="V855">
        <v>12</v>
      </c>
      <c r="W855">
        <v>0</v>
      </c>
      <c r="X855">
        <v>0</v>
      </c>
      <c r="Y855">
        <v>0</v>
      </c>
      <c r="AB855">
        <v>1</v>
      </c>
      <c r="AF855">
        <v>2.2000000000000002</v>
      </c>
    </row>
    <row r="856" spans="1:32" x14ac:dyDescent="0.2">
      <c r="A856" t="s">
        <v>678</v>
      </c>
      <c r="B856" t="s">
        <v>475</v>
      </c>
      <c r="C856" t="s">
        <v>37</v>
      </c>
      <c r="D856" t="s">
        <v>44</v>
      </c>
      <c r="E856">
        <v>15</v>
      </c>
      <c r="F856" t="s">
        <v>679</v>
      </c>
      <c r="G856" t="s">
        <v>305</v>
      </c>
      <c r="O856">
        <v>6</v>
      </c>
      <c r="P856">
        <v>21</v>
      </c>
      <c r="Q856">
        <v>0</v>
      </c>
      <c r="R856">
        <v>0</v>
      </c>
      <c r="S856">
        <v>0</v>
      </c>
      <c r="AB856">
        <v>3</v>
      </c>
      <c r="AF856">
        <v>2.1</v>
      </c>
    </row>
    <row r="857" spans="1:32" x14ac:dyDescent="0.2">
      <c r="A857" t="s">
        <v>844</v>
      </c>
      <c r="B857" t="s">
        <v>720</v>
      </c>
      <c r="C857" t="s">
        <v>61</v>
      </c>
      <c r="D857" t="s">
        <v>41</v>
      </c>
      <c r="E857">
        <v>15</v>
      </c>
      <c r="F857" t="s">
        <v>845</v>
      </c>
      <c r="G857" t="s">
        <v>1849</v>
      </c>
      <c r="T857">
        <v>1</v>
      </c>
      <c r="U857">
        <v>1</v>
      </c>
      <c r="V857">
        <v>10</v>
      </c>
      <c r="W857">
        <v>0</v>
      </c>
      <c r="X857">
        <v>0</v>
      </c>
      <c r="Y857">
        <v>0</v>
      </c>
      <c r="AB857">
        <v>3</v>
      </c>
      <c r="AC857" t="s">
        <v>1477</v>
      </c>
      <c r="AD857" t="s">
        <v>1478</v>
      </c>
      <c r="AE857" t="s">
        <v>1875</v>
      </c>
      <c r="AF857">
        <v>2</v>
      </c>
    </row>
    <row r="858" spans="1:32" x14ac:dyDescent="0.2">
      <c r="A858" t="s">
        <v>1095</v>
      </c>
      <c r="B858" t="s">
        <v>720</v>
      </c>
      <c r="C858" t="s">
        <v>37</v>
      </c>
      <c r="D858" t="s">
        <v>44</v>
      </c>
      <c r="E858">
        <v>15</v>
      </c>
      <c r="F858" t="s">
        <v>1096</v>
      </c>
      <c r="G858" t="s">
        <v>305</v>
      </c>
      <c r="T858">
        <v>1</v>
      </c>
      <c r="U858">
        <v>1</v>
      </c>
      <c r="V858">
        <v>10</v>
      </c>
      <c r="W858">
        <v>0</v>
      </c>
      <c r="X858">
        <v>0</v>
      </c>
      <c r="Y858">
        <v>0</v>
      </c>
      <c r="AF858">
        <v>2</v>
      </c>
    </row>
    <row r="859" spans="1:32" x14ac:dyDescent="0.2">
      <c r="A859" t="s">
        <v>1097</v>
      </c>
      <c r="B859" t="s">
        <v>794</v>
      </c>
      <c r="C859" t="s">
        <v>60</v>
      </c>
      <c r="D859" t="s">
        <v>51</v>
      </c>
      <c r="E859">
        <v>15</v>
      </c>
      <c r="F859" t="s">
        <v>1098</v>
      </c>
      <c r="G859" t="s">
        <v>314</v>
      </c>
      <c r="T859">
        <v>4</v>
      </c>
      <c r="U859">
        <v>1</v>
      </c>
      <c r="V859">
        <v>10</v>
      </c>
      <c r="W859">
        <v>0</v>
      </c>
      <c r="X859">
        <v>0</v>
      </c>
      <c r="Y859">
        <v>0</v>
      </c>
      <c r="AB859">
        <v>1</v>
      </c>
      <c r="AC859" t="s">
        <v>1803</v>
      </c>
      <c r="AD859" t="s">
        <v>1482</v>
      </c>
      <c r="AE859" t="s">
        <v>1876</v>
      </c>
      <c r="AF859">
        <v>2</v>
      </c>
    </row>
    <row r="860" spans="1:32" x14ac:dyDescent="0.2">
      <c r="A860" t="s">
        <v>1826</v>
      </c>
      <c r="B860" t="s">
        <v>720</v>
      </c>
      <c r="C860" t="s">
        <v>37</v>
      </c>
      <c r="D860" t="s">
        <v>44</v>
      </c>
      <c r="E860">
        <v>15</v>
      </c>
      <c r="F860" t="s">
        <v>1827</v>
      </c>
      <c r="G860" t="s">
        <v>305</v>
      </c>
      <c r="T860">
        <v>3</v>
      </c>
      <c r="U860">
        <v>1</v>
      </c>
      <c r="V860">
        <v>10</v>
      </c>
      <c r="W860">
        <v>0</v>
      </c>
      <c r="X860">
        <v>0</v>
      </c>
      <c r="Y860">
        <v>0</v>
      </c>
      <c r="AB860">
        <v>4</v>
      </c>
      <c r="AF860">
        <v>2</v>
      </c>
    </row>
    <row r="861" spans="1:32" x14ac:dyDescent="0.2">
      <c r="A861" t="s">
        <v>556</v>
      </c>
      <c r="B861" t="s">
        <v>475</v>
      </c>
      <c r="C861" t="s">
        <v>58</v>
      </c>
      <c r="D861" t="s">
        <v>53</v>
      </c>
      <c r="E861">
        <v>15</v>
      </c>
      <c r="F861" t="s">
        <v>557</v>
      </c>
      <c r="G861" t="s">
        <v>304</v>
      </c>
      <c r="O861">
        <v>1</v>
      </c>
      <c r="P861">
        <v>5</v>
      </c>
      <c r="Q861">
        <v>0</v>
      </c>
      <c r="R861">
        <v>0</v>
      </c>
      <c r="S861">
        <v>0</v>
      </c>
      <c r="T861">
        <v>1</v>
      </c>
      <c r="U861">
        <v>1</v>
      </c>
      <c r="V861">
        <v>4</v>
      </c>
      <c r="W861">
        <v>0</v>
      </c>
      <c r="X861">
        <v>0</v>
      </c>
      <c r="Y861">
        <v>0</v>
      </c>
      <c r="AB861">
        <v>3</v>
      </c>
      <c r="AF861">
        <v>1.9</v>
      </c>
    </row>
    <row r="862" spans="1:32" x14ac:dyDescent="0.2">
      <c r="A862" t="s">
        <v>920</v>
      </c>
      <c r="B862" t="s">
        <v>794</v>
      </c>
      <c r="C862" t="s">
        <v>42</v>
      </c>
      <c r="D862" t="s">
        <v>49</v>
      </c>
      <c r="E862">
        <v>15</v>
      </c>
      <c r="F862" t="s">
        <v>921</v>
      </c>
      <c r="G862" t="s">
        <v>313</v>
      </c>
      <c r="T862">
        <v>1</v>
      </c>
      <c r="U862">
        <v>1</v>
      </c>
      <c r="V862">
        <v>9</v>
      </c>
      <c r="W862">
        <v>0</v>
      </c>
      <c r="X862">
        <v>0</v>
      </c>
      <c r="Y862">
        <v>0</v>
      </c>
      <c r="AB862">
        <v>2</v>
      </c>
      <c r="AF862">
        <v>1.9</v>
      </c>
    </row>
    <row r="863" spans="1:32" x14ac:dyDescent="0.2">
      <c r="A863" t="s">
        <v>1049</v>
      </c>
      <c r="B863" t="s">
        <v>794</v>
      </c>
      <c r="C863" t="s">
        <v>32</v>
      </c>
      <c r="D863" t="s">
        <v>34</v>
      </c>
      <c r="E863">
        <v>15</v>
      </c>
      <c r="F863" t="s">
        <v>1050</v>
      </c>
      <c r="G863" t="s">
        <v>301</v>
      </c>
      <c r="T863">
        <v>2</v>
      </c>
      <c r="U863">
        <v>1</v>
      </c>
      <c r="V863">
        <v>9</v>
      </c>
      <c r="W863">
        <v>0</v>
      </c>
      <c r="X863">
        <v>0</v>
      </c>
      <c r="Y863">
        <v>0</v>
      </c>
      <c r="AB863">
        <v>2</v>
      </c>
      <c r="AC863" t="s">
        <v>462</v>
      </c>
      <c r="AD863" t="s">
        <v>1540</v>
      </c>
      <c r="AF863">
        <v>1.9</v>
      </c>
    </row>
    <row r="864" spans="1:32" x14ac:dyDescent="0.2">
      <c r="A864" t="s">
        <v>1115</v>
      </c>
      <c r="B864" t="s">
        <v>794</v>
      </c>
      <c r="C864" t="s">
        <v>52</v>
      </c>
      <c r="D864" t="s">
        <v>39</v>
      </c>
      <c r="E864">
        <v>15</v>
      </c>
      <c r="F864" t="s">
        <v>1877</v>
      </c>
      <c r="G864" t="s">
        <v>306</v>
      </c>
      <c r="T864">
        <v>1</v>
      </c>
      <c r="U864">
        <v>1</v>
      </c>
      <c r="V864">
        <v>9</v>
      </c>
      <c r="W864">
        <v>0</v>
      </c>
      <c r="X864">
        <v>0</v>
      </c>
      <c r="Y864">
        <v>0</v>
      </c>
      <c r="AB864">
        <v>2</v>
      </c>
      <c r="AF864">
        <v>1.9</v>
      </c>
    </row>
    <row r="865" spans="1:32" x14ac:dyDescent="0.2">
      <c r="A865" t="s">
        <v>1055</v>
      </c>
      <c r="B865" t="s">
        <v>794</v>
      </c>
      <c r="C865" t="s">
        <v>51</v>
      </c>
      <c r="D865" t="s">
        <v>60</v>
      </c>
      <c r="E865">
        <v>15</v>
      </c>
      <c r="F865" t="s">
        <v>1056</v>
      </c>
      <c r="G865" t="s">
        <v>314</v>
      </c>
      <c r="T865">
        <v>2</v>
      </c>
      <c r="U865">
        <v>1</v>
      </c>
      <c r="V865">
        <v>9</v>
      </c>
      <c r="W865">
        <v>0</v>
      </c>
      <c r="X865">
        <v>0</v>
      </c>
      <c r="Y865">
        <v>0</v>
      </c>
      <c r="AB865">
        <v>2</v>
      </c>
      <c r="AC865" t="s">
        <v>462</v>
      </c>
      <c r="AD865" t="s">
        <v>1475</v>
      </c>
      <c r="AF865">
        <v>1.9</v>
      </c>
    </row>
    <row r="866" spans="1:32" x14ac:dyDescent="0.2">
      <c r="A866" t="s">
        <v>612</v>
      </c>
      <c r="B866" t="s">
        <v>475</v>
      </c>
      <c r="C866" t="s">
        <v>55</v>
      </c>
      <c r="D866" t="s">
        <v>62</v>
      </c>
      <c r="E866">
        <v>15</v>
      </c>
      <c r="F866" t="s">
        <v>613</v>
      </c>
      <c r="G866" t="s">
        <v>308</v>
      </c>
      <c r="O866">
        <v>4</v>
      </c>
      <c r="P866">
        <v>18</v>
      </c>
      <c r="Q866">
        <v>0</v>
      </c>
      <c r="R866">
        <v>0</v>
      </c>
      <c r="S866">
        <v>0</v>
      </c>
      <c r="T866">
        <v>1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1</v>
      </c>
      <c r="AA866">
        <v>0</v>
      </c>
      <c r="AB866">
        <v>1</v>
      </c>
      <c r="AF866">
        <v>1.8</v>
      </c>
    </row>
    <row r="867" spans="1:32" x14ac:dyDescent="0.2">
      <c r="A867" t="s">
        <v>696</v>
      </c>
      <c r="B867" t="s">
        <v>530</v>
      </c>
      <c r="C867" t="s">
        <v>54</v>
      </c>
      <c r="D867" t="s">
        <v>43</v>
      </c>
      <c r="E867">
        <v>15</v>
      </c>
      <c r="F867" t="s">
        <v>697</v>
      </c>
      <c r="G867" t="s">
        <v>309</v>
      </c>
      <c r="O867">
        <v>1</v>
      </c>
      <c r="P867">
        <v>0</v>
      </c>
      <c r="Q867">
        <v>0</v>
      </c>
      <c r="R867">
        <v>0</v>
      </c>
      <c r="S867">
        <v>0</v>
      </c>
      <c r="T867">
        <v>1</v>
      </c>
      <c r="U867">
        <v>1</v>
      </c>
      <c r="V867">
        <v>8</v>
      </c>
      <c r="W867">
        <v>0</v>
      </c>
      <c r="X867">
        <v>0</v>
      </c>
      <c r="Y867">
        <v>0</v>
      </c>
      <c r="AB867">
        <v>3</v>
      </c>
      <c r="AF867">
        <v>1.8</v>
      </c>
    </row>
    <row r="868" spans="1:32" x14ac:dyDescent="0.2">
      <c r="A868" t="s">
        <v>1878</v>
      </c>
      <c r="B868" t="s">
        <v>475</v>
      </c>
      <c r="C868" t="s">
        <v>55</v>
      </c>
      <c r="D868" t="s">
        <v>62</v>
      </c>
      <c r="E868">
        <v>15</v>
      </c>
      <c r="F868" t="s">
        <v>1879</v>
      </c>
      <c r="G868" t="s">
        <v>308</v>
      </c>
      <c r="O868">
        <v>2</v>
      </c>
      <c r="P868">
        <v>5</v>
      </c>
      <c r="Q868">
        <v>0</v>
      </c>
      <c r="R868">
        <v>0</v>
      </c>
      <c r="S868">
        <v>0</v>
      </c>
      <c r="T868">
        <v>1</v>
      </c>
      <c r="U868">
        <v>1</v>
      </c>
      <c r="V868">
        <v>2</v>
      </c>
      <c r="W868">
        <v>0</v>
      </c>
      <c r="X868">
        <v>0</v>
      </c>
      <c r="Y868">
        <v>0</v>
      </c>
      <c r="AF868">
        <v>1.7</v>
      </c>
    </row>
    <row r="869" spans="1:32" x14ac:dyDescent="0.2">
      <c r="A869" t="s">
        <v>1183</v>
      </c>
      <c r="B869" t="s">
        <v>720</v>
      </c>
      <c r="C869" t="s">
        <v>52</v>
      </c>
      <c r="D869" t="s">
        <v>39</v>
      </c>
      <c r="E869">
        <v>15</v>
      </c>
      <c r="F869" t="s">
        <v>1184</v>
      </c>
      <c r="G869" t="s">
        <v>306</v>
      </c>
      <c r="T869">
        <v>2</v>
      </c>
      <c r="U869">
        <v>1</v>
      </c>
      <c r="V869">
        <v>7</v>
      </c>
      <c r="W869">
        <v>0</v>
      </c>
      <c r="X869">
        <v>0</v>
      </c>
      <c r="Y869">
        <v>0</v>
      </c>
      <c r="AB869">
        <v>4</v>
      </c>
      <c r="AF869">
        <v>1.7</v>
      </c>
    </row>
    <row r="870" spans="1:32" x14ac:dyDescent="0.2">
      <c r="A870" t="s">
        <v>1085</v>
      </c>
      <c r="B870" t="s">
        <v>794</v>
      </c>
      <c r="C870" t="s">
        <v>37</v>
      </c>
      <c r="D870" t="s">
        <v>44</v>
      </c>
      <c r="E870">
        <v>15</v>
      </c>
      <c r="F870" t="s">
        <v>1086</v>
      </c>
      <c r="G870" t="s">
        <v>305</v>
      </c>
      <c r="T870">
        <v>3</v>
      </c>
      <c r="U870">
        <v>1</v>
      </c>
      <c r="V870">
        <v>7</v>
      </c>
      <c r="W870">
        <v>0</v>
      </c>
      <c r="X870">
        <v>0</v>
      </c>
      <c r="Y870">
        <v>0</v>
      </c>
      <c r="AB870">
        <v>2</v>
      </c>
      <c r="AF870">
        <v>1.7</v>
      </c>
    </row>
    <row r="871" spans="1:32" x14ac:dyDescent="0.2">
      <c r="A871" t="s">
        <v>793</v>
      </c>
      <c r="B871" t="s">
        <v>794</v>
      </c>
      <c r="C871" t="s">
        <v>47</v>
      </c>
      <c r="D871" t="s">
        <v>56</v>
      </c>
      <c r="E871">
        <v>15</v>
      </c>
      <c r="F871" t="s">
        <v>795</v>
      </c>
      <c r="G871" t="s">
        <v>311</v>
      </c>
      <c r="T871">
        <v>4</v>
      </c>
      <c r="U871">
        <v>1</v>
      </c>
      <c r="V871">
        <v>7</v>
      </c>
      <c r="W871">
        <v>0</v>
      </c>
      <c r="X871">
        <v>0</v>
      </c>
      <c r="Y871">
        <v>0</v>
      </c>
      <c r="AB871">
        <v>1</v>
      </c>
      <c r="AF871">
        <v>1.7</v>
      </c>
    </row>
    <row r="872" spans="1:32" x14ac:dyDescent="0.2">
      <c r="A872" t="s">
        <v>954</v>
      </c>
      <c r="B872" t="s">
        <v>794</v>
      </c>
      <c r="C872" t="s">
        <v>43</v>
      </c>
      <c r="D872" t="s">
        <v>54</v>
      </c>
      <c r="E872">
        <v>15</v>
      </c>
      <c r="F872" t="s">
        <v>955</v>
      </c>
      <c r="G872" t="s">
        <v>309</v>
      </c>
      <c r="T872">
        <v>1</v>
      </c>
      <c r="U872">
        <v>1</v>
      </c>
      <c r="V872">
        <v>7</v>
      </c>
      <c r="W872">
        <v>0</v>
      </c>
      <c r="X872">
        <v>0</v>
      </c>
      <c r="Y872">
        <v>0</v>
      </c>
      <c r="AC872" t="s">
        <v>462</v>
      </c>
      <c r="AD872" t="s">
        <v>1475</v>
      </c>
      <c r="AF872">
        <v>1.7</v>
      </c>
    </row>
    <row r="873" spans="1:32" x14ac:dyDescent="0.2">
      <c r="A873" t="s">
        <v>1161</v>
      </c>
      <c r="B873" t="s">
        <v>794</v>
      </c>
      <c r="C873" t="s">
        <v>59</v>
      </c>
      <c r="D873" t="s">
        <v>33</v>
      </c>
      <c r="E873">
        <v>15</v>
      </c>
      <c r="F873" t="s">
        <v>1162</v>
      </c>
      <c r="G873" t="s">
        <v>307</v>
      </c>
      <c r="O873">
        <v>1</v>
      </c>
      <c r="P873">
        <v>1</v>
      </c>
      <c r="Q873">
        <v>0</v>
      </c>
      <c r="R873">
        <v>0</v>
      </c>
      <c r="S873">
        <v>0</v>
      </c>
      <c r="T873">
        <v>2</v>
      </c>
      <c r="U873">
        <v>1</v>
      </c>
      <c r="V873">
        <v>5</v>
      </c>
      <c r="W873">
        <v>0</v>
      </c>
      <c r="X873">
        <v>0</v>
      </c>
      <c r="Y873">
        <v>0</v>
      </c>
      <c r="AB873">
        <v>2</v>
      </c>
      <c r="AF873">
        <v>1.6</v>
      </c>
    </row>
    <row r="874" spans="1:32" x14ac:dyDescent="0.2">
      <c r="A874" t="s">
        <v>858</v>
      </c>
      <c r="B874" t="s">
        <v>720</v>
      </c>
      <c r="C874" t="s">
        <v>55</v>
      </c>
      <c r="D874" t="s">
        <v>62</v>
      </c>
      <c r="E874">
        <v>15</v>
      </c>
      <c r="F874" t="s">
        <v>1880</v>
      </c>
      <c r="G874" t="s">
        <v>308</v>
      </c>
      <c r="T874">
        <v>4</v>
      </c>
      <c r="U874">
        <v>1</v>
      </c>
      <c r="V874">
        <v>6</v>
      </c>
      <c r="W874">
        <v>0</v>
      </c>
      <c r="X874">
        <v>0</v>
      </c>
      <c r="Y874">
        <v>0</v>
      </c>
      <c r="AB874">
        <v>4</v>
      </c>
      <c r="AF874">
        <v>1.6</v>
      </c>
    </row>
    <row r="875" spans="1:32" x14ac:dyDescent="0.2">
      <c r="A875" t="s">
        <v>1179</v>
      </c>
      <c r="B875" t="s">
        <v>794</v>
      </c>
      <c r="C875" t="s">
        <v>42</v>
      </c>
      <c r="D875" t="s">
        <v>49</v>
      </c>
      <c r="E875">
        <v>15</v>
      </c>
      <c r="F875" t="s">
        <v>1180</v>
      </c>
      <c r="G875" t="s">
        <v>313</v>
      </c>
      <c r="T875">
        <v>1</v>
      </c>
      <c r="U875">
        <v>1</v>
      </c>
      <c r="V875">
        <v>5</v>
      </c>
      <c r="W875">
        <v>0</v>
      </c>
      <c r="X875">
        <v>0</v>
      </c>
      <c r="Y875">
        <v>0</v>
      </c>
      <c r="AB875">
        <v>1</v>
      </c>
      <c r="AF875">
        <v>1.5</v>
      </c>
    </row>
    <row r="876" spans="1:32" x14ac:dyDescent="0.2">
      <c r="A876" t="s">
        <v>1015</v>
      </c>
      <c r="B876" t="s">
        <v>794</v>
      </c>
      <c r="C876" t="s">
        <v>54</v>
      </c>
      <c r="D876" t="s">
        <v>43</v>
      </c>
      <c r="E876">
        <v>15</v>
      </c>
      <c r="F876" t="s">
        <v>1016</v>
      </c>
      <c r="G876" t="s">
        <v>309</v>
      </c>
      <c r="T876">
        <v>1</v>
      </c>
      <c r="U876">
        <v>1</v>
      </c>
      <c r="V876">
        <v>5</v>
      </c>
      <c r="W876">
        <v>0</v>
      </c>
      <c r="X876">
        <v>0</v>
      </c>
      <c r="Y876">
        <v>0</v>
      </c>
      <c r="AB876">
        <v>2</v>
      </c>
      <c r="AF876">
        <v>1.5</v>
      </c>
    </row>
    <row r="877" spans="1:32" x14ac:dyDescent="0.2">
      <c r="A877" t="s">
        <v>1323</v>
      </c>
      <c r="B877" t="s">
        <v>794</v>
      </c>
      <c r="C877" t="s">
        <v>57</v>
      </c>
      <c r="D877" t="s">
        <v>45</v>
      </c>
      <c r="E877">
        <v>15</v>
      </c>
      <c r="F877" t="s">
        <v>1324</v>
      </c>
      <c r="G877" t="s">
        <v>310</v>
      </c>
      <c r="T877">
        <v>2</v>
      </c>
      <c r="U877">
        <v>1</v>
      </c>
      <c r="V877">
        <v>5</v>
      </c>
      <c r="W877">
        <v>0</v>
      </c>
      <c r="X877">
        <v>0</v>
      </c>
      <c r="Y877">
        <v>0</v>
      </c>
      <c r="AB877">
        <v>2</v>
      </c>
      <c r="AF877">
        <v>1.5</v>
      </c>
    </row>
    <row r="878" spans="1:32" x14ac:dyDescent="0.2">
      <c r="A878" t="s">
        <v>960</v>
      </c>
      <c r="B878" t="s">
        <v>794</v>
      </c>
      <c r="C878" t="s">
        <v>31</v>
      </c>
      <c r="D878" t="s">
        <v>48</v>
      </c>
      <c r="E878">
        <v>15</v>
      </c>
      <c r="F878" t="s">
        <v>1541</v>
      </c>
      <c r="G878" t="s">
        <v>312</v>
      </c>
      <c r="T878">
        <v>3</v>
      </c>
      <c r="U878">
        <v>1</v>
      </c>
      <c r="V878">
        <v>5</v>
      </c>
      <c r="W878">
        <v>0</v>
      </c>
      <c r="X878">
        <v>0</v>
      </c>
      <c r="Y878">
        <v>0</v>
      </c>
      <c r="AB878">
        <v>1</v>
      </c>
      <c r="AC878" t="s">
        <v>1477</v>
      </c>
      <c r="AD878" t="s">
        <v>1482</v>
      </c>
      <c r="AF878">
        <v>1.5</v>
      </c>
    </row>
    <row r="879" spans="1:32" x14ac:dyDescent="0.2">
      <c r="A879" t="s">
        <v>1207</v>
      </c>
      <c r="B879" t="s">
        <v>794</v>
      </c>
      <c r="C879" t="s">
        <v>47</v>
      </c>
      <c r="D879" t="s">
        <v>56</v>
      </c>
      <c r="E879">
        <v>15</v>
      </c>
      <c r="F879" t="s">
        <v>1208</v>
      </c>
      <c r="G879" t="s">
        <v>311</v>
      </c>
      <c r="T879">
        <v>1</v>
      </c>
      <c r="U879">
        <v>1</v>
      </c>
      <c r="V879">
        <v>5</v>
      </c>
      <c r="W879">
        <v>0</v>
      </c>
      <c r="X879">
        <v>0</v>
      </c>
      <c r="Y879">
        <v>0</v>
      </c>
      <c r="AB879">
        <v>2</v>
      </c>
      <c r="AF879">
        <v>1.5</v>
      </c>
    </row>
    <row r="880" spans="1:32" x14ac:dyDescent="0.2">
      <c r="A880" t="s">
        <v>580</v>
      </c>
      <c r="B880" t="s">
        <v>475</v>
      </c>
      <c r="C880" t="s">
        <v>62</v>
      </c>
      <c r="D880" t="s">
        <v>55</v>
      </c>
      <c r="E880">
        <v>15</v>
      </c>
      <c r="F880" t="s">
        <v>581</v>
      </c>
      <c r="G880" t="s">
        <v>308</v>
      </c>
      <c r="O880">
        <v>5</v>
      </c>
      <c r="P880">
        <v>14</v>
      </c>
      <c r="Q880">
        <v>0</v>
      </c>
      <c r="R880">
        <v>0</v>
      </c>
      <c r="S880">
        <v>0</v>
      </c>
      <c r="AB880">
        <v>3</v>
      </c>
      <c r="AF880">
        <v>1.4</v>
      </c>
    </row>
    <row r="881" spans="1:32" x14ac:dyDescent="0.2">
      <c r="A881" t="s">
        <v>614</v>
      </c>
      <c r="B881" t="s">
        <v>475</v>
      </c>
      <c r="C881" t="s">
        <v>35</v>
      </c>
      <c r="D881" t="s">
        <v>36</v>
      </c>
      <c r="E881">
        <v>15</v>
      </c>
      <c r="F881" t="s">
        <v>615</v>
      </c>
      <c r="G881" t="s">
        <v>300</v>
      </c>
      <c r="O881">
        <v>3</v>
      </c>
      <c r="P881">
        <v>13</v>
      </c>
      <c r="Q881">
        <v>0</v>
      </c>
      <c r="R881">
        <v>0</v>
      </c>
      <c r="S881">
        <v>0</v>
      </c>
      <c r="AB881">
        <v>2</v>
      </c>
      <c r="AF881">
        <v>1.3</v>
      </c>
    </row>
    <row r="882" spans="1:32" x14ac:dyDescent="0.2">
      <c r="A882" t="s">
        <v>826</v>
      </c>
      <c r="B882" t="s">
        <v>720</v>
      </c>
      <c r="C882" t="s">
        <v>43</v>
      </c>
      <c r="D882" t="s">
        <v>54</v>
      </c>
      <c r="E882">
        <v>15</v>
      </c>
      <c r="F882" t="s">
        <v>827</v>
      </c>
      <c r="G882" t="s">
        <v>309</v>
      </c>
      <c r="T882">
        <v>2</v>
      </c>
      <c r="U882">
        <v>1</v>
      </c>
      <c r="V882">
        <v>3</v>
      </c>
      <c r="W882">
        <v>0</v>
      </c>
      <c r="X882">
        <v>0</v>
      </c>
      <c r="Y882">
        <v>0</v>
      </c>
      <c r="Z882">
        <v>1</v>
      </c>
      <c r="AA882">
        <v>0</v>
      </c>
      <c r="AB882">
        <v>1</v>
      </c>
      <c r="AC882" t="s">
        <v>1477</v>
      </c>
      <c r="AD882" t="s">
        <v>1475</v>
      </c>
      <c r="AF882">
        <v>1.3</v>
      </c>
    </row>
    <row r="883" spans="1:32" x14ac:dyDescent="0.2">
      <c r="A883" t="s">
        <v>391</v>
      </c>
      <c r="B883" t="s">
        <v>367</v>
      </c>
      <c r="C883" t="s">
        <v>54</v>
      </c>
      <c r="D883" t="s">
        <v>43</v>
      </c>
      <c r="E883">
        <v>15</v>
      </c>
      <c r="F883" t="s">
        <v>392</v>
      </c>
      <c r="G883" t="s">
        <v>309</v>
      </c>
      <c r="H883">
        <v>6</v>
      </c>
      <c r="I883">
        <v>3</v>
      </c>
      <c r="J883">
        <v>32</v>
      </c>
      <c r="K883">
        <v>0</v>
      </c>
      <c r="L883">
        <v>0</v>
      </c>
      <c r="M883">
        <v>0</v>
      </c>
      <c r="N883">
        <v>0</v>
      </c>
      <c r="Z883">
        <v>1</v>
      </c>
      <c r="AA883">
        <v>0</v>
      </c>
      <c r="AB883">
        <v>1</v>
      </c>
      <c r="AF883">
        <v>1.28</v>
      </c>
    </row>
    <row r="884" spans="1:32" x14ac:dyDescent="0.2">
      <c r="A884" t="s">
        <v>1621</v>
      </c>
      <c r="B884" t="s">
        <v>475</v>
      </c>
      <c r="C884" t="s">
        <v>32</v>
      </c>
      <c r="D884" t="s">
        <v>34</v>
      </c>
      <c r="E884">
        <v>15</v>
      </c>
      <c r="F884" t="s">
        <v>1622</v>
      </c>
      <c r="G884" t="s">
        <v>301</v>
      </c>
      <c r="O884">
        <v>2</v>
      </c>
      <c r="P884">
        <v>-2</v>
      </c>
      <c r="Q884">
        <v>0</v>
      </c>
      <c r="R884">
        <v>0</v>
      </c>
      <c r="S884">
        <v>0</v>
      </c>
      <c r="T884">
        <v>2</v>
      </c>
      <c r="U884">
        <v>1</v>
      </c>
      <c r="V884">
        <v>3</v>
      </c>
      <c r="W884">
        <v>0</v>
      </c>
      <c r="X884">
        <v>0</v>
      </c>
      <c r="Y884">
        <v>0</v>
      </c>
      <c r="AB884">
        <v>3</v>
      </c>
      <c r="AF884">
        <v>1.1000000000000001</v>
      </c>
    </row>
    <row r="885" spans="1:32" x14ac:dyDescent="0.2">
      <c r="A885" t="s">
        <v>700</v>
      </c>
      <c r="B885" t="s">
        <v>475</v>
      </c>
      <c r="C885" t="s">
        <v>46</v>
      </c>
      <c r="D885" t="s">
        <v>38</v>
      </c>
      <c r="E885">
        <v>15</v>
      </c>
      <c r="F885" t="s">
        <v>701</v>
      </c>
      <c r="G885" t="s">
        <v>302</v>
      </c>
      <c r="O885">
        <v>2</v>
      </c>
      <c r="P885">
        <v>11</v>
      </c>
      <c r="Q885">
        <v>0</v>
      </c>
      <c r="R885">
        <v>0</v>
      </c>
      <c r="S885">
        <v>0</v>
      </c>
      <c r="AB885">
        <v>3</v>
      </c>
      <c r="AC885" t="s">
        <v>462</v>
      </c>
      <c r="AD885" t="s">
        <v>1484</v>
      </c>
      <c r="AF885">
        <v>1.1000000000000001</v>
      </c>
    </row>
    <row r="886" spans="1:32" x14ac:dyDescent="0.2">
      <c r="A886" t="s">
        <v>824</v>
      </c>
      <c r="B886" t="s">
        <v>720</v>
      </c>
      <c r="C886" t="s">
        <v>59</v>
      </c>
      <c r="D886" t="s">
        <v>33</v>
      </c>
      <c r="E886">
        <v>15</v>
      </c>
      <c r="F886" t="s">
        <v>825</v>
      </c>
      <c r="G886" t="s">
        <v>307</v>
      </c>
      <c r="T886">
        <v>2</v>
      </c>
      <c r="U886">
        <v>1</v>
      </c>
      <c r="V886">
        <v>1</v>
      </c>
      <c r="W886">
        <v>0</v>
      </c>
      <c r="X886">
        <v>0</v>
      </c>
      <c r="Y886">
        <v>0</v>
      </c>
      <c r="AB886">
        <v>4</v>
      </c>
      <c r="AC886" t="s">
        <v>462</v>
      </c>
      <c r="AD886" t="s">
        <v>1478</v>
      </c>
      <c r="AF886">
        <v>1.1000000000000001</v>
      </c>
    </row>
    <row r="887" spans="1:32" x14ac:dyDescent="0.2">
      <c r="A887" t="s">
        <v>713</v>
      </c>
      <c r="B887" t="s">
        <v>530</v>
      </c>
      <c r="C887" t="s">
        <v>57</v>
      </c>
      <c r="D887" t="s">
        <v>45</v>
      </c>
      <c r="E887">
        <v>15</v>
      </c>
      <c r="F887" t="s">
        <v>714</v>
      </c>
      <c r="G887" t="s">
        <v>310</v>
      </c>
      <c r="O887">
        <v>5</v>
      </c>
      <c r="P887">
        <v>10</v>
      </c>
      <c r="Q887">
        <v>0</v>
      </c>
      <c r="R887">
        <v>0</v>
      </c>
      <c r="S887">
        <v>0</v>
      </c>
      <c r="AB887">
        <v>3</v>
      </c>
      <c r="AF887">
        <v>1</v>
      </c>
    </row>
    <row r="888" spans="1:32" x14ac:dyDescent="0.2">
      <c r="A888" t="s">
        <v>540</v>
      </c>
      <c r="B888" t="s">
        <v>530</v>
      </c>
      <c r="C888" t="s">
        <v>44</v>
      </c>
      <c r="D888" t="s">
        <v>37</v>
      </c>
      <c r="E888">
        <v>15</v>
      </c>
      <c r="F888" t="s">
        <v>541</v>
      </c>
      <c r="G888" t="s">
        <v>305</v>
      </c>
      <c r="O888">
        <v>5</v>
      </c>
      <c r="P888">
        <v>10</v>
      </c>
      <c r="Q888">
        <v>0</v>
      </c>
      <c r="R888">
        <v>0</v>
      </c>
      <c r="S888">
        <v>0</v>
      </c>
      <c r="AB888">
        <v>2</v>
      </c>
      <c r="AF888">
        <v>1</v>
      </c>
    </row>
    <row r="889" spans="1:32" x14ac:dyDescent="0.2">
      <c r="A889" t="s">
        <v>1745</v>
      </c>
      <c r="B889" t="s">
        <v>475</v>
      </c>
      <c r="C889" t="s">
        <v>54</v>
      </c>
      <c r="D889" t="s">
        <v>43</v>
      </c>
      <c r="E889">
        <v>15</v>
      </c>
      <c r="F889" t="s">
        <v>1746</v>
      </c>
      <c r="G889" t="s">
        <v>309</v>
      </c>
      <c r="O889">
        <v>4</v>
      </c>
      <c r="P889">
        <v>9</v>
      </c>
      <c r="Q889">
        <v>0</v>
      </c>
      <c r="R889">
        <v>0</v>
      </c>
      <c r="S889">
        <v>0</v>
      </c>
      <c r="AB889">
        <v>2</v>
      </c>
      <c r="AF889">
        <v>0.9</v>
      </c>
    </row>
    <row r="890" spans="1:32" x14ac:dyDescent="0.2">
      <c r="A890" t="s">
        <v>1061</v>
      </c>
      <c r="B890" t="s">
        <v>720</v>
      </c>
      <c r="C890" t="s">
        <v>40</v>
      </c>
      <c r="D890" t="s">
        <v>50</v>
      </c>
      <c r="E890">
        <v>15</v>
      </c>
      <c r="F890" t="s">
        <v>1062</v>
      </c>
      <c r="G890" t="s">
        <v>303</v>
      </c>
      <c r="T890">
        <v>3</v>
      </c>
      <c r="U890">
        <v>1</v>
      </c>
      <c r="V890">
        <v>-1</v>
      </c>
      <c r="W890">
        <v>0</v>
      </c>
      <c r="X890">
        <v>0</v>
      </c>
      <c r="Y890">
        <v>0</v>
      </c>
      <c r="AB890">
        <v>4</v>
      </c>
      <c r="AF890">
        <v>0.9</v>
      </c>
    </row>
    <row r="891" spans="1:32" x14ac:dyDescent="0.2">
      <c r="A891" t="s">
        <v>602</v>
      </c>
      <c r="B891" t="s">
        <v>475</v>
      </c>
      <c r="C891" t="s">
        <v>35</v>
      </c>
      <c r="D891" t="s">
        <v>36</v>
      </c>
      <c r="E891">
        <v>15</v>
      </c>
      <c r="F891" t="s">
        <v>603</v>
      </c>
      <c r="G891" t="s">
        <v>300</v>
      </c>
      <c r="O891">
        <v>2</v>
      </c>
      <c r="P891">
        <v>8</v>
      </c>
      <c r="Q891">
        <v>0</v>
      </c>
      <c r="R891">
        <v>0</v>
      </c>
      <c r="S891">
        <v>0</v>
      </c>
      <c r="AB891">
        <v>3</v>
      </c>
      <c r="AF891">
        <v>0.8</v>
      </c>
    </row>
    <row r="892" spans="1:32" x14ac:dyDescent="0.2">
      <c r="A892" t="s">
        <v>548</v>
      </c>
      <c r="B892" t="s">
        <v>475</v>
      </c>
      <c r="C892" t="s">
        <v>33</v>
      </c>
      <c r="D892" t="s">
        <v>59</v>
      </c>
      <c r="E892">
        <v>15</v>
      </c>
      <c r="F892" t="s">
        <v>549</v>
      </c>
      <c r="G892" t="s">
        <v>307</v>
      </c>
      <c r="O892">
        <v>4</v>
      </c>
      <c r="P892">
        <v>6</v>
      </c>
      <c r="Q892">
        <v>0</v>
      </c>
      <c r="R892">
        <v>0</v>
      </c>
      <c r="S892">
        <v>0</v>
      </c>
      <c r="AB892">
        <v>3</v>
      </c>
      <c r="AC892" t="s">
        <v>462</v>
      </c>
      <c r="AD892" t="s">
        <v>1475</v>
      </c>
      <c r="AF892">
        <v>0.6</v>
      </c>
    </row>
    <row r="893" spans="1:32" x14ac:dyDescent="0.2">
      <c r="A893" t="s">
        <v>1881</v>
      </c>
      <c r="B893" t="s">
        <v>367</v>
      </c>
      <c r="C893" t="s">
        <v>59</v>
      </c>
      <c r="D893" t="s">
        <v>33</v>
      </c>
      <c r="E893">
        <v>15</v>
      </c>
      <c r="F893" t="s">
        <v>1882</v>
      </c>
      <c r="G893" t="s">
        <v>307</v>
      </c>
      <c r="H893">
        <v>2</v>
      </c>
      <c r="I893">
        <v>1</v>
      </c>
      <c r="J893">
        <v>13</v>
      </c>
      <c r="K893">
        <v>0</v>
      </c>
      <c r="L893">
        <v>0</v>
      </c>
      <c r="M893">
        <v>0</v>
      </c>
      <c r="N893">
        <v>0</v>
      </c>
      <c r="AB893">
        <v>3</v>
      </c>
      <c r="AF893">
        <v>0.52</v>
      </c>
    </row>
    <row r="894" spans="1:32" x14ac:dyDescent="0.2">
      <c r="A894" t="s">
        <v>429</v>
      </c>
      <c r="B894" t="s">
        <v>367</v>
      </c>
      <c r="C894" t="s">
        <v>34</v>
      </c>
      <c r="D894" t="s">
        <v>32</v>
      </c>
      <c r="E894">
        <v>15</v>
      </c>
      <c r="F894" t="s">
        <v>430</v>
      </c>
      <c r="G894" t="s">
        <v>301</v>
      </c>
      <c r="H894">
        <v>8</v>
      </c>
      <c r="I894">
        <v>3</v>
      </c>
      <c r="J894">
        <v>37</v>
      </c>
      <c r="K894">
        <v>0</v>
      </c>
      <c r="L894">
        <v>0</v>
      </c>
      <c r="M894">
        <v>1</v>
      </c>
      <c r="N894">
        <v>0</v>
      </c>
      <c r="AB894">
        <v>2</v>
      </c>
      <c r="AF894">
        <v>0.48</v>
      </c>
    </row>
    <row r="895" spans="1:32" x14ac:dyDescent="0.2">
      <c r="A895" t="s">
        <v>682</v>
      </c>
      <c r="B895" t="s">
        <v>475</v>
      </c>
      <c r="C895" t="s">
        <v>59</v>
      </c>
      <c r="D895" t="s">
        <v>33</v>
      </c>
      <c r="E895">
        <v>15</v>
      </c>
      <c r="F895" t="s">
        <v>683</v>
      </c>
      <c r="G895" t="s">
        <v>307</v>
      </c>
      <c r="O895">
        <v>1</v>
      </c>
      <c r="P895">
        <v>4</v>
      </c>
      <c r="Q895">
        <v>0</v>
      </c>
      <c r="R895">
        <v>0</v>
      </c>
      <c r="S895">
        <v>0</v>
      </c>
      <c r="AB895">
        <v>3</v>
      </c>
      <c r="AF895">
        <v>0.4</v>
      </c>
    </row>
    <row r="896" spans="1:32" x14ac:dyDescent="0.2">
      <c r="A896" t="s">
        <v>640</v>
      </c>
      <c r="B896" t="s">
        <v>475</v>
      </c>
      <c r="C896" t="s">
        <v>38</v>
      </c>
      <c r="D896" t="s">
        <v>46</v>
      </c>
      <c r="E896">
        <v>15</v>
      </c>
      <c r="F896" t="s">
        <v>641</v>
      </c>
      <c r="G896" t="s">
        <v>302</v>
      </c>
      <c r="O896">
        <v>2</v>
      </c>
      <c r="P896">
        <v>3</v>
      </c>
      <c r="Q896">
        <v>0</v>
      </c>
      <c r="R896">
        <v>0</v>
      </c>
      <c r="S896">
        <v>0</v>
      </c>
      <c r="AB896">
        <v>1</v>
      </c>
      <c r="AF896">
        <v>0.3</v>
      </c>
    </row>
    <row r="897" spans="1:32" x14ac:dyDescent="0.2">
      <c r="A897" t="s">
        <v>584</v>
      </c>
      <c r="B897" t="s">
        <v>530</v>
      </c>
      <c r="C897" t="s">
        <v>33</v>
      </c>
      <c r="D897" t="s">
        <v>59</v>
      </c>
      <c r="E897">
        <v>15</v>
      </c>
      <c r="F897" t="s">
        <v>585</v>
      </c>
      <c r="G897" t="s">
        <v>307</v>
      </c>
      <c r="O897">
        <v>1</v>
      </c>
      <c r="P897">
        <v>2</v>
      </c>
      <c r="Q897">
        <v>0</v>
      </c>
      <c r="R897">
        <v>0</v>
      </c>
      <c r="S897">
        <v>0</v>
      </c>
      <c r="AB897">
        <v>3</v>
      </c>
      <c r="AF897">
        <v>0.2</v>
      </c>
    </row>
    <row r="898" spans="1:32" x14ac:dyDescent="0.2">
      <c r="A898" t="s">
        <v>1883</v>
      </c>
      <c r="B898" t="s">
        <v>475</v>
      </c>
      <c r="C898" t="s">
        <v>41</v>
      </c>
      <c r="D898" t="s">
        <v>61</v>
      </c>
      <c r="E898">
        <v>15</v>
      </c>
      <c r="F898" t="s">
        <v>1884</v>
      </c>
      <c r="G898" t="s">
        <v>1849</v>
      </c>
      <c r="O898">
        <v>1</v>
      </c>
      <c r="P898">
        <v>2</v>
      </c>
      <c r="Q898">
        <v>0</v>
      </c>
      <c r="R898">
        <v>0</v>
      </c>
      <c r="S898">
        <v>0</v>
      </c>
      <c r="AF898">
        <v>0.2</v>
      </c>
    </row>
    <row r="899" spans="1:32" x14ac:dyDescent="0.2">
      <c r="A899" t="s">
        <v>616</v>
      </c>
      <c r="B899" t="s">
        <v>475</v>
      </c>
      <c r="C899" t="s">
        <v>33</v>
      </c>
      <c r="D899" t="s">
        <v>59</v>
      </c>
      <c r="E899">
        <v>15</v>
      </c>
      <c r="F899" t="s">
        <v>617</v>
      </c>
      <c r="G899" t="s">
        <v>307</v>
      </c>
      <c r="O899">
        <v>1</v>
      </c>
      <c r="P899">
        <v>1</v>
      </c>
      <c r="Q899">
        <v>0</v>
      </c>
      <c r="R899">
        <v>0</v>
      </c>
      <c r="S899">
        <v>0</v>
      </c>
      <c r="AB899">
        <v>1</v>
      </c>
      <c r="AF899">
        <v>0.1</v>
      </c>
    </row>
    <row r="900" spans="1:32" x14ac:dyDescent="0.2">
      <c r="A900" t="s">
        <v>654</v>
      </c>
      <c r="B900" t="s">
        <v>475</v>
      </c>
      <c r="C900" t="s">
        <v>34</v>
      </c>
      <c r="D900" t="s">
        <v>32</v>
      </c>
      <c r="E900">
        <v>15</v>
      </c>
      <c r="F900" t="s">
        <v>1709</v>
      </c>
      <c r="G900" t="s">
        <v>301</v>
      </c>
      <c r="O900">
        <v>3</v>
      </c>
      <c r="P900">
        <v>1</v>
      </c>
      <c r="Q900">
        <v>0</v>
      </c>
      <c r="R900">
        <v>0</v>
      </c>
      <c r="S900">
        <v>0</v>
      </c>
      <c r="AB900">
        <v>2</v>
      </c>
      <c r="AF900">
        <v>0.1</v>
      </c>
    </row>
    <row r="901" spans="1:32" x14ac:dyDescent="0.2">
      <c r="A901" t="s">
        <v>1075</v>
      </c>
      <c r="B901" t="s">
        <v>720</v>
      </c>
      <c r="C901" t="s">
        <v>56</v>
      </c>
      <c r="D901" t="s">
        <v>47</v>
      </c>
      <c r="E901">
        <v>15</v>
      </c>
      <c r="F901" t="s">
        <v>1076</v>
      </c>
      <c r="G901" t="s">
        <v>311</v>
      </c>
      <c r="T901">
        <v>1</v>
      </c>
      <c r="U901">
        <v>0</v>
      </c>
      <c r="V901">
        <v>0</v>
      </c>
      <c r="W901">
        <v>0</v>
      </c>
      <c r="X901">
        <v>0</v>
      </c>
      <c r="Y901">
        <v>0</v>
      </c>
      <c r="AB901">
        <v>3</v>
      </c>
      <c r="AF901">
        <v>0</v>
      </c>
    </row>
    <row r="902" spans="1:32" x14ac:dyDescent="0.2">
      <c r="A902" t="s">
        <v>914</v>
      </c>
      <c r="B902" t="s">
        <v>794</v>
      </c>
      <c r="C902" t="s">
        <v>50</v>
      </c>
      <c r="D902" t="s">
        <v>40</v>
      </c>
      <c r="E902">
        <v>15</v>
      </c>
      <c r="F902" t="s">
        <v>915</v>
      </c>
      <c r="G902" t="s">
        <v>303</v>
      </c>
      <c r="T902">
        <v>1</v>
      </c>
      <c r="U902">
        <v>0</v>
      </c>
      <c r="V902">
        <v>0</v>
      </c>
      <c r="W902">
        <v>0</v>
      </c>
      <c r="X902">
        <v>0</v>
      </c>
      <c r="Y902">
        <v>0</v>
      </c>
      <c r="AB902">
        <v>2</v>
      </c>
      <c r="AF902">
        <v>0</v>
      </c>
    </row>
    <row r="903" spans="1:32" x14ac:dyDescent="0.2">
      <c r="A903" t="s">
        <v>1087</v>
      </c>
      <c r="B903" t="s">
        <v>720</v>
      </c>
      <c r="C903" t="s">
        <v>33</v>
      </c>
      <c r="D903" t="s">
        <v>59</v>
      </c>
      <c r="E903">
        <v>15</v>
      </c>
      <c r="F903" t="s">
        <v>1088</v>
      </c>
      <c r="G903" t="s">
        <v>307</v>
      </c>
      <c r="T903">
        <v>1</v>
      </c>
      <c r="U903">
        <v>0</v>
      </c>
      <c r="V903">
        <v>0</v>
      </c>
      <c r="W903">
        <v>0</v>
      </c>
      <c r="X903">
        <v>0</v>
      </c>
      <c r="Y903">
        <v>0</v>
      </c>
      <c r="AB903">
        <v>3</v>
      </c>
      <c r="AC903" t="s">
        <v>462</v>
      </c>
      <c r="AD903" t="s">
        <v>1490</v>
      </c>
      <c r="AF903">
        <v>0</v>
      </c>
    </row>
    <row r="904" spans="1:32" x14ac:dyDescent="0.2">
      <c r="A904" t="s">
        <v>860</v>
      </c>
      <c r="B904" t="s">
        <v>720</v>
      </c>
      <c r="C904" t="s">
        <v>38</v>
      </c>
      <c r="D904" t="s">
        <v>46</v>
      </c>
      <c r="E904">
        <v>15</v>
      </c>
      <c r="F904" t="s">
        <v>861</v>
      </c>
      <c r="G904" t="s">
        <v>302</v>
      </c>
      <c r="T904">
        <v>1</v>
      </c>
      <c r="U904">
        <v>0</v>
      </c>
      <c r="V904">
        <v>0</v>
      </c>
      <c r="W904">
        <v>0</v>
      </c>
      <c r="X904">
        <v>0</v>
      </c>
      <c r="Y904">
        <v>0</v>
      </c>
      <c r="AB904">
        <v>4</v>
      </c>
      <c r="AF904">
        <v>0</v>
      </c>
    </row>
    <row r="905" spans="1:32" x14ac:dyDescent="0.2">
      <c r="A905" t="s">
        <v>922</v>
      </c>
      <c r="B905" t="s">
        <v>720</v>
      </c>
      <c r="C905" t="s">
        <v>41</v>
      </c>
      <c r="D905" t="s">
        <v>61</v>
      </c>
      <c r="E905">
        <v>15</v>
      </c>
      <c r="F905" t="s">
        <v>923</v>
      </c>
      <c r="G905" t="s">
        <v>1849</v>
      </c>
      <c r="T905">
        <v>1</v>
      </c>
      <c r="U905">
        <v>0</v>
      </c>
      <c r="V905">
        <v>0</v>
      </c>
      <c r="W905">
        <v>0</v>
      </c>
      <c r="X905">
        <v>0</v>
      </c>
      <c r="Y905">
        <v>0</v>
      </c>
      <c r="AB905">
        <v>3</v>
      </c>
      <c r="AF905">
        <v>0</v>
      </c>
    </row>
    <row r="906" spans="1:32" x14ac:dyDescent="0.2">
      <c r="A906" t="s">
        <v>1165</v>
      </c>
      <c r="B906" t="s">
        <v>720</v>
      </c>
      <c r="C906" t="s">
        <v>31</v>
      </c>
      <c r="D906" t="s">
        <v>48</v>
      </c>
      <c r="E906">
        <v>15</v>
      </c>
      <c r="F906" t="s">
        <v>1166</v>
      </c>
      <c r="G906" t="s">
        <v>312</v>
      </c>
      <c r="T906">
        <v>1</v>
      </c>
      <c r="U906">
        <v>0</v>
      </c>
      <c r="V906">
        <v>0</v>
      </c>
      <c r="W906">
        <v>0</v>
      </c>
      <c r="X906">
        <v>0</v>
      </c>
      <c r="Y906">
        <v>0</v>
      </c>
      <c r="AB906">
        <v>4</v>
      </c>
      <c r="AC906" t="s">
        <v>1477</v>
      </c>
      <c r="AD906" t="s">
        <v>1478</v>
      </c>
      <c r="AF906">
        <v>0</v>
      </c>
    </row>
    <row r="907" spans="1:32" x14ac:dyDescent="0.2">
      <c r="A907" t="s">
        <v>1280</v>
      </c>
      <c r="B907" t="s">
        <v>720</v>
      </c>
      <c r="C907" t="s">
        <v>60</v>
      </c>
      <c r="D907" t="s">
        <v>51</v>
      </c>
      <c r="E907">
        <v>15</v>
      </c>
      <c r="F907" t="s">
        <v>1281</v>
      </c>
      <c r="G907" t="s">
        <v>314</v>
      </c>
      <c r="T907">
        <v>1</v>
      </c>
      <c r="U907">
        <v>0</v>
      </c>
      <c r="V907">
        <v>0</v>
      </c>
      <c r="W907">
        <v>0</v>
      </c>
      <c r="X907">
        <v>0</v>
      </c>
      <c r="Y907">
        <v>0</v>
      </c>
      <c r="AB907">
        <v>3</v>
      </c>
      <c r="AF907">
        <v>0</v>
      </c>
    </row>
    <row r="908" spans="1:32" x14ac:dyDescent="0.2">
      <c r="A908" t="s">
        <v>1073</v>
      </c>
      <c r="B908" t="s">
        <v>794</v>
      </c>
      <c r="C908" t="s">
        <v>50</v>
      </c>
      <c r="D908" t="s">
        <v>40</v>
      </c>
      <c r="E908">
        <v>15</v>
      </c>
      <c r="F908" t="s">
        <v>1074</v>
      </c>
      <c r="G908" t="s">
        <v>303</v>
      </c>
      <c r="T908">
        <v>1</v>
      </c>
      <c r="U908">
        <v>0</v>
      </c>
      <c r="V908">
        <v>0</v>
      </c>
      <c r="W908">
        <v>0</v>
      </c>
      <c r="X908">
        <v>0</v>
      </c>
      <c r="Y908">
        <v>0</v>
      </c>
      <c r="AB908">
        <v>1</v>
      </c>
      <c r="AC908" t="s">
        <v>462</v>
      </c>
      <c r="AD908" t="s">
        <v>1484</v>
      </c>
      <c r="AF908">
        <v>0</v>
      </c>
    </row>
    <row r="909" spans="1:32" x14ac:dyDescent="0.2">
      <c r="A909" t="s">
        <v>1067</v>
      </c>
      <c r="B909" t="s">
        <v>794</v>
      </c>
      <c r="C909" t="s">
        <v>45</v>
      </c>
      <c r="D909" t="s">
        <v>57</v>
      </c>
      <c r="E909">
        <v>15</v>
      </c>
      <c r="F909" t="s">
        <v>1068</v>
      </c>
      <c r="G909" t="s">
        <v>310</v>
      </c>
      <c r="T909">
        <v>3</v>
      </c>
      <c r="U909">
        <v>0</v>
      </c>
      <c r="V909">
        <v>0</v>
      </c>
      <c r="W909">
        <v>0</v>
      </c>
      <c r="X909">
        <v>0</v>
      </c>
      <c r="Y909">
        <v>0</v>
      </c>
      <c r="AB909">
        <v>2</v>
      </c>
      <c r="AF909">
        <v>0</v>
      </c>
    </row>
    <row r="910" spans="1:32" x14ac:dyDescent="0.2">
      <c r="A910" t="s">
        <v>1274</v>
      </c>
      <c r="B910" t="s">
        <v>720</v>
      </c>
      <c r="C910" t="s">
        <v>36</v>
      </c>
      <c r="D910" t="s">
        <v>35</v>
      </c>
      <c r="E910">
        <v>15</v>
      </c>
      <c r="F910" t="s">
        <v>1275</v>
      </c>
      <c r="G910" t="s">
        <v>300</v>
      </c>
      <c r="T910">
        <v>2</v>
      </c>
      <c r="U910">
        <v>0</v>
      </c>
      <c r="V910">
        <v>0</v>
      </c>
      <c r="W910">
        <v>0</v>
      </c>
      <c r="X910">
        <v>0</v>
      </c>
      <c r="Y910">
        <v>0</v>
      </c>
      <c r="AB910">
        <v>4</v>
      </c>
      <c r="AF910">
        <v>0</v>
      </c>
    </row>
    <row r="911" spans="1:32" x14ac:dyDescent="0.2">
      <c r="A911" t="s">
        <v>1121</v>
      </c>
      <c r="B911" t="s">
        <v>720</v>
      </c>
      <c r="C911" t="s">
        <v>47</v>
      </c>
      <c r="D911" t="s">
        <v>56</v>
      </c>
      <c r="E911">
        <v>15</v>
      </c>
      <c r="F911" t="s">
        <v>1122</v>
      </c>
      <c r="G911" t="s">
        <v>311</v>
      </c>
      <c r="T911">
        <v>4</v>
      </c>
      <c r="U911">
        <v>0</v>
      </c>
      <c r="V911">
        <v>0</v>
      </c>
      <c r="W911">
        <v>0</v>
      </c>
      <c r="X911">
        <v>0</v>
      </c>
      <c r="Y911">
        <v>0</v>
      </c>
      <c r="AB911">
        <v>4</v>
      </c>
      <c r="AF911">
        <v>0</v>
      </c>
    </row>
    <row r="912" spans="1:32" x14ac:dyDescent="0.2">
      <c r="A912" t="s">
        <v>832</v>
      </c>
      <c r="B912" t="s">
        <v>794</v>
      </c>
      <c r="C912" t="s">
        <v>33</v>
      </c>
      <c r="D912" t="s">
        <v>59</v>
      </c>
      <c r="E912">
        <v>15</v>
      </c>
      <c r="F912" t="s">
        <v>833</v>
      </c>
      <c r="G912" t="s">
        <v>307</v>
      </c>
      <c r="T912">
        <v>3</v>
      </c>
      <c r="U912">
        <v>0</v>
      </c>
      <c r="V912">
        <v>0</v>
      </c>
      <c r="W912">
        <v>0</v>
      </c>
      <c r="X912">
        <v>0</v>
      </c>
      <c r="Y912">
        <v>0</v>
      </c>
      <c r="AB912">
        <v>2</v>
      </c>
      <c r="AF912">
        <v>0</v>
      </c>
    </row>
    <row r="913" spans="1:32" x14ac:dyDescent="0.2">
      <c r="A913" t="s">
        <v>918</v>
      </c>
      <c r="B913" t="s">
        <v>794</v>
      </c>
      <c r="C913" t="s">
        <v>61</v>
      </c>
      <c r="D913" t="s">
        <v>41</v>
      </c>
      <c r="E913">
        <v>15</v>
      </c>
      <c r="F913" t="s">
        <v>919</v>
      </c>
      <c r="G913" t="s">
        <v>1849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AB913">
        <v>2</v>
      </c>
      <c r="AF913">
        <v>0</v>
      </c>
    </row>
    <row r="914" spans="1:32" x14ac:dyDescent="0.2">
      <c r="A914" t="s">
        <v>1238</v>
      </c>
      <c r="B914" t="s">
        <v>720</v>
      </c>
      <c r="C914" t="s">
        <v>58</v>
      </c>
      <c r="D914" t="s">
        <v>53</v>
      </c>
      <c r="E914">
        <v>15</v>
      </c>
      <c r="F914" t="s">
        <v>1239</v>
      </c>
      <c r="G914" t="s">
        <v>304</v>
      </c>
      <c r="T914">
        <v>1</v>
      </c>
      <c r="U914">
        <v>0</v>
      </c>
      <c r="V914">
        <v>0</v>
      </c>
      <c r="W914">
        <v>0</v>
      </c>
      <c r="X914">
        <v>0</v>
      </c>
      <c r="Y914">
        <v>0</v>
      </c>
      <c r="AB914">
        <v>4</v>
      </c>
      <c r="AF914">
        <v>0</v>
      </c>
    </row>
    <row r="915" spans="1:32" x14ac:dyDescent="0.2">
      <c r="A915" t="s">
        <v>1427</v>
      </c>
      <c r="B915" t="s">
        <v>720</v>
      </c>
      <c r="C915" t="s">
        <v>60</v>
      </c>
      <c r="D915" t="s">
        <v>51</v>
      </c>
      <c r="E915">
        <v>15</v>
      </c>
      <c r="F915" t="s">
        <v>1428</v>
      </c>
      <c r="G915" t="s">
        <v>314</v>
      </c>
      <c r="T915">
        <v>1</v>
      </c>
      <c r="U915">
        <v>0</v>
      </c>
      <c r="V915">
        <v>0</v>
      </c>
      <c r="W915">
        <v>0</v>
      </c>
      <c r="X915">
        <v>0</v>
      </c>
      <c r="Y915">
        <v>0</v>
      </c>
      <c r="AB915">
        <v>4</v>
      </c>
      <c r="AF915">
        <v>0</v>
      </c>
    </row>
    <row r="916" spans="1:32" x14ac:dyDescent="0.2">
      <c r="A916" t="s">
        <v>870</v>
      </c>
      <c r="B916" t="s">
        <v>720</v>
      </c>
      <c r="C916" t="s">
        <v>46</v>
      </c>
      <c r="D916" t="s">
        <v>38</v>
      </c>
      <c r="E916">
        <v>15</v>
      </c>
      <c r="F916" t="s">
        <v>871</v>
      </c>
      <c r="G916" t="s">
        <v>302</v>
      </c>
      <c r="T916">
        <v>1</v>
      </c>
      <c r="U916">
        <v>0</v>
      </c>
      <c r="V916">
        <v>0</v>
      </c>
      <c r="W916">
        <v>0</v>
      </c>
      <c r="X916">
        <v>0</v>
      </c>
      <c r="Y916">
        <v>0</v>
      </c>
      <c r="AB916">
        <v>4</v>
      </c>
      <c r="AF916">
        <v>0</v>
      </c>
    </row>
    <row r="917" spans="1:32" x14ac:dyDescent="0.2">
      <c r="A917" t="s">
        <v>1167</v>
      </c>
      <c r="B917" t="s">
        <v>794</v>
      </c>
      <c r="C917" t="s">
        <v>50</v>
      </c>
      <c r="D917" t="s">
        <v>40</v>
      </c>
      <c r="E917">
        <v>15</v>
      </c>
      <c r="F917" t="s">
        <v>1168</v>
      </c>
      <c r="G917" t="s">
        <v>303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AC917" t="s">
        <v>462</v>
      </c>
      <c r="AD917" t="s">
        <v>1490</v>
      </c>
      <c r="AF917">
        <v>0</v>
      </c>
    </row>
    <row r="918" spans="1:32" x14ac:dyDescent="0.2">
      <c r="A918" t="s">
        <v>1423</v>
      </c>
      <c r="B918" t="s">
        <v>720</v>
      </c>
      <c r="C918" t="s">
        <v>35</v>
      </c>
      <c r="D918" t="s">
        <v>36</v>
      </c>
      <c r="E918">
        <v>15</v>
      </c>
      <c r="F918" t="s">
        <v>1424</v>
      </c>
      <c r="G918" t="s">
        <v>300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0</v>
      </c>
      <c r="AB918">
        <v>4</v>
      </c>
      <c r="AF918">
        <v>0</v>
      </c>
    </row>
    <row r="919" spans="1:32" x14ac:dyDescent="0.2">
      <c r="A919" t="s">
        <v>1838</v>
      </c>
      <c r="B919" t="s">
        <v>720</v>
      </c>
      <c r="C919" t="s">
        <v>55</v>
      </c>
      <c r="D919" t="s">
        <v>62</v>
      </c>
      <c r="E919">
        <v>15</v>
      </c>
      <c r="F919" t="s">
        <v>1839</v>
      </c>
      <c r="G919" t="s">
        <v>308</v>
      </c>
      <c r="T919">
        <v>3</v>
      </c>
      <c r="U919">
        <v>0</v>
      </c>
      <c r="V919">
        <v>0</v>
      </c>
      <c r="W919">
        <v>0</v>
      </c>
      <c r="X919">
        <v>0</v>
      </c>
      <c r="Y919">
        <v>0</v>
      </c>
      <c r="AF919">
        <v>0</v>
      </c>
    </row>
    <row r="920" spans="1:32" x14ac:dyDescent="0.2">
      <c r="A920" t="s">
        <v>1071</v>
      </c>
      <c r="B920" t="s">
        <v>720</v>
      </c>
      <c r="C920" t="s">
        <v>31</v>
      </c>
      <c r="D920" t="s">
        <v>48</v>
      </c>
      <c r="E920">
        <v>15</v>
      </c>
      <c r="F920" t="s">
        <v>1072</v>
      </c>
      <c r="G920" t="s">
        <v>312</v>
      </c>
      <c r="T920">
        <v>2</v>
      </c>
      <c r="U920">
        <v>0</v>
      </c>
      <c r="V920">
        <v>0</v>
      </c>
      <c r="W920">
        <v>0</v>
      </c>
      <c r="X920">
        <v>0</v>
      </c>
      <c r="Y920">
        <v>0</v>
      </c>
      <c r="AB920">
        <v>3</v>
      </c>
      <c r="AC920" t="s">
        <v>1477</v>
      </c>
      <c r="AD920" t="s">
        <v>1566</v>
      </c>
      <c r="AE920" t="s">
        <v>1885</v>
      </c>
      <c r="AF920">
        <v>0</v>
      </c>
    </row>
    <row r="921" spans="1:32" x14ac:dyDescent="0.2">
      <c r="A921" t="s">
        <v>1886</v>
      </c>
      <c r="B921" t="s">
        <v>711</v>
      </c>
      <c r="C921" t="s">
        <v>42</v>
      </c>
      <c r="D921" t="s">
        <v>49</v>
      </c>
      <c r="E921">
        <v>15</v>
      </c>
      <c r="Z921">
        <v>1</v>
      </c>
      <c r="AA921">
        <v>0</v>
      </c>
      <c r="AF921">
        <v>0</v>
      </c>
    </row>
    <row r="922" spans="1:32" x14ac:dyDescent="0.2">
      <c r="A922" t="s">
        <v>1887</v>
      </c>
      <c r="B922" t="s">
        <v>367</v>
      </c>
      <c r="C922" t="s">
        <v>45</v>
      </c>
      <c r="D922" t="s">
        <v>57</v>
      </c>
      <c r="E922">
        <v>15</v>
      </c>
      <c r="F922" t="s">
        <v>1888</v>
      </c>
      <c r="G922" t="s">
        <v>310</v>
      </c>
      <c r="O922">
        <v>1</v>
      </c>
      <c r="P922">
        <v>-1</v>
      </c>
      <c r="Q922">
        <v>0</v>
      </c>
      <c r="R922">
        <v>0</v>
      </c>
      <c r="S922">
        <v>0</v>
      </c>
      <c r="T922">
        <v>2</v>
      </c>
      <c r="U922">
        <v>0</v>
      </c>
      <c r="V922">
        <v>0</v>
      </c>
      <c r="W922">
        <v>0</v>
      </c>
      <c r="X922">
        <v>0</v>
      </c>
      <c r="Y922">
        <v>0</v>
      </c>
      <c r="AB922">
        <v>4</v>
      </c>
      <c r="AF922">
        <v>-0.1</v>
      </c>
    </row>
    <row r="923" spans="1:32" x14ac:dyDescent="0.2">
      <c r="A923" t="s">
        <v>1889</v>
      </c>
      <c r="B923" t="s">
        <v>367</v>
      </c>
      <c r="C923" t="s">
        <v>31</v>
      </c>
      <c r="D923" t="s">
        <v>48</v>
      </c>
      <c r="E923">
        <v>15</v>
      </c>
      <c r="F923" t="s">
        <v>1890</v>
      </c>
      <c r="G923" t="s">
        <v>312</v>
      </c>
      <c r="O923">
        <v>1</v>
      </c>
      <c r="P923">
        <v>-1</v>
      </c>
      <c r="Q923">
        <v>0</v>
      </c>
      <c r="R923">
        <v>0</v>
      </c>
      <c r="S923">
        <v>0</v>
      </c>
      <c r="AB923">
        <v>3</v>
      </c>
      <c r="AF923">
        <v>-0.1</v>
      </c>
    </row>
    <row r="924" spans="1:32" x14ac:dyDescent="0.2">
      <c r="A924" t="s">
        <v>1891</v>
      </c>
      <c r="B924" t="s">
        <v>720</v>
      </c>
      <c r="C924" t="s">
        <v>58</v>
      </c>
      <c r="D924" t="s">
        <v>53</v>
      </c>
      <c r="E924">
        <v>15</v>
      </c>
      <c r="F924" t="s">
        <v>1892</v>
      </c>
      <c r="G924" t="s">
        <v>304</v>
      </c>
      <c r="O924">
        <v>1</v>
      </c>
      <c r="P924">
        <v>-1</v>
      </c>
      <c r="Q924">
        <v>0</v>
      </c>
      <c r="R924">
        <v>0</v>
      </c>
      <c r="S924">
        <v>0</v>
      </c>
      <c r="AF924">
        <v>-0.1</v>
      </c>
    </row>
    <row r="925" spans="1:32" x14ac:dyDescent="0.2">
      <c r="A925" t="s">
        <v>435</v>
      </c>
      <c r="B925" t="s">
        <v>367</v>
      </c>
      <c r="C925" t="s">
        <v>46</v>
      </c>
      <c r="D925" t="s">
        <v>38</v>
      </c>
      <c r="E925">
        <v>15</v>
      </c>
      <c r="F925" t="s">
        <v>436</v>
      </c>
      <c r="G925" t="s">
        <v>302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2</v>
      </c>
      <c r="P925">
        <v>-2</v>
      </c>
      <c r="Q925">
        <v>0</v>
      </c>
      <c r="R925">
        <v>0</v>
      </c>
      <c r="S925">
        <v>0</v>
      </c>
      <c r="AB925">
        <v>2</v>
      </c>
      <c r="AF925">
        <v>-0.2</v>
      </c>
    </row>
    <row r="926" spans="1:32" x14ac:dyDescent="0.2">
      <c r="A926" t="s">
        <v>785</v>
      </c>
      <c r="B926" t="s">
        <v>720</v>
      </c>
      <c r="C926" t="s">
        <v>37</v>
      </c>
      <c r="D926" t="s">
        <v>42</v>
      </c>
      <c r="E926">
        <v>14</v>
      </c>
      <c r="F926" t="s">
        <v>786</v>
      </c>
      <c r="G926" t="s">
        <v>299</v>
      </c>
      <c r="T926">
        <v>9</v>
      </c>
      <c r="U926">
        <v>7</v>
      </c>
      <c r="V926">
        <v>166</v>
      </c>
      <c r="W926">
        <v>2</v>
      </c>
      <c r="X926">
        <v>0</v>
      </c>
      <c r="Y926">
        <v>1</v>
      </c>
      <c r="AB926">
        <v>1</v>
      </c>
      <c r="AF926">
        <v>38.6</v>
      </c>
    </row>
    <row r="927" spans="1:32" x14ac:dyDescent="0.2">
      <c r="A927" t="s">
        <v>411</v>
      </c>
      <c r="B927" t="s">
        <v>367</v>
      </c>
      <c r="C927" t="s">
        <v>37</v>
      </c>
      <c r="D927" t="s">
        <v>42</v>
      </c>
      <c r="E927">
        <v>14</v>
      </c>
      <c r="F927" t="s">
        <v>412</v>
      </c>
      <c r="G927" t="s">
        <v>299</v>
      </c>
      <c r="H927">
        <v>31</v>
      </c>
      <c r="I927">
        <v>27</v>
      </c>
      <c r="J927">
        <v>337</v>
      </c>
      <c r="K927">
        <v>4</v>
      </c>
      <c r="L927">
        <v>0</v>
      </c>
      <c r="M927">
        <v>0</v>
      </c>
      <c r="N927">
        <v>1</v>
      </c>
      <c r="O927">
        <v>3</v>
      </c>
      <c r="P927">
        <v>-2</v>
      </c>
      <c r="Q927">
        <v>0</v>
      </c>
      <c r="R927">
        <v>0</v>
      </c>
      <c r="S927">
        <v>0</v>
      </c>
      <c r="Z927">
        <v>1</v>
      </c>
      <c r="AA927">
        <v>0</v>
      </c>
      <c r="AB927">
        <v>1</v>
      </c>
      <c r="AF927">
        <v>32.28</v>
      </c>
    </row>
    <row r="928" spans="1:32" x14ac:dyDescent="0.2">
      <c r="A928" t="s">
        <v>407</v>
      </c>
      <c r="B928" t="s">
        <v>367</v>
      </c>
      <c r="C928" t="s">
        <v>57</v>
      </c>
      <c r="D928" t="s">
        <v>55</v>
      </c>
      <c r="E928">
        <v>14</v>
      </c>
      <c r="F928" t="s">
        <v>408</v>
      </c>
      <c r="G928" t="s">
        <v>298</v>
      </c>
      <c r="H928">
        <v>32</v>
      </c>
      <c r="I928">
        <v>23</v>
      </c>
      <c r="J928">
        <v>292</v>
      </c>
      <c r="K928">
        <v>5</v>
      </c>
      <c r="L928">
        <v>0</v>
      </c>
      <c r="M928">
        <v>0</v>
      </c>
      <c r="N928">
        <v>0</v>
      </c>
      <c r="O928">
        <v>1</v>
      </c>
      <c r="P928">
        <v>6</v>
      </c>
      <c r="Q928">
        <v>0</v>
      </c>
      <c r="R928">
        <v>0</v>
      </c>
      <c r="S928">
        <v>0</v>
      </c>
      <c r="AB928">
        <v>1</v>
      </c>
      <c r="AF928">
        <v>32.28</v>
      </c>
    </row>
    <row r="929" spans="1:32" x14ac:dyDescent="0.2">
      <c r="A929" t="s">
        <v>1225</v>
      </c>
      <c r="B929" t="s">
        <v>720</v>
      </c>
      <c r="C929" t="s">
        <v>57</v>
      </c>
      <c r="D929" t="s">
        <v>55</v>
      </c>
      <c r="E929">
        <v>14</v>
      </c>
      <c r="F929" t="s">
        <v>1226</v>
      </c>
      <c r="G929" t="s">
        <v>298</v>
      </c>
      <c r="T929">
        <v>9</v>
      </c>
      <c r="U929">
        <v>6</v>
      </c>
      <c r="V929">
        <v>82</v>
      </c>
      <c r="W929">
        <v>3</v>
      </c>
      <c r="X929">
        <v>0</v>
      </c>
      <c r="Y929">
        <v>0</v>
      </c>
      <c r="AB929">
        <v>1</v>
      </c>
      <c r="AF929">
        <v>32.200000000000003</v>
      </c>
    </row>
    <row r="930" spans="1:32" x14ac:dyDescent="0.2">
      <c r="A930" t="s">
        <v>574</v>
      </c>
      <c r="B930" t="s">
        <v>475</v>
      </c>
      <c r="C930" t="s">
        <v>45</v>
      </c>
      <c r="D930" t="s">
        <v>60</v>
      </c>
      <c r="E930">
        <v>14</v>
      </c>
      <c r="F930" t="s">
        <v>575</v>
      </c>
      <c r="G930" t="s">
        <v>295</v>
      </c>
      <c r="O930">
        <v>20</v>
      </c>
      <c r="P930">
        <v>145</v>
      </c>
      <c r="Q930">
        <v>2</v>
      </c>
      <c r="R930">
        <v>0</v>
      </c>
      <c r="S930">
        <v>1</v>
      </c>
      <c r="T930">
        <v>1</v>
      </c>
      <c r="U930">
        <v>1</v>
      </c>
      <c r="V930">
        <v>9</v>
      </c>
      <c r="W930">
        <v>0</v>
      </c>
      <c r="X930">
        <v>0</v>
      </c>
      <c r="Y930">
        <v>0</v>
      </c>
      <c r="AB930">
        <v>1</v>
      </c>
      <c r="AF930">
        <v>31.4</v>
      </c>
    </row>
    <row r="931" spans="1:32" x14ac:dyDescent="0.2">
      <c r="A931" t="s">
        <v>773</v>
      </c>
      <c r="B931" t="s">
        <v>720</v>
      </c>
      <c r="C931" t="s">
        <v>57</v>
      </c>
      <c r="D931" t="s">
        <v>55</v>
      </c>
      <c r="E931">
        <v>14</v>
      </c>
      <c r="F931" t="s">
        <v>774</v>
      </c>
      <c r="G931" t="s">
        <v>298</v>
      </c>
      <c r="T931">
        <v>7</v>
      </c>
      <c r="U931">
        <v>6</v>
      </c>
      <c r="V931">
        <v>104</v>
      </c>
      <c r="W931">
        <v>2</v>
      </c>
      <c r="X931">
        <v>0</v>
      </c>
      <c r="Y931">
        <v>1</v>
      </c>
      <c r="AB931">
        <v>3</v>
      </c>
      <c r="AF931">
        <v>31.4</v>
      </c>
    </row>
    <row r="932" spans="1:32" x14ac:dyDescent="0.2">
      <c r="A932" t="s">
        <v>658</v>
      </c>
      <c r="B932" t="s">
        <v>475</v>
      </c>
      <c r="C932" t="s">
        <v>35</v>
      </c>
      <c r="D932" t="s">
        <v>61</v>
      </c>
      <c r="E932">
        <v>14</v>
      </c>
      <c r="F932" t="s">
        <v>659</v>
      </c>
      <c r="G932" t="s">
        <v>288</v>
      </c>
      <c r="O932">
        <v>16</v>
      </c>
      <c r="P932">
        <v>140</v>
      </c>
      <c r="Q932">
        <v>2</v>
      </c>
      <c r="R932">
        <v>0</v>
      </c>
      <c r="S932">
        <v>1</v>
      </c>
      <c r="T932">
        <v>2</v>
      </c>
      <c r="U932">
        <v>1</v>
      </c>
      <c r="V932">
        <v>7</v>
      </c>
      <c r="W932">
        <v>0</v>
      </c>
      <c r="X932">
        <v>0</v>
      </c>
      <c r="Y932">
        <v>0</v>
      </c>
      <c r="AB932">
        <v>1</v>
      </c>
      <c r="AF932">
        <v>30.7</v>
      </c>
    </row>
    <row r="933" spans="1:32" x14ac:dyDescent="0.2">
      <c r="A933" t="s">
        <v>852</v>
      </c>
      <c r="B933" t="s">
        <v>794</v>
      </c>
      <c r="C933" t="s">
        <v>53</v>
      </c>
      <c r="D933" t="s">
        <v>52</v>
      </c>
      <c r="E933">
        <v>14</v>
      </c>
      <c r="F933" t="s">
        <v>853</v>
      </c>
      <c r="G933" t="s">
        <v>297</v>
      </c>
      <c r="T933">
        <v>9</v>
      </c>
      <c r="U933">
        <v>9</v>
      </c>
      <c r="V933">
        <v>120</v>
      </c>
      <c r="W933">
        <v>1</v>
      </c>
      <c r="X933">
        <v>0</v>
      </c>
      <c r="Y933">
        <v>1</v>
      </c>
      <c r="AB933">
        <v>1</v>
      </c>
      <c r="AF933">
        <v>30</v>
      </c>
    </row>
    <row r="934" spans="1:32" x14ac:dyDescent="0.2">
      <c r="A934" t="s">
        <v>443</v>
      </c>
      <c r="B934" t="s">
        <v>367</v>
      </c>
      <c r="C934" t="s">
        <v>40</v>
      </c>
      <c r="D934" t="s">
        <v>59</v>
      </c>
      <c r="E934">
        <v>14</v>
      </c>
      <c r="F934" t="s">
        <v>444</v>
      </c>
      <c r="G934" t="s">
        <v>289</v>
      </c>
      <c r="H934">
        <v>30</v>
      </c>
      <c r="I934">
        <v>16</v>
      </c>
      <c r="J934">
        <v>250</v>
      </c>
      <c r="K934">
        <v>3</v>
      </c>
      <c r="L934">
        <v>0</v>
      </c>
      <c r="M934">
        <v>0</v>
      </c>
      <c r="N934">
        <v>0</v>
      </c>
      <c r="O934">
        <v>4</v>
      </c>
      <c r="P934">
        <v>17</v>
      </c>
      <c r="Q934">
        <v>1</v>
      </c>
      <c r="R934">
        <v>0</v>
      </c>
      <c r="S934">
        <v>0</v>
      </c>
      <c r="Z934">
        <v>2</v>
      </c>
      <c r="AA934">
        <v>0</v>
      </c>
      <c r="AB934">
        <v>1</v>
      </c>
      <c r="AF934">
        <v>29.7</v>
      </c>
    </row>
    <row r="935" spans="1:32" x14ac:dyDescent="0.2">
      <c r="A935" t="s">
        <v>779</v>
      </c>
      <c r="B935" t="s">
        <v>720</v>
      </c>
      <c r="C935" t="s">
        <v>44</v>
      </c>
      <c r="D935" t="s">
        <v>50</v>
      </c>
      <c r="E935">
        <v>14</v>
      </c>
      <c r="F935" t="s">
        <v>780</v>
      </c>
      <c r="G935" t="s">
        <v>285</v>
      </c>
      <c r="O935">
        <v>1</v>
      </c>
      <c r="P935">
        <v>5</v>
      </c>
      <c r="Q935">
        <v>0</v>
      </c>
      <c r="R935">
        <v>0</v>
      </c>
      <c r="S935">
        <v>0</v>
      </c>
      <c r="T935">
        <v>3</v>
      </c>
      <c r="U935">
        <v>2</v>
      </c>
      <c r="V935">
        <v>120</v>
      </c>
      <c r="W935">
        <v>2</v>
      </c>
      <c r="X935">
        <v>0</v>
      </c>
      <c r="Y935">
        <v>1</v>
      </c>
      <c r="AB935">
        <v>3</v>
      </c>
      <c r="AF935">
        <v>29.5</v>
      </c>
    </row>
    <row r="936" spans="1:32" x14ac:dyDescent="0.2">
      <c r="A936" t="s">
        <v>769</v>
      </c>
      <c r="B936" t="s">
        <v>720</v>
      </c>
      <c r="C936" t="s">
        <v>61</v>
      </c>
      <c r="D936" t="s">
        <v>35</v>
      </c>
      <c r="E936">
        <v>14</v>
      </c>
      <c r="F936" t="s">
        <v>770</v>
      </c>
      <c r="G936" t="s">
        <v>288</v>
      </c>
      <c r="O936">
        <v>1</v>
      </c>
      <c r="P936">
        <v>15</v>
      </c>
      <c r="Q936">
        <v>0</v>
      </c>
      <c r="R936">
        <v>0</v>
      </c>
      <c r="S936">
        <v>0</v>
      </c>
      <c r="T936">
        <v>10</v>
      </c>
      <c r="U936">
        <v>9</v>
      </c>
      <c r="V936">
        <v>60</v>
      </c>
      <c r="W936">
        <v>2</v>
      </c>
      <c r="X936">
        <v>0</v>
      </c>
      <c r="Y936">
        <v>0</v>
      </c>
      <c r="AB936">
        <v>2</v>
      </c>
      <c r="AC936" t="s">
        <v>462</v>
      </c>
      <c r="AD936" t="s">
        <v>1854</v>
      </c>
      <c r="AF936">
        <v>28.5</v>
      </c>
    </row>
    <row r="937" spans="1:32" x14ac:dyDescent="0.2">
      <c r="A937" t="s">
        <v>972</v>
      </c>
      <c r="B937" t="s">
        <v>720</v>
      </c>
      <c r="C937" t="s">
        <v>51</v>
      </c>
      <c r="D937" t="s">
        <v>48</v>
      </c>
      <c r="E937">
        <v>14</v>
      </c>
      <c r="F937" t="s">
        <v>973</v>
      </c>
      <c r="G937" t="s">
        <v>293</v>
      </c>
      <c r="T937">
        <v>9</v>
      </c>
      <c r="U937">
        <v>6</v>
      </c>
      <c r="V937">
        <v>132</v>
      </c>
      <c r="W937">
        <v>1</v>
      </c>
      <c r="X937">
        <v>0</v>
      </c>
      <c r="Y937">
        <v>1</v>
      </c>
      <c r="AB937">
        <v>1</v>
      </c>
      <c r="AF937">
        <v>28.2</v>
      </c>
    </row>
    <row r="938" spans="1:32" x14ac:dyDescent="0.2">
      <c r="A938" t="s">
        <v>846</v>
      </c>
      <c r="B938" t="s">
        <v>720</v>
      </c>
      <c r="C938" t="s">
        <v>32</v>
      </c>
      <c r="D938" t="s">
        <v>54</v>
      </c>
      <c r="E938">
        <v>14</v>
      </c>
      <c r="F938" t="s">
        <v>847</v>
      </c>
      <c r="G938" t="s">
        <v>296</v>
      </c>
      <c r="T938">
        <v>10</v>
      </c>
      <c r="U938">
        <v>6</v>
      </c>
      <c r="V938">
        <v>125</v>
      </c>
      <c r="W938">
        <v>1</v>
      </c>
      <c r="X938">
        <v>0</v>
      </c>
      <c r="Y938">
        <v>1</v>
      </c>
      <c r="AB938">
        <v>1</v>
      </c>
      <c r="AC938" t="s">
        <v>462</v>
      </c>
      <c r="AD938" t="s">
        <v>1499</v>
      </c>
      <c r="AF938">
        <v>27.5</v>
      </c>
    </row>
    <row r="939" spans="1:32" x14ac:dyDescent="0.2">
      <c r="A939" t="s">
        <v>483</v>
      </c>
      <c r="B939" t="s">
        <v>475</v>
      </c>
      <c r="C939" t="s">
        <v>47</v>
      </c>
      <c r="D939" t="s">
        <v>34</v>
      </c>
      <c r="E939">
        <v>14</v>
      </c>
      <c r="F939" t="s">
        <v>484</v>
      </c>
      <c r="G939" t="s">
        <v>287</v>
      </c>
      <c r="O939">
        <v>11</v>
      </c>
      <c r="P939">
        <v>71</v>
      </c>
      <c r="Q939">
        <v>1</v>
      </c>
      <c r="R939">
        <v>0</v>
      </c>
      <c r="S939">
        <v>0</v>
      </c>
      <c r="T939">
        <v>4</v>
      </c>
      <c r="U939">
        <v>4</v>
      </c>
      <c r="V939">
        <v>32</v>
      </c>
      <c r="W939">
        <v>1</v>
      </c>
      <c r="X939">
        <v>0</v>
      </c>
      <c r="Y939">
        <v>0</v>
      </c>
      <c r="AB939">
        <v>2</v>
      </c>
      <c r="AF939">
        <v>26.3</v>
      </c>
    </row>
    <row r="940" spans="1:32" x14ac:dyDescent="0.2">
      <c r="A940" t="s">
        <v>1083</v>
      </c>
      <c r="B940" t="s">
        <v>720</v>
      </c>
      <c r="C940" t="s">
        <v>52</v>
      </c>
      <c r="D940" t="s">
        <v>53</v>
      </c>
      <c r="E940">
        <v>14</v>
      </c>
      <c r="F940" t="s">
        <v>1084</v>
      </c>
      <c r="G940" t="s">
        <v>297</v>
      </c>
      <c r="T940">
        <v>9</v>
      </c>
      <c r="U940">
        <v>6</v>
      </c>
      <c r="V940">
        <v>107</v>
      </c>
      <c r="W940">
        <v>1</v>
      </c>
      <c r="X940">
        <v>0</v>
      </c>
      <c r="Y940">
        <v>1</v>
      </c>
      <c r="AB940">
        <v>1</v>
      </c>
      <c r="AF940">
        <v>25.7</v>
      </c>
    </row>
    <row r="941" spans="1:32" x14ac:dyDescent="0.2">
      <c r="A941" t="s">
        <v>419</v>
      </c>
      <c r="B941" t="s">
        <v>367</v>
      </c>
      <c r="C941" t="s">
        <v>53</v>
      </c>
      <c r="D941" t="s">
        <v>52</v>
      </c>
      <c r="E941">
        <v>14</v>
      </c>
      <c r="F941" t="s">
        <v>420</v>
      </c>
      <c r="G941" t="s">
        <v>297</v>
      </c>
      <c r="H941">
        <v>31</v>
      </c>
      <c r="I941">
        <v>24</v>
      </c>
      <c r="J941">
        <v>300</v>
      </c>
      <c r="K941">
        <v>1</v>
      </c>
      <c r="L941">
        <v>0</v>
      </c>
      <c r="M941">
        <v>1</v>
      </c>
      <c r="N941">
        <v>1</v>
      </c>
      <c r="O941">
        <v>4</v>
      </c>
      <c r="P941">
        <v>13</v>
      </c>
      <c r="Q941">
        <v>1</v>
      </c>
      <c r="R941">
        <v>0</v>
      </c>
      <c r="S941">
        <v>0</v>
      </c>
      <c r="AB941">
        <v>1</v>
      </c>
      <c r="AF941">
        <v>25.3</v>
      </c>
    </row>
    <row r="942" spans="1:32" x14ac:dyDescent="0.2">
      <c r="A942" t="s">
        <v>371</v>
      </c>
      <c r="B942" t="s">
        <v>367</v>
      </c>
      <c r="C942" t="s">
        <v>32</v>
      </c>
      <c r="D942" t="s">
        <v>54</v>
      </c>
      <c r="E942">
        <v>14</v>
      </c>
      <c r="F942" t="s">
        <v>372</v>
      </c>
      <c r="G942" t="s">
        <v>296</v>
      </c>
      <c r="H942">
        <v>36</v>
      </c>
      <c r="I942">
        <v>21</v>
      </c>
      <c r="J942">
        <v>263</v>
      </c>
      <c r="K942">
        <v>3</v>
      </c>
      <c r="L942">
        <v>0</v>
      </c>
      <c r="M942">
        <v>0</v>
      </c>
      <c r="N942">
        <v>0</v>
      </c>
      <c r="O942">
        <v>3</v>
      </c>
      <c r="P942">
        <v>23</v>
      </c>
      <c r="Q942">
        <v>0</v>
      </c>
      <c r="R942">
        <v>0</v>
      </c>
      <c r="S942">
        <v>0</v>
      </c>
      <c r="AB942">
        <v>1</v>
      </c>
      <c r="AC942" t="s">
        <v>462</v>
      </c>
      <c r="AD942" t="s">
        <v>1491</v>
      </c>
      <c r="AF942">
        <v>24.82</v>
      </c>
    </row>
    <row r="943" spans="1:32" x14ac:dyDescent="0.2">
      <c r="A943" t="s">
        <v>626</v>
      </c>
      <c r="B943" t="s">
        <v>475</v>
      </c>
      <c r="C943" t="s">
        <v>47</v>
      </c>
      <c r="D943" t="s">
        <v>34</v>
      </c>
      <c r="E943">
        <v>14</v>
      </c>
      <c r="F943" t="s">
        <v>627</v>
      </c>
      <c r="G943" t="s">
        <v>287</v>
      </c>
      <c r="O943">
        <v>24</v>
      </c>
      <c r="P943">
        <v>124</v>
      </c>
      <c r="Q943">
        <v>1</v>
      </c>
      <c r="R943">
        <v>0</v>
      </c>
      <c r="S943">
        <v>1</v>
      </c>
      <c r="T943">
        <v>1</v>
      </c>
      <c r="U943">
        <v>1</v>
      </c>
      <c r="V943">
        <v>24</v>
      </c>
      <c r="W943">
        <v>0</v>
      </c>
      <c r="X943">
        <v>0</v>
      </c>
      <c r="Y943">
        <v>0</v>
      </c>
      <c r="AB943">
        <v>1</v>
      </c>
      <c r="AF943">
        <v>24.8</v>
      </c>
    </row>
    <row r="944" spans="1:32" x14ac:dyDescent="0.2">
      <c r="A944" t="s">
        <v>892</v>
      </c>
      <c r="B944" t="s">
        <v>720</v>
      </c>
      <c r="C944" t="s">
        <v>46</v>
      </c>
      <c r="D944" t="s">
        <v>39</v>
      </c>
      <c r="E944">
        <v>14</v>
      </c>
      <c r="F944" t="s">
        <v>893</v>
      </c>
      <c r="G944" t="s">
        <v>284</v>
      </c>
      <c r="T944">
        <v>9</v>
      </c>
      <c r="U944">
        <v>5</v>
      </c>
      <c r="V944">
        <v>102</v>
      </c>
      <c r="W944">
        <v>1</v>
      </c>
      <c r="X944">
        <v>0</v>
      </c>
      <c r="Y944">
        <v>1</v>
      </c>
      <c r="AB944">
        <v>3</v>
      </c>
      <c r="AC944" t="s">
        <v>1477</v>
      </c>
      <c r="AD944" t="s">
        <v>1490</v>
      </c>
      <c r="AF944">
        <v>24.2</v>
      </c>
    </row>
    <row r="945" spans="1:32" x14ac:dyDescent="0.2">
      <c r="A945" t="s">
        <v>405</v>
      </c>
      <c r="B945" t="s">
        <v>367</v>
      </c>
      <c r="C945" t="s">
        <v>52</v>
      </c>
      <c r="D945" t="s">
        <v>53</v>
      </c>
      <c r="E945">
        <v>14</v>
      </c>
      <c r="F945" t="s">
        <v>406</v>
      </c>
      <c r="G945" t="s">
        <v>297</v>
      </c>
      <c r="H945">
        <v>31</v>
      </c>
      <c r="I945">
        <v>19</v>
      </c>
      <c r="J945">
        <v>315</v>
      </c>
      <c r="K945">
        <v>2</v>
      </c>
      <c r="L945">
        <v>0</v>
      </c>
      <c r="M945">
        <v>0</v>
      </c>
      <c r="N945">
        <v>1</v>
      </c>
      <c r="O945">
        <v>1</v>
      </c>
      <c r="P945">
        <v>5</v>
      </c>
      <c r="Q945">
        <v>0</v>
      </c>
      <c r="R945">
        <v>0</v>
      </c>
      <c r="S945">
        <v>0</v>
      </c>
      <c r="Z945">
        <v>1</v>
      </c>
      <c r="AA945">
        <v>0</v>
      </c>
      <c r="AB945">
        <v>1</v>
      </c>
      <c r="AC945" t="s">
        <v>462</v>
      </c>
      <c r="AD945" t="s">
        <v>1508</v>
      </c>
      <c r="AF945">
        <v>24.1</v>
      </c>
    </row>
    <row r="946" spans="1:32" x14ac:dyDescent="0.2">
      <c r="A946" t="s">
        <v>425</v>
      </c>
      <c r="B946" t="s">
        <v>367</v>
      </c>
      <c r="C946" t="s">
        <v>46</v>
      </c>
      <c r="D946" t="s">
        <v>39</v>
      </c>
      <c r="E946">
        <v>14</v>
      </c>
      <c r="F946" t="s">
        <v>426</v>
      </c>
      <c r="G946" t="s">
        <v>284</v>
      </c>
      <c r="H946">
        <v>35</v>
      </c>
      <c r="I946">
        <v>25</v>
      </c>
      <c r="J946">
        <v>310</v>
      </c>
      <c r="K946">
        <v>2</v>
      </c>
      <c r="L946">
        <v>0</v>
      </c>
      <c r="M946">
        <v>0</v>
      </c>
      <c r="N946">
        <v>1</v>
      </c>
      <c r="O946">
        <v>3</v>
      </c>
      <c r="P946">
        <v>3</v>
      </c>
      <c r="Q946">
        <v>0</v>
      </c>
      <c r="R946">
        <v>0</v>
      </c>
      <c r="S946">
        <v>0</v>
      </c>
      <c r="AB946">
        <v>1</v>
      </c>
      <c r="AF946">
        <v>23.7</v>
      </c>
    </row>
    <row r="947" spans="1:32" x14ac:dyDescent="0.2">
      <c r="A947" t="s">
        <v>409</v>
      </c>
      <c r="B947" t="s">
        <v>367</v>
      </c>
      <c r="C947" t="s">
        <v>41</v>
      </c>
      <c r="D947" t="s">
        <v>36</v>
      </c>
      <c r="E947">
        <v>14</v>
      </c>
      <c r="F947" t="s">
        <v>410</v>
      </c>
      <c r="G947" t="s">
        <v>291</v>
      </c>
      <c r="H947">
        <v>41</v>
      </c>
      <c r="I947">
        <v>31</v>
      </c>
      <c r="J947">
        <v>312</v>
      </c>
      <c r="K947">
        <v>2</v>
      </c>
      <c r="L947">
        <v>0</v>
      </c>
      <c r="M947">
        <v>0</v>
      </c>
      <c r="N947">
        <v>1</v>
      </c>
      <c r="O947">
        <v>3</v>
      </c>
      <c r="P947">
        <v>0</v>
      </c>
      <c r="Q947">
        <v>0</v>
      </c>
      <c r="R947">
        <v>0</v>
      </c>
      <c r="S947">
        <v>0</v>
      </c>
      <c r="AB947">
        <v>1</v>
      </c>
      <c r="AF947">
        <v>23.48</v>
      </c>
    </row>
    <row r="948" spans="1:32" x14ac:dyDescent="0.2">
      <c r="A948" t="s">
        <v>391</v>
      </c>
      <c r="B948" t="s">
        <v>367</v>
      </c>
      <c r="C948" t="s">
        <v>54</v>
      </c>
      <c r="D948" t="s">
        <v>32</v>
      </c>
      <c r="E948">
        <v>14</v>
      </c>
      <c r="F948" t="s">
        <v>392</v>
      </c>
      <c r="G948" t="s">
        <v>296</v>
      </c>
      <c r="H948">
        <v>39</v>
      </c>
      <c r="I948">
        <v>21</v>
      </c>
      <c r="J948">
        <v>274</v>
      </c>
      <c r="K948">
        <v>0</v>
      </c>
      <c r="L948">
        <v>1</v>
      </c>
      <c r="M948">
        <v>1</v>
      </c>
      <c r="N948">
        <v>0</v>
      </c>
      <c r="O948">
        <v>3</v>
      </c>
      <c r="P948">
        <v>3</v>
      </c>
      <c r="Q948">
        <v>0</v>
      </c>
      <c r="R948">
        <v>0</v>
      </c>
      <c r="S948">
        <v>0</v>
      </c>
      <c r="T948">
        <v>1</v>
      </c>
      <c r="U948">
        <v>1</v>
      </c>
      <c r="V948">
        <v>41</v>
      </c>
      <c r="W948">
        <v>1</v>
      </c>
      <c r="X948">
        <v>0</v>
      </c>
      <c r="Y948">
        <v>0</v>
      </c>
      <c r="AB948">
        <v>1</v>
      </c>
      <c r="AF948">
        <v>23.36</v>
      </c>
    </row>
    <row r="949" spans="1:32" x14ac:dyDescent="0.2">
      <c r="A949" t="s">
        <v>552</v>
      </c>
      <c r="B949" t="s">
        <v>475</v>
      </c>
      <c r="C949" t="s">
        <v>48</v>
      </c>
      <c r="D949" t="s">
        <v>51</v>
      </c>
      <c r="E949">
        <v>14</v>
      </c>
      <c r="F949" t="s">
        <v>553</v>
      </c>
      <c r="G949" t="s">
        <v>293</v>
      </c>
      <c r="O949">
        <v>23</v>
      </c>
      <c r="P949">
        <v>76</v>
      </c>
      <c r="Q949">
        <v>2</v>
      </c>
      <c r="R949">
        <v>0</v>
      </c>
      <c r="S949">
        <v>0</v>
      </c>
      <c r="T949">
        <v>2</v>
      </c>
      <c r="U949">
        <v>2</v>
      </c>
      <c r="V949">
        <v>15</v>
      </c>
      <c r="W949">
        <v>0</v>
      </c>
      <c r="X949">
        <v>0</v>
      </c>
      <c r="Y949">
        <v>0</v>
      </c>
      <c r="AB949">
        <v>1</v>
      </c>
      <c r="AF949">
        <v>23.1</v>
      </c>
    </row>
    <row r="950" spans="1:32" x14ac:dyDescent="0.2">
      <c r="A950" t="s">
        <v>377</v>
      </c>
      <c r="B950" t="s">
        <v>367</v>
      </c>
      <c r="C950" t="s">
        <v>44</v>
      </c>
      <c r="D950" t="s">
        <v>50</v>
      </c>
      <c r="E950">
        <v>14</v>
      </c>
      <c r="F950" t="s">
        <v>378</v>
      </c>
      <c r="G950" t="s">
        <v>285</v>
      </c>
      <c r="H950">
        <v>21</v>
      </c>
      <c r="I950">
        <v>15</v>
      </c>
      <c r="J950">
        <v>265</v>
      </c>
      <c r="K950">
        <v>3</v>
      </c>
      <c r="L950">
        <v>0</v>
      </c>
      <c r="M950">
        <v>0</v>
      </c>
      <c r="N950">
        <v>0</v>
      </c>
      <c r="O950">
        <v>3</v>
      </c>
      <c r="P950">
        <v>4</v>
      </c>
      <c r="Q950">
        <v>0</v>
      </c>
      <c r="R950">
        <v>0</v>
      </c>
      <c r="S950">
        <v>0</v>
      </c>
      <c r="AB950">
        <v>1</v>
      </c>
      <c r="AF950">
        <v>23</v>
      </c>
    </row>
    <row r="951" spans="1:32" x14ac:dyDescent="0.2">
      <c r="A951" t="s">
        <v>850</v>
      </c>
      <c r="B951" t="s">
        <v>720</v>
      </c>
      <c r="C951" t="s">
        <v>40</v>
      </c>
      <c r="D951" t="s">
        <v>59</v>
      </c>
      <c r="E951">
        <v>14</v>
      </c>
      <c r="F951" t="s">
        <v>851</v>
      </c>
      <c r="G951" t="s">
        <v>289</v>
      </c>
      <c r="T951">
        <v>4</v>
      </c>
      <c r="U951">
        <v>3</v>
      </c>
      <c r="V951">
        <v>105</v>
      </c>
      <c r="W951">
        <v>1</v>
      </c>
      <c r="X951">
        <v>0</v>
      </c>
      <c r="Y951">
        <v>1</v>
      </c>
      <c r="AB951">
        <v>2</v>
      </c>
      <c r="AC951" t="s">
        <v>1803</v>
      </c>
      <c r="AD951" t="s">
        <v>1893</v>
      </c>
      <c r="AF951">
        <v>22.5</v>
      </c>
    </row>
    <row r="952" spans="1:32" x14ac:dyDescent="0.2">
      <c r="A952" t="s">
        <v>866</v>
      </c>
      <c r="B952" t="s">
        <v>720</v>
      </c>
      <c r="C952" t="s">
        <v>41</v>
      </c>
      <c r="D952" t="s">
        <v>36</v>
      </c>
      <c r="E952">
        <v>14</v>
      </c>
      <c r="F952" t="s">
        <v>867</v>
      </c>
      <c r="G952" t="s">
        <v>291</v>
      </c>
      <c r="T952">
        <v>8</v>
      </c>
      <c r="U952">
        <v>7</v>
      </c>
      <c r="V952">
        <v>122</v>
      </c>
      <c r="W952">
        <v>0</v>
      </c>
      <c r="X952">
        <v>0</v>
      </c>
      <c r="Y952">
        <v>1</v>
      </c>
      <c r="AB952">
        <v>2</v>
      </c>
      <c r="AC952" t="s">
        <v>1822</v>
      </c>
      <c r="AD952" t="s">
        <v>1854</v>
      </c>
      <c r="AE952" t="s">
        <v>1894</v>
      </c>
      <c r="AF952">
        <v>22.2</v>
      </c>
    </row>
    <row r="953" spans="1:32" x14ac:dyDescent="0.2">
      <c r="A953" t="s">
        <v>890</v>
      </c>
      <c r="B953" t="s">
        <v>720</v>
      </c>
      <c r="C953" t="s">
        <v>45</v>
      </c>
      <c r="D953" t="s">
        <v>60</v>
      </c>
      <c r="E953">
        <v>14</v>
      </c>
      <c r="F953" t="s">
        <v>891</v>
      </c>
      <c r="G953" t="s">
        <v>295</v>
      </c>
      <c r="T953">
        <v>10</v>
      </c>
      <c r="U953">
        <v>8</v>
      </c>
      <c r="V953">
        <v>107</v>
      </c>
      <c r="W953">
        <v>0</v>
      </c>
      <c r="X953">
        <v>0</v>
      </c>
      <c r="Y953">
        <v>1</v>
      </c>
      <c r="AB953">
        <v>2</v>
      </c>
      <c r="AF953">
        <v>21.7</v>
      </c>
    </row>
    <row r="954" spans="1:32" x14ac:dyDescent="0.2">
      <c r="A954" t="s">
        <v>1077</v>
      </c>
      <c r="B954" t="s">
        <v>720</v>
      </c>
      <c r="C954" t="s">
        <v>41</v>
      </c>
      <c r="D954" t="s">
        <v>36</v>
      </c>
      <c r="E954">
        <v>14</v>
      </c>
      <c r="F954" t="s">
        <v>1078</v>
      </c>
      <c r="G954" t="s">
        <v>291</v>
      </c>
      <c r="T954">
        <v>8</v>
      </c>
      <c r="U954">
        <v>6</v>
      </c>
      <c r="V954">
        <v>36</v>
      </c>
      <c r="W954">
        <v>2</v>
      </c>
      <c r="X954">
        <v>0</v>
      </c>
      <c r="Y954">
        <v>0</v>
      </c>
      <c r="AB954">
        <v>3</v>
      </c>
      <c r="AC954" t="s">
        <v>462</v>
      </c>
      <c r="AD954" t="s">
        <v>1515</v>
      </c>
      <c r="AF954">
        <v>21.6</v>
      </c>
    </row>
    <row r="955" spans="1:32" x14ac:dyDescent="0.2">
      <c r="A955" t="s">
        <v>566</v>
      </c>
      <c r="B955" t="s">
        <v>475</v>
      </c>
      <c r="C955" t="s">
        <v>42</v>
      </c>
      <c r="D955" t="s">
        <v>37</v>
      </c>
      <c r="E955">
        <v>14</v>
      </c>
      <c r="F955" t="s">
        <v>567</v>
      </c>
      <c r="G955" t="s">
        <v>299</v>
      </c>
      <c r="O955">
        <v>12</v>
      </c>
      <c r="P955">
        <v>89</v>
      </c>
      <c r="Q955">
        <v>2</v>
      </c>
      <c r="R955">
        <v>0</v>
      </c>
      <c r="S955">
        <v>0</v>
      </c>
      <c r="AB955">
        <v>1</v>
      </c>
      <c r="AF955">
        <v>20.9</v>
      </c>
    </row>
    <row r="956" spans="1:32" x14ac:dyDescent="0.2">
      <c r="A956" t="s">
        <v>771</v>
      </c>
      <c r="B956" t="s">
        <v>720</v>
      </c>
      <c r="C956" t="s">
        <v>42</v>
      </c>
      <c r="D956" t="s">
        <v>37</v>
      </c>
      <c r="E956">
        <v>14</v>
      </c>
      <c r="F956" t="s">
        <v>772</v>
      </c>
      <c r="G956" t="s">
        <v>299</v>
      </c>
      <c r="O956">
        <v>1</v>
      </c>
      <c r="P956">
        <v>0</v>
      </c>
      <c r="Q956">
        <v>0</v>
      </c>
      <c r="R956">
        <v>0</v>
      </c>
      <c r="S956">
        <v>0</v>
      </c>
      <c r="T956">
        <v>18</v>
      </c>
      <c r="U956">
        <v>11</v>
      </c>
      <c r="V956">
        <v>99</v>
      </c>
      <c r="W956">
        <v>0</v>
      </c>
      <c r="X956">
        <v>0</v>
      </c>
      <c r="Y956">
        <v>0</v>
      </c>
      <c r="AB956">
        <v>2</v>
      </c>
      <c r="AC956" t="s">
        <v>462</v>
      </c>
      <c r="AD956" t="s">
        <v>1475</v>
      </c>
      <c r="AF956">
        <v>20.9</v>
      </c>
    </row>
    <row r="957" spans="1:32" x14ac:dyDescent="0.2">
      <c r="A957" t="s">
        <v>373</v>
      </c>
      <c r="B957" t="s">
        <v>367</v>
      </c>
      <c r="C957" t="s">
        <v>39</v>
      </c>
      <c r="D957" t="s">
        <v>46</v>
      </c>
      <c r="E957">
        <v>14</v>
      </c>
      <c r="F957" t="s">
        <v>374</v>
      </c>
      <c r="G957" t="s">
        <v>284</v>
      </c>
      <c r="H957">
        <v>36</v>
      </c>
      <c r="I957">
        <v>25</v>
      </c>
      <c r="J957">
        <v>335</v>
      </c>
      <c r="K957">
        <v>1</v>
      </c>
      <c r="L957">
        <v>0</v>
      </c>
      <c r="M957">
        <v>0</v>
      </c>
      <c r="N957">
        <v>1</v>
      </c>
      <c r="O957">
        <v>1</v>
      </c>
      <c r="P957">
        <v>3</v>
      </c>
      <c r="Q957">
        <v>0</v>
      </c>
      <c r="R957">
        <v>0</v>
      </c>
      <c r="S957">
        <v>0</v>
      </c>
      <c r="Z957">
        <v>1</v>
      </c>
      <c r="AA957">
        <v>0</v>
      </c>
      <c r="AB957">
        <v>1</v>
      </c>
      <c r="AF957">
        <v>20.7</v>
      </c>
    </row>
    <row r="958" spans="1:32" x14ac:dyDescent="0.2">
      <c r="A958" t="s">
        <v>838</v>
      </c>
      <c r="B958" t="s">
        <v>720</v>
      </c>
      <c r="C958" t="s">
        <v>32</v>
      </c>
      <c r="D958" t="s">
        <v>54</v>
      </c>
      <c r="E958">
        <v>14</v>
      </c>
      <c r="F958" t="s">
        <v>839</v>
      </c>
      <c r="G958" t="s">
        <v>296</v>
      </c>
      <c r="T958">
        <v>10</v>
      </c>
      <c r="U958">
        <v>7</v>
      </c>
      <c r="V958">
        <v>74</v>
      </c>
      <c r="W958">
        <v>1</v>
      </c>
      <c r="X958">
        <v>0</v>
      </c>
      <c r="Y958">
        <v>0</v>
      </c>
      <c r="AB958">
        <v>2</v>
      </c>
      <c r="AC958" t="s">
        <v>462</v>
      </c>
      <c r="AD958" t="s">
        <v>1475</v>
      </c>
      <c r="AF958">
        <v>20.399999999999999</v>
      </c>
    </row>
    <row r="959" spans="1:32" x14ac:dyDescent="0.2">
      <c r="A959" t="s">
        <v>912</v>
      </c>
      <c r="B959" t="s">
        <v>720</v>
      </c>
      <c r="C959" t="s">
        <v>59</v>
      </c>
      <c r="D959" t="s">
        <v>40</v>
      </c>
      <c r="E959">
        <v>14</v>
      </c>
      <c r="F959" t="s">
        <v>913</v>
      </c>
      <c r="G959" t="s">
        <v>289</v>
      </c>
      <c r="T959">
        <v>7</v>
      </c>
      <c r="U959">
        <v>4</v>
      </c>
      <c r="V959">
        <v>132</v>
      </c>
      <c r="W959">
        <v>0</v>
      </c>
      <c r="X959">
        <v>0</v>
      </c>
      <c r="Y959">
        <v>1</v>
      </c>
      <c r="AB959">
        <v>1</v>
      </c>
      <c r="AF959">
        <v>20.2</v>
      </c>
    </row>
    <row r="960" spans="1:32" x14ac:dyDescent="0.2">
      <c r="A960" t="s">
        <v>862</v>
      </c>
      <c r="B960" t="s">
        <v>720</v>
      </c>
      <c r="C960" t="s">
        <v>31</v>
      </c>
      <c r="D960" t="s">
        <v>56</v>
      </c>
      <c r="E960">
        <v>14</v>
      </c>
      <c r="F960" t="s">
        <v>863</v>
      </c>
      <c r="G960" t="s">
        <v>292</v>
      </c>
      <c r="T960">
        <v>14</v>
      </c>
      <c r="U960">
        <v>10</v>
      </c>
      <c r="V960">
        <v>95</v>
      </c>
      <c r="W960">
        <v>0</v>
      </c>
      <c r="X960">
        <v>0</v>
      </c>
      <c r="Y960">
        <v>0</v>
      </c>
      <c r="Z960">
        <v>1</v>
      </c>
      <c r="AA960">
        <v>0</v>
      </c>
      <c r="AB960">
        <v>1</v>
      </c>
      <c r="AF960">
        <v>19.5</v>
      </c>
    </row>
    <row r="961" spans="1:32" x14ac:dyDescent="0.2">
      <c r="A961" t="s">
        <v>1025</v>
      </c>
      <c r="B961" t="s">
        <v>794</v>
      </c>
      <c r="C961" t="s">
        <v>52</v>
      </c>
      <c r="D961" t="s">
        <v>53</v>
      </c>
      <c r="E961">
        <v>14</v>
      </c>
      <c r="F961" t="s">
        <v>1026</v>
      </c>
      <c r="G961" t="s">
        <v>297</v>
      </c>
      <c r="T961">
        <v>6</v>
      </c>
      <c r="U961">
        <v>5</v>
      </c>
      <c r="V961">
        <v>85</v>
      </c>
      <c r="W961">
        <v>1</v>
      </c>
      <c r="X961">
        <v>0</v>
      </c>
      <c r="Y961">
        <v>0</v>
      </c>
      <c r="AB961">
        <v>2</v>
      </c>
      <c r="AC961" t="s">
        <v>1477</v>
      </c>
      <c r="AD961" t="s">
        <v>1807</v>
      </c>
      <c r="AF961">
        <v>19.5</v>
      </c>
    </row>
    <row r="962" spans="1:32" x14ac:dyDescent="0.2">
      <c r="A962" t="s">
        <v>415</v>
      </c>
      <c r="B962" t="s">
        <v>367</v>
      </c>
      <c r="C962" t="s">
        <v>47</v>
      </c>
      <c r="D962" t="s">
        <v>34</v>
      </c>
      <c r="E962">
        <v>14</v>
      </c>
      <c r="F962" t="s">
        <v>416</v>
      </c>
      <c r="G962" t="s">
        <v>287</v>
      </c>
      <c r="H962">
        <v>35</v>
      </c>
      <c r="I962">
        <v>22</v>
      </c>
      <c r="J962">
        <v>218</v>
      </c>
      <c r="K962">
        <v>2</v>
      </c>
      <c r="L962">
        <v>0</v>
      </c>
      <c r="M962">
        <v>0</v>
      </c>
      <c r="N962">
        <v>0</v>
      </c>
      <c r="O962">
        <v>3</v>
      </c>
      <c r="P962">
        <v>27</v>
      </c>
      <c r="Q962">
        <v>0</v>
      </c>
      <c r="R962">
        <v>0</v>
      </c>
      <c r="S962">
        <v>0</v>
      </c>
      <c r="AB962">
        <v>1</v>
      </c>
      <c r="AF962">
        <v>19.420000000000002</v>
      </c>
    </row>
    <row r="963" spans="1:32" x14ac:dyDescent="0.2">
      <c r="A963" t="s">
        <v>1137</v>
      </c>
      <c r="B963" t="s">
        <v>794</v>
      </c>
      <c r="C963" t="s">
        <v>45</v>
      </c>
      <c r="D963" t="s">
        <v>60</v>
      </c>
      <c r="E963">
        <v>14</v>
      </c>
      <c r="F963" t="s">
        <v>1138</v>
      </c>
      <c r="G963" t="s">
        <v>295</v>
      </c>
      <c r="T963">
        <v>7</v>
      </c>
      <c r="U963">
        <v>5</v>
      </c>
      <c r="V963">
        <v>84</v>
      </c>
      <c r="W963">
        <v>1</v>
      </c>
      <c r="X963">
        <v>0</v>
      </c>
      <c r="Y963">
        <v>0</v>
      </c>
      <c r="AB963">
        <v>1</v>
      </c>
      <c r="AF963">
        <v>19.399999999999999</v>
      </c>
    </row>
    <row r="964" spans="1:32" x14ac:dyDescent="0.2">
      <c r="A964" t="s">
        <v>638</v>
      </c>
      <c r="B964" t="s">
        <v>475</v>
      </c>
      <c r="C964" t="s">
        <v>32</v>
      </c>
      <c r="D964" t="s">
        <v>54</v>
      </c>
      <c r="E964">
        <v>14</v>
      </c>
      <c r="F964" t="s">
        <v>639</v>
      </c>
      <c r="G964" t="s">
        <v>296</v>
      </c>
      <c r="O964">
        <v>3</v>
      </c>
      <c r="P964">
        <v>36</v>
      </c>
      <c r="Q964">
        <v>0</v>
      </c>
      <c r="R964">
        <v>0</v>
      </c>
      <c r="S964">
        <v>0</v>
      </c>
      <c r="T964">
        <v>5</v>
      </c>
      <c r="U964">
        <v>5</v>
      </c>
      <c r="V964">
        <v>46</v>
      </c>
      <c r="W964">
        <v>1</v>
      </c>
      <c r="X964">
        <v>0</v>
      </c>
      <c r="Y964">
        <v>0</v>
      </c>
      <c r="AB964">
        <v>2</v>
      </c>
      <c r="AF964">
        <v>19.2</v>
      </c>
    </row>
    <row r="965" spans="1:32" x14ac:dyDescent="0.2">
      <c r="A965" t="s">
        <v>934</v>
      </c>
      <c r="B965" t="s">
        <v>720</v>
      </c>
      <c r="C965" t="s">
        <v>58</v>
      </c>
      <c r="D965" t="s">
        <v>38</v>
      </c>
      <c r="E965">
        <v>14</v>
      </c>
      <c r="F965" t="s">
        <v>935</v>
      </c>
      <c r="G965" t="s">
        <v>286</v>
      </c>
      <c r="O965">
        <v>1</v>
      </c>
      <c r="P965">
        <v>1</v>
      </c>
      <c r="Q965">
        <v>0</v>
      </c>
      <c r="R965">
        <v>0</v>
      </c>
      <c r="S965">
        <v>0</v>
      </c>
      <c r="T965">
        <v>12</v>
      </c>
      <c r="U965">
        <v>5</v>
      </c>
      <c r="V965">
        <v>81</v>
      </c>
      <c r="W965">
        <v>1</v>
      </c>
      <c r="X965">
        <v>0</v>
      </c>
      <c r="Y965">
        <v>0</v>
      </c>
      <c r="AB965">
        <v>1</v>
      </c>
      <c r="AF965">
        <v>19.2</v>
      </c>
    </row>
    <row r="966" spans="1:32" x14ac:dyDescent="0.2">
      <c r="A966" t="s">
        <v>369</v>
      </c>
      <c r="B966" t="s">
        <v>367</v>
      </c>
      <c r="C966" t="s">
        <v>58</v>
      </c>
      <c r="D966" t="s">
        <v>38</v>
      </c>
      <c r="E966">
        <v>14</v>
      </c>
      <c r="F966" t="s">
        <v>370</v>
      </c>
      <c r="G966" t="s">
        <v>286</v>
      </c>
      <c r="H966">
        <v>36</v>
      </c>
      <c r="I966">
        <v>19</v>
      </c>
      <c r="J966">
        <v>268</v>
      </c>
      <c r="K966">
        <v>1</v>
      </c>
      <c r="L966">
        <v>0</v>
      </c>
      <c r="M966">
        <v>1</v>
      </c>
      <c r="N966">
        <v>0</v>
      </c>
      <c r="O966">
        <v>8</v>
      </c>
      <c r="P966">
        <v>53</v>
      </c>
      <c r="Q966">
        <v>0</v>
      </c>
      <c r="R966">
        <v>0</v>
      </c>
      <c r="S966">
        <v>0</v>
      </c>
      <c r="AB966">
        <v>1</v>
      </c>
      <c r="AC966" t="s">
        <v>462</v>
      </c>
      <c r="AD966" t="s">
        <v>1492</v>
      </c>
      <c r="AF966">
        <v>19.02</v>
      </c>
    </row>
    <row r="967" spans="1:32" x14ac:dyDescent="0.2">
      <c r="A967" t="s">
        <v>886</v>
      </c>
      <c r="B967" t="s">
        <v>720</v>
      </c>
      <c r="C967" t="s">
        <v>62</v>
      </c>
      <c r="D967" t="s">
        <v>49</v>
      </c>
      <c r="E967">
        <v>14</v>
      </c>
      <c r="F967" t="s">
        <v>887</v>
      </c>
      <c r="G967" t="s">
        <v>294</v>
      </c>
      <c r="T967">
        <v>6</v>
      </c>
      <c r="U967">
        <v>4</v>
      </c>
      <c r="V967">
        <v>87</v>
      </c>
      <c r="W967">
        <v>1</v>
      </c>
      <c r="X967">
        <v>0</v>
      </c>
      <c r="Y967">
        <v>0</v>
      </c>
      <c r="AB967">
        <v>2</v>
      </c>
      <c r="AF967">
        <v>18.7</v>
      </c>
    </row>
    <row r="968" spans="1:32" x14ac:dyDescent="0.2">
      <c r="A968" t="s">
        <v>936</v>
      </c>
      <c r="B968" t="s">
        <v>794</v>
      </c>
      <c r="C968" t="s">
        <v>43</v>
      </c>
      <c r="D968" t="s">
        <v>33</v>
      </c>
      <c r="E968">
        <v>14</v>
      </c>
      <c r="F968" t="s">
        <v>937</v>
      </c>
      <c r="G968" t="s">
        <v>290</v>
      </c>
      <c r="T968">
        <v>4</v>
      </c>
      <c r="U968">
        <v>4</v>
      </c>
      <c r="V968">
        <v>87</v>
      </c>
      <c r="W968">
        <v>1</v>
      </c>
      <c r="X968">
        <v>0</v>
      </c>
      <c r="Y968">
        <v>0</v>
      </c>
      <c r="AB968">
        <v>1</v>
      </c>
      <c r="AC968" t="s">
        <v>1803</v>
      </c>
      <c r="AD968" t="s">
        <v>1475</v>
      </c>
      <c r="AE968" t="s">
        <v>1895</v>
      </c>
      <c r="AF968">
        <v>18.7</v>
      </c>
    </row>
    <row r="969" spans="1:32" x14ac:dyDescent="0.2">
      <c r="A969" t="s">
        <v>842</v>
      </c>
      <c r="B969" t="s">
        <v>720</v>
      </c>
      <c r="C969" t="s">
        <v>58</v>
      </c>
      <c r="D969" t="s">
        <v>38</v>
      </c>
      <c r="E969">
        <v>14</v>
      </c>
      <c r="F969" t="s">
        <v>843</v>
      </c>
      <c r="G969" t="s">
        <v>286</v>
      </c>
      <c r="T969">
        <v>7</v>
      </c>
      <c r="U969">
        <v>5</v>
      </c>
      <c r="V969">
        <v>106</v>
      </c>
      <c r="W969">
        <v>0</v>
      </c>
      <c r="X969">
        <v>0</v>
      </c>
      <c r="Y969">
        <v>1</v>
      </c>
      <c r="AB969">
        <v>2</v>
      </c>
      <c r="AF969">
        <v>18.600000000000001</v>
      </c>
    </row>
    <row r="970" spans="1:32" x14ac:dyDescent="0.2">
      <c r="A970" t="s">
        <v>421</v>
      </c>
      <c r="B970" t="s">
        <v>367</v>
      </c>
      <c r="C970" t="s">
        <v>43</v>
      </c>
      <c r="D970" t="s">
        <v>33</v>
      </c>
      <c r="E970">
        <v>14</v>
      </c>
      <c r="F970" t="s">
        <v>422</v>
      </c>
      <c r="G970" t="s">
        <v>290</v>
      </c>
      <c r="H970">
        <v>30</v>
      </c>
      <c r="I970">
        <v>22</v>
      </c>
      <c r="J970">
        <v>226</v>
      </c>
      <c r="K970">
        <v>2</v>
      </c>
      <c r="L970">
        <v>0</v>
      </c>
      <c r="M970">
        <v>0</v>
      </c>
      <c r="N970">
        <v>0</v>
      </c>
      <c r="O970">
        <v>4</v>
      </c>
      <c r="P970">
        <v>10</v>
      </c>
      <c r="Q970">
        <v>0</v>
      </c>
      <c r="R970">
        <v>0</v>
      </c>
      <c r="S970">
        <v>0</v>
      </c>
      <c r="AB970">
        <v>1</v>
      </c>
      <c r="AF970">
        <v>18.04</v>
      </c>
    </row>
    <row r="971" spans="1:32" x14ac:dyDescent="0.2">
      <c r="A971" t="s">
        <v>459</v>
      </c>
      <c r="B971" t="s">
        <v>367</v>
      </c>
      <c r="C971" t="s">
        <v>51</v>
      </c>
      <c r="D971" t="s">
        <v>48</v>
      </c>
      <c r="E971">
        <v>14</v>
      </c>
      <c r="F971" t="s">
        <v>460</v>
      </c>
      <c r="G971" t="s">
        <v>293</v>
      </c>
      <c r="H971">
        <v>32</v>
      </c>
      <c r="I971">
        <v>22</v>
      </c>
      <c r="J971">
        <v>280</v>
      </c>
      <c r="K971">
        <v>2</v>
      </c>
      <c r="L971">
        <v>0</v>
      </c>
      <c r="M971">
        <v>2</v>
      </c>
      <c r="N971">
        <v>0</v>
      </c>
      <c r="O971">
        <v>3</v>
      </c>
      <c r="P971">
        <v>8</v>
      </c>
      <c r="Q971">
        <v>0</v>
      </c>
      <c r="R971">
        <v>0</v>
      </c>
      <c r="S971">
        <v>0</v>
      </c>
      <c r="AB971">
        <v>2</v>
      </c>
      <c r="AF971">
        <v>18</v>
      </c>
    </row>
    <row r="972" spans="1:32" x14ac:dyDescent="0.2">
      <c r="A972" t="s">
        <v>822</v>
      </c>
      <c r="B972" t="s">
        <v>720</v>
      </c>
      <c r="C972" t="s">
        <v>46</v>
      </c>
      <c r="D972" t="s">
        <v>39</v>
      </c>
      <c r="E972">
        <v>14</v>
      </c>
      <c r="F972" t="s">
        <v>823</v>
      </c>
      <c r="G972" t="s">
        <v>284</v>
      </c>
      <c r="T972">
        <v>5</v>
      </c>
      <c r="U972">
        <v>4</v>
      </c>
      <c r="V972">
        <v>78</v>
      </c>
      <c r="W972">
        <v>1</v>
      </c>
      <c r="X972">
        <v>0</v>
      </c>
      <c r="Y972">
        <v>0</v>
      </c>
      <c r="AB972">
        <v>2</v>
      </c>
      <c r="AC972" t="s">
        <v>462</v>
      </c>
      <c r="AD972" t="s">
        <v>1490</v>
      </c>
      <c r="AF972">
        <v>17.8</v>
      </c>
    </row>
    <row r="973" spans="1:32" x14ac:dyDescent="0.2">
      <c r="A973" t="s">
        <v>366</v>
      </c>
      <c r="B973" t="s">
        <v>367</v>
      </c>
      <c r="C973" t="s">
        <v>61</v>
      </c>
      <c r="D973" t="s">
        <v>35</v>
      </c>
      <c r="E973">
        <v>14</v>
      </c>
      <c r="F973" t="s">
        <v>368</v>
      </c>
      <c r="G973" t="s">
        <v>288</v>
      </c>
      <c r="H973">
        <v>46</v>
      </c>
      <c r="I973">
        <v>30</v>
      </c>
      <c r="J973">
        <v>245</v>
      </c>
      <c r="K973">
        <v>2</v>
      </c>
      <c r="L973">
        <v>0</v>
      </c>
      <c r="M973">
        <v>1</v>
      </c>
      <c r="N973">
        <v>0</v>
      </c>
      <c r="O973">
        <v>2</v>
      </c>
      <c r="P973">
        <v>5</v>
      </c>
      <c r="Q973">
        <v>0</v>
      </c>
      <c r="R973">
        <v>0</v>
      </c>
      <c r="S973">
        <v>0</v>
      </c>
      <c r="AB973">
        <v>1</v>
      </c>
      <c r="AF973">
        <v>17.3</v>
      </c>
    </row>
    <row r="974" spans="1:32" x14ac:dyDescent="0.2">
      <c r="A974" t="s">
        <v>477</v>
      </c>
      <c r="B974" t="s">
        <v>475</v>
      </c>
      <c r="C974" t="s">
        <v>46</v>
      </c>
      <c r="D974" t="s">
        <v>39</v>
      </c>
      <c r="E974">
        <v>14</v>
      </c>
      <c r="F974" t="s">
        <v>478</v>
      </c>
      <c r="G974" t="s">
        <v>284</v>
      </c>
      <c r="O974">
        <v>19</v>
      </c>
      <c r="P974">
        <v>92</v>
      </c>
      <c r="Q974">
        <v>0</v>
      </c>
      <c r="R974">
        <v>0</v>
      </c>
      <c r="S974">
        <v>0</v>
      </c>
      <c r="T974">
        <v>7</v>
      </c>
      <c r="U974">
        <v>5</v>
      </c>
      <c r="V974">
        <v>31</v>
      </c>
      <c r="W974">
        <v>0</v>
      </c>
      <c r="X974">
        <v>0</v>
      </c>
      <c r="Y974">
        <v>0</v>
      </c>
      <c r="AB974">
        <v>1</v>
      </c>
      <c r="AF974">
        <v>17.3</v>
      </c>
    </row>
    <row r="975" spans="1:32" x14ac:dyDescent="0.2">
      <c r="A975" t="s">
        <v>812</v>
      </c>
      <c r="B975" t="s">
        <v>720</v>
      </c>
      <c r="C975" t="s">
        <v>47</v>
      </c>
      <c r="D975" t="s">
        <v>34</v>
      </c>
      <c r="E975">
        <v>14</v>
      </c>
      <c r="F975" t="s">
        <v>813</v>
      </c>
      <c r="G975" t="s">
        <v>287</v>
      </c>
      <c r="O975">
        <v>3</v>
      </c>
      <c r="P975">
        <v>9</v>
      </c>
      <c r="Q975">
        <v>0</v>
      </c>
      <c r="R975">
        <v>0</v>
      </c>
      <c r="S975">
        <v>0</v>
      </c>
      <c r="T975">
        <v>12</v>
      </c>
      <c r="U975">
        <v>8</v>
      </c>
      <c r="V975">
        <v>81</v>
      </c>
      <c r="W975">
        <v>0</v>
      </c>
      <c r="X975">
        <v>0</v>
      </c>
      <c r="Y975">
        <v>0</v>
      </c>
      <c r="AB975">
        <v>1</v>
      </c>
      <c r="AF975">
        <v>17</v>
      </c>
    </row>
    <row r="976" spans="1:32" x14ac:dyDescent="0.2">
      <c r="A976" t="s">
        <v>916</v>
      </c>
      <c r="B976" t="s">
        <v>794</v>
      </c>
      <c r="C976" t="s">
        <v>48</v>
      </c>
      <c r="D976" t="s">
        <v>51</v>
      </c>
      <c r="E976">
        <v>14</v>
      </c>
      <c r="F976" t="s">
        <v>917</v>
      </c>
      <c r="G976" t="s">
        <v>293</v>
      </c>
      <c r="O976">
        <v>1</v>
      </c>
      <c r="P976">
        <v>2</v>
      </c>
      <c r="Q976">
        <v>0</v>
      </c>
      <c r="R976">
        <v>0</v>
      </c>
      <c r="S976">
        <v>0</v>
      </c>
      <c r="T976">
        <v>10</v>
      </c>
      <c r="U976">
        <v>10</v>
      </c>
      <c r="V976">
        <v>66</v>
      </c>
      <c r="W976">
        <v>0</v>
      </c>
      <c r="X976">
        <v>0</v>
      </c>
      <c r="Y976">
        <v>0</v>
      </c>
      <c r="AB976">
        <v>1</v>
      </c>
      <c r="AC976" t="s">
        <v>1477</v>
      </c>
      <c r="AD976" t="s">
        <v>1807</v>
      </c>
      <c r="AE976" t="s">
        <v>1896</v>
      </c>
      <c r="AF976">
        <v>16.8</v>
      </c>
    </row>
    <row r="977" spans="1:32" x14ac:dyDescent="0.2">
      <c r="A977" t="s">
        <v>1117</v>
      </c>
      <c r="B977" t="s">
        <v>720</v>
      </c>
      <c r="C977" t="s">
        <v>37</v>
      </c>
      <c r="D977" t="s">
        <v>42</v>
      </c>
      <c r="E977">
        <v>14</v>
      </c>
      <c r="F977" t="s">
        <v>1118</v>
      </c>
      <c r="G977" t="s">
        <v>299</v>
      </c>
      <c r="T977">
        <v>6</v>
      </c>
      <c r="U977">
        <v>5</v>
      </c>
      <c r="V977">
        <v>58</v>
      </c>
      <c r="W977">
        <v>1</v>
      </c>
      <c r="X977">
        <v>0</v>
      </c>
      <c r="Y977">
        <v>0</v>
      </c>
      <c r="AB977">
        <v>2</v>
      </c>
      <c r="AF977">
        <v>16.8</v>
      </c>
    </row>
    <row r="978" spans="1:32" x14ac:dyDescent="0.2">
      <c r="A978" t="s">
        <v>1598</v>
      </c>
      <c r="B978" t="s">
        <v>475</v>
      </c>
      <c r="C978" t="s">
        <v>41</v>
      </c>
      <c r="D978" t="s">
        <v>36</v>
      </c>
      <c r="E978">
        <v>14</v>
      </c>
      <c r="F978" t="s">
        <v>1599</v>
      </c>
      <c r="G978" t="s">
        <v>291</v>
      </c>
      <c r="O978">
        <v>28</v>
      </c>
      <c r="P978">
        <v>85</v>
      </c>
      <c r="Q978">
        <v>1</v>
      </c>
      <c r="R978">
        <v>0</v>
      </c>
      <c r="S978">
        <v>0</v>
      </c>
      <c r="T978">
        <v>1</v>
      </c>
      <c r="U978">
        <v>1</v>
      </c>
      <c r="V978">
        <v>10</v>
      </c>
      <c r="W978">
        <v>0</v>
      </c>
      <c r="X978">
        <v>0</v>
      </c>
      <c r="Y978">
        <v>0</v>
      </c>
      <c r="AB978">
        <v>3</v>
      </c>
      <c r="AF978">
        <v>16.5</v>
      </c>
    </row>
    <row r="979" spans="1:32" x14ac:dyDescent="0.2">
      <c r="A979" t="s">
        <v>1119</v>
      </c>
      <c r="B979" t="s">
        <v>794</v>
      </c>
      <c r="C979" t="s">
        <v>40</v>
      </c>
      <c r="D979" t="s">
        <v>59</v>
      </c>
      <c r="E979">
        <v>14</v>
      </c>
      <c r="F979" t="s">
        <v>1120</v>
      </c>
      <c r="G979" t="s">
        <v>289</v>
      </c>
      <c r="T979">
        <v>7</v>
      </c>
      <c r="U979">
        <v>5</v>
      </c>
      <c r="V979">
        <v>54</v>
      </c>
      <c r="W979">
        <v>1</v>
      </c>
      <c r="X979">
        <v>0</v>
      </c>
      <c r="Y979">
        <v>0</v>
      </c>
      <c r="AB979">
        <v>1</v>
      </c>
      <c r="AF979">
        <v>16.399999999999999</v>
      </c>
    </row>
    <row r="980" spans="1:32" x14ac:dyDescent="0.2">
      <c r="A980" t="s">
        <v>1572</v>
      </c>
      <c r="B980" t="s">
        <v>367</v>
      </c>
      <c r="C980" t="s">
        <v>31</v>
      </c>
      <c r="D980" t="s">
        <v>56</v>
      </c>
      <c r="E980">
        <v>14</v>
      </c>
      <c r="F980" t="s">
        <v>1573</v>
      </c>
      <c r="G980" t="s">
        <v>292</v>
      </c>
      <c r="H980">
        <v>51</v>
      </c>
      <c r="I980">
        <v>35</v>
      </c>
      <c r="J980">
        <v>308</v>
      </c>
      <c r="K980">
        <v>0</v>
      </c>
      <c r="L980">
        <v>0</v>
      </c>
      <c r="M980">
        <v>0</v>
      </c>
      <c r="N980">
        <v>1</v>
      </c>
      <c r="O980">
        <v>3</v>
      </c>
      <c r="P980">
        <v>10</v>
      </c>
      <c r="Q980">
        <v>0</v>
      </c>
      <c r="R980">
        <v>0</v>
      </c>
      <c r="S980">
        <v>0</v>
      </c>
      <c r="AB980">
        <v>2</v>
      </c>
      <c r="AC980" t="s">
        <v>462</v>
      </c>
      <c r="AD980" t="s">
        <v>1566</v>
      </c>
      <c r="AF980">
        <v>16.32</v>
      </c>
    </row>
    <row r="981" spans="1:32" x14ac:dyDescent="0.2">
      <c r="A981" t="s">
        <v>660</v>
      </c>
      <c r="B981" t="s">
        <v>475</v>
      </c>
      <c r="C981" t="s">
        <v>44</v>
      </c>
      <c r="D981" t="s">
        <v>50</v>
      </c>
      <c r="E981">
        <v>14</v>
      </c>
      <c r="F981" t="s">
        <v>661</v>
      </c>
      <c r="G981" t="s">
        <v>285</v>
      </c>
      <c r="O981">
        <v>10</v>
      </c>
      <c r="P981">
        <v>75</v>
      </c>
      <c r="Q981">
        <v>1</v>
      </c>
      <c r="R981">
        <v>0</v>
      </c>
      <c r="S981">
        <v>0</v>
      </c>
      <c r="T981">
        <v>1</v>
      </c>
      <c r="U981">
        <v>1</v>
      </c>
      <c r="V981">
        <v>14</v>
      </c>
      <c r="W981">
        <v>0</v>
      </c>
      <c r="X981">
        <v>0</v>
      </c>
      <c r="Y981">
        <v>0</v>
      </c>
      <c r="AB981">
        <v>1</v>
      </c>
      <c r="AF981">
        <v>15.9</v>
      </c>
    </row>
    <row r="982" spans="1:32" x14ac:dyDescent="0.2">
      <c r="A982" t="s">
        <v>387</v>
      </c>
      <c r="B982" t="s">
        <v>367</v>
      </c>
      <c r="C982" t="s">
        <v>42</v>
      </c>
      <c r="D982" t="s">
        <v>37</v>
      </c>
      <c r="E982">
        <v>14</v>
      </c>
      <c r="F982" t="s">
        <v>388</v>
      </c>
      <c r="G982" t="s">
        <v>299</v>
      </c>
      <c r="H982">
        <v>41</v>
      </c>
      <c r="I982">
        <v>25</v>
      </c>
      <c r="J982">
        <v>236</v>
      </c>
      <c r="K982">
        <v>1</v>
      </c>
      <c r="L982">
        <v>0</v>
      </c>
      <c r="M982">
        <v>0</v>
      </c>
      <c r="N982">
        <v>0</v>
      </c>
      <c r="O982">
        <v>4</v>
      </c>
      <c r="P982">
        <v>24</v>
      </c>
      <c r="Q982">
        <v>0</v>
      </c>
      <c r="R982">
        <v>0</v>
      </c>
      <c r="S982">
        <v>0</v>
      </c>
      <c r="AB982">
        <v>1</v>
      </c>
      <c r="AF982">
        <v>15.84</v>
      </c>
    </row>
    <row r="983" spans="1:32" x14ac:dyDescent="0.2">
      <c r="A983" t="s">
        <v>896</v>
      </c>
      <c r="B983" t="s">
        <v>720</v>
      </c>
      <c r="C983" t="s">
        <v>50</v>
      </c>
      <c r="D983" t="s">
        <v>44</v>
      </c>
      <c r="E983">
        <v>14</v>
      </c>
      <c r="F983" t="s">
        <v>897</v>
      </c>
      <c r="G983" t="s">
        <v>285</v>
      </c>
      <c r="T983">
        <v>10</v>
      </c>
      <c r="U983">
        <v>7</v>
      </c>
      <c r="V983">
        <v>88</v>
      </c>
      <c r="W983">
        <v>0</v>
      </c>
      <c r="X983">
        <v>0</v>
      </c>
      <c r="Y983">
        <v>0</v>
      </c>
      <c r="AB983">
        <v>1</v>
      </c>
      <c r="AF983">
        <v>15.8</v>
      </c>
    </row>
    <row r="984" spans="1:32" x14ac:dyDescent="0.2">
      <c r="A984" t="s">
        <v>586</v>
      </c>
      <c r="B984" t="s">
        <v>475</v>
      </c>
      <c r="C984" t="s">
        <v>40</v>
      </c>
      <c r="D984" t="s">
        <v>59</v>
      </c>
      <c r="E984">
        <v>14</v>
      </c>
      <c r="F984" t="s">
        <v>587</v>
      </c>
      <c r="G984" t="s">
        <v>289</v>
      </c>
      <c r="O984">
        <v>14</v>
      </c>
      <c r="P984">
        <v>75</v>
      </c>
      <c r="Q984">
        <v>1</v>
      </c>
      <c r="R984">
        <v>0</v>
      </c>
      <c r="S984">
        <v>0</v>
      </c>
      <c r="T984">
        <v>2</v>
      </c>
      <c r="U984">
        <v>1</v>
      </c>
      <c r="V984">
        <v>12</v>
      </c>
      <c r="W984">
        <v>0</v>
      </c>
      <c r="X984">
        <v>0</v>
      </c>
      <c r="Y984">
        <v>0</v>
      </c>
      <c r="AB984">
        <v>2</v>
      </c>
      <c r="AF984">
        <v>15.7</v>
      </c>
    </row>
    <row r="985" spans="1:32" x14ac:dyDescent="0.2">
      <c r="A985" t="s">
        <v>800</v>
      </c>
      <c r="B985" t="s">
        <v>720</v>
      </c>
      <c r="C985" t="s">
        <v>48</v>
      </c>
      <c r="D985" t="s">
        <v>51</v>
      </c>
      <c r="E985">
        <v>14</v>
      </c>
      <c r="F985" t="s">
        <v>801</v>
      </c>
      <c r="G985" t="s">
        <v>293</v>
      </c>
      <c r="T985">
        <v>10</v>
      </c>
      <c r="U985">
        <v>7</v>
      </c>
      <c r="V985">
        <v>87</v>
      </c>
      <c r="W985">
        <v>0</v>
      </c>
      <c r="X985">
        <v>0</v>
      </c>
      <c r="Y985">
        <v>0</v>
      </c>
      <c r="AB985">
        <v>1</v>
      </c>
      <c r="AF985">
        <v>15.7</v>
      </c>
    </row>
    <row r="986" spans="1:32" x14ac:dyDescent="0.2">
      <c r="A986" t="s">
        <v>501</v>
      </c>
      <c r="B986" t="s">
        <v>475</v>
      </c>
      <c r="C986" t="s">
        <v>39</v>
      </c>
      <c r="D986" t="s">
        <v>46</v>
      </c>
      <c r="E986">
        <v>14</v>
      </c>
      <c r="F986" t="s">
        <v>502</v>
      </c>
      <c r="G986" t="s">
        <v>284</v>
      </c>
      <c r="O986">
        <v>23</v>
      </c>
      <c r="P986">
        <v>69</v>
      </c>
      <c r="Q986">
        <v>1</v>
      </c>
      <c r="R986">
        <v>0</v>
      </c>
      <c r="S986">
        <v>0</v>
      </c>
      <c r="T986">
        <v>1</v>
      </c>
      <c r="U986">
        <v>1</v>
      </c>
      <c r="V986">
        <v>17</v>
      </c>
      <c r="W986">
        <v>0</v>
      </c>
      <c r="X986">
        <v>0</v>
      </c>
      <c r="Y986">
        <v>0</v>
      </c>
      <c r="Z986">
        <v>1</v>
      </c>
      <c r="AA986">
        <v>0</v>
      </c>
      <c r="AB986">
        <v>1</v>
      </c>
      <c r="AF986">
        <v>15.6</v>
      </c>
    </row>
    <row r="987" spans="1:32" x14ac:dyDescent="0.2">
      <c r="A987" t="s">
        <v>513</v>
      </c>
      <c r="B987" t="s">
        <v>475</v>
      </c>
      <c r="C987" t="s">
        <v>36</v>
      </c>
      <c r="D987" t="s">
        <v>41</v>
      </c>
      <c r="E987">
        <v>14</v>
      </c>
      <c r="F987" t="s">
        <v>514</v>
      </c>
      <c r="G987" t="s">
        <v>291</v>
      </c>
      <c r="O987">
        <v>11</v>
      </c>
      <c r="P987">
        <v>81</v>
      </c>
      <c r="Q987">
        <v>1</v>
      </c>
      <c r="R987">
        <v>0</v>
      </c>
      <c r="S987">
        <v>0</v>
      </c>
      <c r="T987">
        <v>3</v>
      </c>
      <c r="U987">
        <v>1</v>
      </c>
      <c r="V987">
        <v>5</v>
      </c>
      <c r="W987">
        <v>0</v>
      </c>
      <c r="X987">
        <v>0</v>
      </c>
      <c r="Y987">
        <v>0</v>
      </c>
      <c r="AB987">
        <v>1</v>
      </c>
      <c r="AF987">
        <v>15.6</v>
      </c>
    </row>
    <row r="988" spans="1:32" x14ac:dyDescent="0.2">
      <c r="A988" t="s">
        <v>381</v>
      </c>
      <c r="B988" t="s">
        <v>367</v>
      </c>
      <c r="C988" t="s">
        <v>45</v>
      </c>
      <c r="D988" t="s">
        <v>60</v>
      </c>
      <c r="E988">
        <v>14</v>
      </c>
      <c r="F988" t="s">
        <v>382</v>
      </c>
      <c r="G988" t="s">
        <v>295</v>
      </c>
      <c r="H988">
        <v>31</v>
      </c>
      <c r="I988">
        <v>21</v>
      </c>
      <c r="J988">
        <v>270</v>
      </c>
      <c r="K988">
        <v>1</v>
      </c>
      <c r="L988">
        <v>0</v>
      </c>
      <c r="M988">
        <v>1</v>
      </c>
      <c r="N988">
        <v>0</v>
      </c>
      <c r="O988">
        <v>7</v>
      </c>
      <c r="P988">
        <v>15</v>
      </c>
      <c r="Q988">
        <v>0</v>
      </c>
      <c r="R988">
        <v>0</v>
      </c>
      <c r="S988">
        <v>0</v>
      </c>
      <c r="AB988">
        <v>1</v>
      </c>
      <c r="AC988" t="s">
        <v>462</v>
      </c>
      <c r="AD988" t="s">
        <v>1501</v>
      </c>
      <c r="AF988">
        <v>15.3</v>
      </c>
    </row>
    <row r="989" spans="1:32" x14ac:dyDescent="0.2">
      <c r="A989" t="s">
        <v>860</v>
      </c>
      <c r="B989" t="s">
        <v>720</v>
      </c>
      <c r="C989" t="s">
        <v>38</v>
      </c>
      <c r="D989" t="s">
        <v>58</v>
      </c>
      <c r="E989">
        <v>14</v>
      </c>
      <c r="F989" t="s">
        <v>861</v>
      </c>
      <c r="G989" t="s">
        <v>286</v>
      </c>
      <c r="T989">
        <v>6</v>
      </c>
      <c r="U989">
        <v>3</v>
      </c>
      <c r="V989">
        <v>62</v>
      </c>
      <c r="W989">
        <v>1</v>
      </c>
      <c r="X989">
        <v>0</v>
      </c>
      <c r="Y989">
        <v>0</v>
      </c>
      <c r="AB989">
        <v>4</v>
      </c>
      <c r="AC989" t="s">
        <v>462</v>
      </c>
      <c r="AD989" t="s">
        <v>1813</v>
      </c>
      <c r="AF989">
        <v>15.2</v>
      </c>
    </row>
    <row r="990" spans="1:32" x14ac:dyDescent="0.2">
      <c r="A990" t="s">
        <v>479</v>
      </c>
      <c r="B990" t="s">
        <v>475</v>
      </c>
      <c r="C990" t="s">
        <v>58</v>
      </c>
      <c r="D990" t="s">
        <v>38</v>
      </c>
      <c r="E990">
        <v>14</v>
      </c>
      <c r="F990" t="s">
        <v>480</v>
      </c>
      <c r="G990" t="s">
        <v>286</v>
      </c>
      <c r="O990">
        <v>20</v>
      </c>
      <c r="P990">
        <v>74</v>
      </c>
      <c r="Q990">
        <v>0</v>
      </c>
      <c r="R990">
        <v>0</v>
      </c>
      <c r="S990">
        <v>0</v>
      </c>
      <c r="T990">
        <v>7</v>
      </c>
      <c r="U990">
        <v>4</v>
      </c>
      <c r="V990">
        <v>35</v>
      </c>
      <c r="W990">
        <v>0</v>
      </c>
      <c r="X990">
        <v>0</v>
      </c>
      <c r="Y990">
        <v>0</v>
      </c>
      <c r="AB990">
        <v>1</v>
      </c>
      <c r="AF990">
        <v>14.9</v>
      </c>
    </row>
    <row r="991" spans="1:32" x14ac:dyDescent="0.2">
      <c r="A991" t="s">
        <v>894</v>
      </c>
      <c r="B991" t="s">
        <v>794</v>
      </c>
      <c r="C991" t="s">
        <v>38</v>
      </c>
      <c r="D991" t="s">
        <v>58</v>
      </c>
      <c r="E991">
        <v>14</v>
      </c>
      <c r="F991" t="s">
        <v>895</v>
      </c>
      <c r="G991" t="s">
        <v>286</v>
      </c>
      <c r="T991">
        <v>7</v>
      </c>
      <c r="U991">
        <v>5</v>
      </c>
      <c r="V991">
        <v>98</v>
      </c>
      <c r="W991">
        <v>0</v>
      </c>
      <c r="X991">
        <v>0</v>
      </c>
      <c r="Y991">
        <v>0</v>
      </c>
      <c r="AB991">
        <v>1</v>
      </c>
      <c r="AC991" t="s">
        <v>462</v>
      </c>
      <c r="AD991" t="s">
        <v>1482</v>
      </c>
      <c r="AF991">
        <v>14.8</v>
      </c>
    </row>
    <row r="992" spans="1:32" x14ac:dyDescent="0.2">
      <c r="A992" t="s">
        <v>560</v>
      </c>
      <c r="B992" t="s">
        <v>475</v>
      </c>
      <c r="C992" t="s">
        <v>32</v>
      </c>
      <c r="D992" t="s">
        <v>54</v>
      </c>
      <c r="E992">
        <v>14</v>
      </c>
      <c r="F992" t="s">
        <v>561</v>
      </c>
      <c r="G992" t="s">
        <v>296</v>
      </c>
      <c r="O992">
        <v>22</v>
      </c>
      <c r="P992">
        <v>101</v>
      </c>
      <c r="Q992">
        <v>0</v>
      </c>
      <c r="R992">
        <v>0</v>
      </c>
      <c r="S992">
        <v>1</v>
      </c>
      <c r="T992">
        <v>2</v>
      </c>
      <c r="U992">
        <v>1</v>
      </c>
      <c r="V992">
        <v>6</v>
      </c>
      <c r="W992">
        <v>0</v>
      </c>
      <c r="X992">
        <v>0</v>
      </c>
      <c r="Y992">
        <v>0</v>
      </c>
      <c r="AB992">
        <v>1</v>
      </c>
      <c r="AF992">
        <v>14.7</v>
      </c>
    </row>
    <row r="993" spans="1:32" x14ac:dyDescent="0.2">
      <c r="A993" t="s">
        <v>441</v>
      </c>
      <c r="B993" t="s">
        <v>367</v>
      </c>
      <c r="C993" t="s">
        <v>62</v>
      </c>
      <c r="D993" t="s">
        <v>49</v>
      </c>
      <c r="E993">
        <v>14</v>
      </c>
      <c r="F993" t="s">
        <v>442</v>
      </c>
      <c r="G993" t="s">
        <v>294</v>
      </c>
      <c r="H993">
        <v>23</v>
      </c>
      <c r="I993">
        <v>15</v>
      </c>
      <c r="J993">
        <v>191</v>
      </c>
      <c r="K993">
        <v>1</v>
      </c>
      <c r="L993">
        <v>0</v>
      </c>
      <c r="M993">
        <v>1</v>
      </c>
      <c r="N993">
        <v>0</v>
      </c>
      <c r="O993">
        <v>5</v>
      </c>
      <c r="P993">
        <v>40</v>
      </c>
      <c r="Q993">
        <v>0</v>
      </c>
      <c r="R993">
        <v>0</v>
      </c>
      <c r="S993">
        <v>0</v>
      </c>
      <c r="AB993">
        <v>1</v>
      </c>
      <c r="AF993">
        <v>14.64</v>
      </c>
    </row>
    <row r="994" spans="1:32" x14ac:dyDescent="0.2">
      <c r="A994" t="s">
        <v>1145</v>
      </c>
      <c r="B994" t="s">
        <v>720</v>
      </c>
      <c r="C994" t="s">
        <v>57</v>
      </c>
      <c r="D994" t="s">
        <v>55</v>
      </c>
      <c r="E994">
        <v>14</v>
      </c>
      <c r="F994" t="s">
        <v>1146</v>
      </c>
      <c r="G994" t="s">
        <v>298</v>
      </c>
      <c r="T994">
        <v>8</v>
      </c>
      <c r="U994">
        <v>7</v>
      </c>
      <c r="V994">
        <v>74</v>
      </c>
      <c r="W994">
        <v>0</v>
      </c>
      <c r="X994">
        <v>0</v>
      </c>
      <c r="Y994">
        <v>0</v>
      </c>
      <c r="AB994">
        <v>2</v>
      </c>
      <c r="AF994">
        <v>14.4</v>
      </c>
    </row>
    <row r="995" spans="1:32" x14ac:dyDescent="0.2">
      <c r="A995" t="s">
        <v>960</v>
      </c>
      <c r="B995" t="s">
        <v>794</v>
      </c>
      <c r="C995" t="s">
        <v>31</v>
      </c>
      <c r="D995" t="s">
        <v>56</v>
      </c>
      <c r="E995">
        <v>14</v>
      </c>
      <c r="F995" t="s">
        <v>1541</v>
      </c>
      <c r="G995" t="s">
        <v>292</v>
      </c>
      <c r="T995">
        <v>9</v>
      </c>
      <c r="U995">
        <v>7</v>
      </c>
      <c r="V995">
        <v>74</v>
      </c>
      <c r="W995">
        <v>0</v>
      </c>
      <c r="X995">
        <v>0</v>
      </c>
      <c r="Y995">
        <v>0</v>
      </c>
      <c r="AB995">
        <v>1</v>
      </c>
      <c r="AC995" t="s">
        <v>91</v>
      </c>
      <c r="AD995" t="s">
        <v>1897</v>
      </c>
      <c r="AE995" t="s">
        <v>1898</v>
      </c>
      <c r="AF995">
        <v>14.4</v>
      </c>
    </row>
    <row r="996" spans="1:32" x14ac:dyDescent="0.2">
      <c r="A996" t="s">
        <v>1604</v>
      </c>
      <c r="B996" t="s">
        <v>720</v>
      </c>
      <c r="C996" t="s">
        <v>55</v>
      </c>
      <c r="D996" t="s">
        <v>57</v>
      </c>
      <c r="E996">
        <v>14</v>
      </c>
      <c r="F996" t="s">
        <v>1605</v>
      </c>
      <c r="G996" t="s">
        <v>298</v>
      </c>
      <c r="T996">
        <v>10</v>
      </c>
      <c r="U996">
        <v>7</v>
      </c>
      <c r="V996">
        <v>72</v>
      </c>
      <c r="W996">
        <v>0</v>
      </c>
      <c r="X996">
        <v>0</v>
      </c>
      <c r="Y996">
        <v>0</v>
      </c>
      <c r="AF996">
        <v>14.2</v>
      </c>
    </row>
    <row r="997" spans="1:32" x14ac:dyDescent="0.2">
      <c r="A997" t="s">
        <v>628</v>
      </c>
      <c r="B997" t="s">
        <v>475</v>
      </c>
      <c r="C997" t="s">
        <v>34</v>
      </c>
      <c r="D997" t="s">
        <v>47</v>
      </c>
      <c r="E997">
        <v>14</v>
      </c>
      <c r="F997" t="s">
        <v>629</v>
      </c>
      <c r="G997" t="s">
        <v>287</v>
      </c>
      <c r="O997">
        <v>9</v>
      </c>
      <c r="P997">
        <v>111</v>
      </c>
      <c r="Q997">
        <v>0</v>
      </c>
      <c r="R997">
        <v>0</v>
      </c>
      <c r="S997">
        <v>1</v>
      </c>
      <c r="T997">
        <v>2</v>
      </c>
      <c r="U997">
        <v>0</v>
      </c>
      <c r="V997">
        <v>0</v>
      </c>
      <c r="W997">
        <v>0</v>
      </c>
      <c r="X997">
        <v>0</v>
      </c>
      <c r="Y997">
        <v>0</v>
      </c>
      <c r="AB997">
        <v>1</v>
      </c>
      <c r="AF997">
        <v>14.1</v>
      </c>
    </row>
    <row r="998" spans="1:32" x14ac:dyDescent="0.2">
      <c r="A998" t="s">
        <v>1199</v>
      </c>
      <c r="B998" t="s">
        <v>794</v>
      </c>
      <c r="C998" t="s">
        <v>54</v>
      </c>
      <c r="D998" t="s">
        <v>32</v>
      </c>
      <c r="E998">
        <v>14</v>
      </c>
      <c r="F998" t="s">
        <v>1200</v>
      </c>
      <c r="G998" t="s">
        <v>296</v>
      </c>
      <c r="T998">
        <v>13</v>
      </c>
      <c r="U998">
        <v>7</v>
      </c>
      <c r="V998">
        <v>71</v>
      </c>
      <c r="W998">
        <v>0</v>
      </c>
      <c r="X998">
        <v>0</v>
      </c>
      <c r="Y998">
        <v>0</v>
      </c>
      <c r="AB998">
        <v>1</v>
      </c>
      <c r="AF998">
        <v>14.1</v>
      </c>
    </row>
    <row r="999" spans="1:32" x14ac:dyDescent="0.2">
      <c r="A999" t="s">
        <v>596</v>
      </c>
      <c r="B999" t="s">
        <v>475</v>
      </c>
      <c r="C999" t="s">
        <v>43</v>
      </c>
      <c r="D999" t="s">
        <v>33</v>
      </c>
      <c r="E999">
        <v>14</v>
      </c>
      <c r="F999" t="s">
        <v>597</v>
      </c>
      <c r="G999" t="s">
        <v>290</v>
      </c>
      <c r="O999">
        <v>1</v>
      </c>
      <c r="P999">
        <v>2</v>
      </c>
      <c r="Q999">
        <v>1</v>
      </c>
      <c r="R999">
        <v>0</v>
      </c>
      <c r="S999">
        <v>0</v>
      </c>
      <c r="T999">
        <v>6</v>
      </c>
      <c r="U999">
        <v>4</v>
      </c>
      <c r="V999">
        <v>38</v>
      </c>
      <c r="W999">
        <v>0</v>
      </c>
      <c r="X999">
        <v>0</v>
      </c>
      <c r="Y999">
        <v>0</v>
      </c>
      <c r="AB999">
        <v>2</v>
      </c>
      <c r="AF999">
        <v>14</v>
      </c>
    </row>
    <row r="1000" spans="1:32" x14ac:dyDescent="0.2">
      <c r="A1000" t="s">
        <v>878</v>
      </c>
      <c r="B1000" t="s">
        <v>794</v>
      </c>
      <c r="C1000" t="s">
        <v>41</v>
      </c>
      <c r="D1000" t="s">
        <v>36</v>
      </c>
      <c r="E1000">
        <v>14</v>
      </c>
      <c r="F1000" t="s">
        <v>879</v>
      </c>
      <c r="G1000" t="s">
        <v>291</v>
      </c>
      <c r="T1000">
        <v>11</v>
      </c>
      <c r="U1000">
        <v>7</v>
      </c>
      <c r="V1000">
        <v>70</v>
      </c>
      <c r="W1000">
        <v>0</v>
      </c>
      <c r="X1000">
        <v>0</v>
      </c>
      <c r="Y1000">
        <v>0</v>
      </c>
      <c r="AB1000">
        <v>1</v>
      </c>
      <c r="AF1000">
        <v>14</v>
      </c>
    </row>
    <row r="1001" spans="1:32" x14ac:dyDescent="0.2">
      <c r="A1001" t="s">
        <v>1213</v>
      </c>
      <c r="B1001" t="s">
        <v>794</v>
      </c>
      <c r="C1001" t="s">
        <v>37</v>
      </c>
      <c r="D1001" t="s">
        <v>42</v>
      </c>
      <c r="E1001">
        <v>14</v>
      </c>
      <c r="F1001" t="s">
        <v>1214</v>
      </c>
      <c r="G1001" t="s">
        <v>299</v>
      </c>
      <c r="T1001">
        <v>5</v>
      </c>
      <c r="U1001">
        <v>5</v>
      </c>
      <c r="V1001">
        <v>30</v>
      </c>
      <c r="W1001">
        <v>1</v>
      </c>
      <c r="X1001">
        <v>0</v>
      </c>
      <c r="Y1001">
        <v>0</v>
      </c>
      <c r="AF1001">
        <v>14</v>
      </c>
    </row>
    <row r="1002" spans="1:32" x14ac:dyDescent="0.2">
      <c r="A1002" t="s">
        <v>880</v>
      </c>
      <c r="B1002" t="s">
        <v>720</v>
      </c>
      <c r="C1002" t="s">
        <v>55</v>
      </c>
      <c r="D1002" t="s">
        <v>57</v>
      </c>
      <c r="E1002">
        <v>14</v>
      </c>
      <c r="F1002" t="s">
        <v>881</v>
      </c>
      <c r="G1002" t="s">
        <v>298</v>
      </c>
      <c r="T1002">
        <v>7</v>
      </c>
      <c r="U1002">
        <v>5</v>
      </c>
      <c r="V1002">
        <v>90</v>
      </c>
      <c r="W1002">
        <v>0</v>
      </c>
      <c r="X1002">
        <v>0</v>
      </c>
      <c r="Y1002">
        <v>0</v>
      </c>
      <c r="AB1002">
        <v>1</v>
      </c>
      <c r="AF1002">
        <v>14</v>
      </c>
    </row>
    <row r="1003" spans="1:32" x14ac:dyDescent="0.2">
      <c r="A1003" t="s">
        <v>1219</v>
      </c>
      <c r="B1003" t="s">
        <v>794</v>
      </c>
      <c r="C1003" t="s">
        <v>56</v>
      </c>
      <c r="D1003" t="s">
        <v>31</v>
      </c>
      <c r="E1003">
        <v>14</v>
      </c>
      <c r="F1003" t="s">
        <v>1220</v>
      </c>
      <c r="G1003" t="s">
        <v>292</v>
      </c>
      <c r="T1003">
        <v>4</v>
      </c>
      <c r="U1003">
        <v>3</v>
      </c>
      <c r="V1003">
        <v>49</v>
      </c>
      <c r="W1003">
        <v>1</v>
      </c>
      <c r="X1003">
        <v>0</v>
      </c>
      <c r="Y1003">
        <v>0</v>
      </c>
      <c r="AB1003">
        <v>2</v>
      </c>
      <c r="AF1003">
        <v>13.9</v>
      </c>
    </row>
    <row r="1004" spans="1:32" x14ac:dyDescent="0.2">
      <c r="A1004" t="s">
        <v>389</v>
      </c>
      <c r="B1004" t="s">
        <v>367</v>
      </c>
      <c r="C1004" t="s">
        <v>36</v>
      </c>
      <c r="D1004" t="s">
        <v>41</v>
      </c>
      <c r="E1004">
        <v>14</v>
      </c>
      <c r="F1004" t="s">
        <v>390</v>
      </c>
      <c r="G1004" t="s">
        <v>291</v>
      </c>
      <c r="H1004">
        <v>32</v>
      </c>
      <c r="I1004">
        <v>18</v>
      </c>
      <c r="J1004">
        <v>182</v>
      </c>
      <c r="K1004">
        <v>1</v>
      </c>
      <c r="L1004">
        <v>0</v>
      </c>
      <c r="M1004">
        <v>0</v>
      </c>
      <c r="N1004">
        <v>0</v>
      </c>
      <c r="O1004">
        <v>3</v>
      </c>
      <c r="P1004">
        <v>24</v>
      </c>
      <c r="Q1004">
        <v>0</v>
      </c>
      <c r="R1004">
        <v>0</v>
      </c>
      <c r="S1004">
        <v>0</v>
      </c>
      <c r="AB1004">
        <v>1</v>
      </c>
      <c r="AF1004">
        <v>13.68</v>
      </c>
    </row>
    <row r="1005" spans="1:32" x14ac:dyDescent="0.2">
      <c r="A1005" t="s">
        <v>1493</v>
      </c>
      <c r="B1005" t="s">
        <v>367</v>
      </c>
      <c r="C1005" t="s">
        <v>60</v>
      </c>
      <c r="D1005" t="s">
        <v>45</v>
      </c>
      <c r="E1005">
        <v>14</v>
      </c>
      <c r="F1005" t="s">
        <v>1494</v>
      </c>
      <c r="G1005" t="s">
        <v>295</v>
      </c>
      <c r="H1005">
        <v>28</v>
      </c>
      <c r="I1005">
        <v>18</v>
      </c>
      <c r="J1005">
        <v>194</v>
      </c>
      <c r="K1005">
        <v>1</v>
      </c>
      <c r="L1005">
        <v>0</v>
      </c>
      <c r="M1005">
        <v>0</v>
      </c>
      <c r="N1005">
        <v>0</v>
      </c>
      <c r="O1005">
        <v>3</v>
      </c>
      <c r="P1005">
        <v>19</v>
      </c>
      <c r="Q1005">
        <v>0</v>
      </c>
      <c r="R1005">
        <v>0</v>
      </c>
      <c r="S1005">
        <v>0</v>
      </c>
      <c r="AB1005">
        <v>1</v>
      </c>
      <c r="AF1005">
        <v>13.66</v>
      </c>
    </row>
    <row r="1006" spans="1:32" x14ac:dyDescent="0.2">
      <c r="A1006" t="s">
        <v>980</v>
      </c>
      <c r="B1006" t="s">
        <v>794</v>
      </c>
      <c r="C1006" t="s">
        <v>49</v>
      </c>
      <c r="D1006" t="s">
        <v>62</v>
      </c>
      <c r="E1006">
        <v>14</v>
      </c>
      <c r="F1006" t="s">
        <v>981</v>
      </c>
      <c r="G1006" t="s">
        <v>294</v>
      </c>
      <c r="T1006">
        <v>8</v>
      </c>
      <c r="U1006">
        <v>6</v>
      </c>
      <c r="V1006">
        <v>76</v>
      </c>
      <c r="W1006">
        <v>0</v>
      </c>
      <c r="X1006">
        <v>0</v>
      </c>
      <c r="Y1006">
        <v>0</v>
      </c>
      <c r="AB1006">
        <v>1</v>
      </c>
      <c r="AF1006">
        <v>13.6</v>
      </c>
    </row>
    <row r="1007" spans="1:32" x14ac:dyDescent="0.2">
      <c r="A1007" t="s">
        <v>505</v>
      </c>
      <c r="B1007" t="s">
        <v>475</v>
      </c>
      <c r="C1007" t="s">
        <v>36</v>
      </c>
      <c r="D1007" t="s">
        <v>41</v>
      </c>
      <c r="E1007">
        <v>14</v>
      </c>
      <c r="F1007" t="s">
        <v>506</v>
      </c>
      <c r="G1007" t="s">
        <v>291</v>
      </c>
      <c r="O1007">
        <v>5</v>
      </c>
      <c r="P1007">
        <v>10</v>
      </c>
      <c r="Q1007">
        <v>0</v>
      </c>
      <c r="R1007">
        <v>0</v>
      </c>
      <c r="S1007">
        <v>0</v>
      </c>
      <c r="T1007">
        <v>8</v>
      </c>
      <c r="U1007">
        <v>6</v>
      </c>
      <c r="V1007">
        <v>64</v>
      </c>
      <c r="W1007">
        <v>0</v>
      </c>
      <c r="X1007">
        <v>0</v>
      </c>
      <c r="Y1007">
        <v>0</v>
      </c>
      <c r="AB1007">
        <v>2</v>
      </c>
      <c r="AF1007">
        <v>13.4</v>
      </c>
    </row>
    <row r="1008" spans="1:32" x14ac:dyDescent="0.2">
      <c r="A1008" t="s">
        <v>503</v>
      </c>
      <c r="B1008" t="s">
        <v>475</v>
      </c>
      <c r="C1008" t="s">
        <v>61</v>
      </c>
      <c r="D1008" t="s">
        <v>35</v>
      </c>
      <c r="E1008">
        <v>14</v>
      </c>
      <c r="F1008" t="s">
        <v>504</v>
      </c>
      <c r="G1008" t="s">
        <v>288</v>
      </c>
      <c r="O1008">
        <v>3</v>
      </c>
      <c r="P1008">
        <v>18</v>
      </c>
      <c r="Q1008">
        <v>0</v>
      </c>
      <c r="R1008">
        <v>0</v>
      </c>
      <c r="S1008">
        <v>0</v>
      </c>
      <c r="T1008">
        <v>11</v>
      </c>
      <c r="U1008">
        <v>7</v>
      </c>
      <c r="V1008">
        <v>44</v>
      </c>
      <c r="W1008">
        <v>0</v>
      </c>
      <c r="X1008">
        <v>0</v>
      </c>
      <c r="Y1008">
        <v>0</v>
      </c>
      <c r="AB1008">
        <v>2</v>
      </c>
      <c r="AF1008">
        <v>13.2</v>
      </c>
    </row>
    <row r="1009" spans="1:32" x14ac:dyDescent="0.2">
      <c r="A1009" t="s">
        <v>1258</v>
      </c>
      <c r="B1009" t="s">
        <v>720</v>
      </c>
      <c r="C1009" t="s">
        <v>39</v>
      </c>
      <c r="D1009" t="s">
        <v>46</v>
      </c>
      <c r="E1009">
        <v>14</v>
      </c>
      <c r="F1009" t="s">
        <v>1259</v>
      </c>
      <c r="G1009" t="s">
        <v>284</v>
      </c>
      <c r="T1009">
        <v>5</v>
      </c>
      <c r="U1009">
        <v>3</v>
      </c>
      <c r="V1009">
        <v>42</v>
      </c>
      <c r="W1009">
        <v>1</v>
      </c>
      <c r="X1009">
        <v>0</v>
      </c>
      <c r="Y1009">
        <v>0</v>
      </c>
      <c r="AB1009">
        <v>2</v>
      </c>
      <c r="AF1009">
        <v>13.2</v>
      </c>
    </row>
    <row r="1010" spans="1:32" x14ac:dyDescent="0.2">
      <c r="A1010" t="s">
        <v>401</v>
      </c>
      <c r="B1010" t="s">
        <v>367</v>
      </c>
      <c r="C1010" t="s">
        <v>38</v>
      </c>
      <c r="D1010" t="s">
        <v>58</v>
      </c>
      <c r="E1010">
        <v>14</v>
      </c>
      <c r="F1010" t="s">
        <v>402</v>
      </c>
      <c r="G1010" t="s">
        <v>286</v>
      </c>
      <c r="H1010">
        <v>38</v>
      </c>
      <c r="I1010">
        <v>23</v>
      </c>
      <c r="J1010">
        <v>247</v>
      </c>
      <c r="K1010">
        <v>1</v>
      </c>
      <c r="L1010">
        <v>0</v>
      </c>
      <c r="M1010">
        <v>1</v>
      </c>
      <c r="N1010">
        <v>0</v>
      </c>
      <c r="O1010">
        <v>3</v>
      </c>
      <c r="P1010">
        <v>3</v>
      </c>
      <c r="Q1010">
        <v>0</v>
      </c>
      <c r="R1010">
        <v>0</v>
      </c>
      <c r="S1010">
        <v>0</v>
      </c>
      <c r="AB1010">
        <v>1</v>
      </c>
      <c r="AC1010" t="s">
        <v>462</v>
      </c>
      <c r="AD1010" t="s">
        <v>1814</v>
      </c>
      <c r="AF1010">
        <v>13.18</v>
      </c>
    </row>
    <row r="1011" spans="1:32" x14ac:dyDescent="0.2">
      <c r="A1011" t="s">
        <v>578</v>
      </c>
      <c r="B1011" t="s">
        <v>475</v>
      </c>
      <c r="C1011" t="s">
        <v>31</v>
      </c>
      <c r="D1011" t="s">
        <v>56</v>
      </c>
      <c r="E1011">
        <v>14</v>
      </c>
      <c r="F1011" t="s">
        <v>579</v>
      </c>
      <c r="G1011" t="s">
        <v>292</v>
      </c>
      <c r="O1011">
        <v>12</v>
      </c>
      <c r="P1011">
        <v>20</v>
      </c>
      <c r="Q1011">
        <v>0</v>
      </c>
      <c r="R1011">
        <v>0</v>
      </c>
      <c r="S1011">
        <v>0</v>
      </c>
      <c r="T1011">
        <v>9</v>
      </c>
      <c r="U1011">
        <v>7</v>
      </c>
      <c r="V1011">
        <v>41</v>
      </c>
      <c r="W1011">
        <v>0</v>
      </c>
      <c r="X1011">
        <v>0</v>
      </c>
      <c r="Y1011">
        <v>0</v>
      </c>
      <c r="AB1011">
        <v>1</v>
      </c>
      <c r="AC1011" t="s">
        <v>462</v>
      </c>
      <c r="AD1011" t="s">
        <v>1899</v>
      </c>
      <c r="AF1011">
        <v>13.1</v>
      </c>
    </row>
    <row r="1012" spans="1:32" x14ac:dyDescent="0.2">
      <c r="A1012" t="s">
        <v>375</v>
      </c>
      <c r="B1012" t="s">
        <v>367</v>
      </c>
      <c r="C1012" t="s">
        <v>56</v>
      </c>
      <c r="D1012" t="s">
        <v>31</v>
      </c>
      <c r="E1012">
        <v>14</v>
      </c>
      <c r="F1012" t="s">
        <v>376</v>
      </c>
      <c r="G1012" t="s">
        <v>292</v>
      </c>
      <c r="H1012">
        <v>29</v>
      </c>
      <c r="I1012">
        <v>12</v>
      </c>
      <c r="J1012">
        <v>135</v>
      </c>
      <c r="K1012">
        <v>2</v>
      </c>
      <c r="L1012">
        <v>0</v>
      </c>
      <c r="M1012">
        <v>0</v>
      </c>
      <c r="N1012">
        <v>0</v>
      </c>
      <c r="O1012">
        <v>4</v>
      </c>
      <c r="P1012">
        <v>-4</v>
      </c>
      <c r="Q1012">
        <v>0</v>
      </c>
      <c r="R1012">
        <v>0</v>
      </c>
      <c r="S1012">
        <v>0</v>
      </c>
      <c r="AB1012">
        <v>1</v>
      </c>
      <c r="AF1012">
        <v>13</v>
      </c>
    </row>
    <row r="1013" spans="1:32" x14ac:dyDescent="0.2">
      <c r="A1013" t="s">
        <v>1029</v>
      </c>
      <c r="B1013" t="s">
        <v>720</v>
      </c>
      <c r="C1013" t="s">
        <v>42</v>
      </c>
      <c r="D1013" t="s">
        <v>37</v>
      </c>
      <c r="E1013">
        <v>14</v>
      </c>
      <c r="F1013" t="s">
        <v>1030</v>
      </c>
      <c r="G1013" t="s">
        <v>299</v>
      </c>
      <c r="T1013">
        <v>3</v>
      </c>
      <c r="U1013">
        <v>2</v>
      </c>
      <c r="V1013">
        <v>49</v>
      </c>
      <c r="W1013">
        <v>1</v>
      </c>
      <c r="X1013">
        <v>0</v>
      </c>
      <c r="Y1013">
        <v>0</v>
      </c>
      <c r="AB1013">
        <v>3</v>
      </c>
      <c r="AC1013" t="s">
        <v>1477</v>
      </c>
      <c r="AD1013" t="s">
        <v>1478</v>
      </c>
      <c r="AE1013" t="s">
        <v>1900</v>
      </c>
      <c r="AF1013">
        <v>12.9</v>
      </c>
    </row>
    <row r="1014" spans="1:32" x14ac:dyDescent="0.2">
      <c r="A1014" t="s">
        <v>1153</v>
      </c>
      <c r="B1014" t="s">
        <v>794</v>
      </c>
      <c r="C1014" t="s">
        <v>39</v>
      </c>
      <c r="D1014" t="s">
        <v>46</v>
      </c>
      <c r="E1014">
        <v>14</v>
      </c>
      <c r="F1014" t="s">
        <v>1154</v>
      </c>
      <c r="G1014" t="s">
        <v>284</v>
      </c>
      <c r="T1014">
        <v>6</v>
      </c>
      <c r="U1014">
        <v>6</v>
      </c>
      <c r="V1014">
        <v>67</v>
      </c>
      <c r="W1014">
        <v>0</v>
      </c>
      <c r="X1014">
        <v>0</v>
      </c>
      <c r="Y1014">
        <v>0</v>
      </c>
      <c r="AB1014">
        <v>1</v>
      </c>
      <c r="AF1014">
        <v>12.7</v>
      </c>
    </row>
    <row r="1015" spans="1:32" x14ac:dyDescent="0.2">
      <c r="A1015" t="s">
        <v>828</v>
      </c>
      <c r="B1015" t="s">
        <v>720</v>
      </c>
      <c r="C1015" t="s">
        <v>62</v>
      </c>
      <c r="D1015" t="s">
        <v>49</v>
      </c>
      <c r="E1015">
        <v>14</v>
      </c>
      <c r="F1015" t="s">
        <v>829</v>
      </c>
      <c r="G1015" t="s">
        <v>294</v>
      </c>
      <c r="O1015">
        <v>1</v>
      </c>
      <c r="P1015">
        <v>-2</v>
      </c>
      <c r="Q1015">
        <v>0</v>
      </c>
      <c r="R1015">
        <v>0</v>
      </c>
      <c r="S1015">
        <v>0</v>
      </c>
      <c r="T1015">
        <v>9</v>
      </c>
      <c r="U1015">
        <v>6</v>
      </c>
      <c r="V1015">
        <v>68</v>
      </c>
      <c r="W1015">
        <v>0</v>
      </c>
      <c r="X1015">
        <v>0</v>
      </c>
      <c r="Y1015">
        <v>0</v>
      </c>
      <c r="AB1015">
        <v>1</v>
      </c>
      <c r="AF1015">
        <v>12.6</v>
      </c>
    </row>
    <row r="1016" spans="1:32" x14ac:dyDescent="0.2">
      <c r="A1016" t="s">
        <v>495</v>
      </c>
      <c r="B1016" t="s">
        <v>475</v>
      </c>
      <c r="C1016" t="s">
        <v>38</v>
      </c>
      <c r="D1016" t="s">
        <v>58</v>
      </c>
      <c r="E1016">
        <v>14</v>
      </c>
      <c r="F1016" t="s">
        <v>496</v>
      </c>
      <c r="G1016" t="s">
        <v>286</v>
      </c>
      <c r="O1016">
        <v>7</v>
      </c>
      <c r="P1016">
        <v>41</v>
      </c>
      <c r="Q1016">
        <v>1</v>
      </c>
      <c r="R1016">
        <v>0</v>
      </c>
      <c r="S1016">
        <v>0</v>
      </c>
      <c r="T1016">
        <v>3</v>
      </c>
      <c r="U1016">
        <v>2</v>
      </c>
      <c r="V1016">
        <v>4</v>
      </c>
      <c r="W1016">
        <v>0</v>
      </c>
      <c r="X1016">
        <v>0</v>
      </c>
      <c r="Y1016">
        <v>0</v>
      </c>
      <c r="AB1016">
        <v>2</v>
      </c>
      <c r="AF1016">
        <v>12.5</v>
      </c>
    </row>
    <row r="1017" spans="1:32" x14ac:dyDescent="0.2">
      <c r="A1017" t="s">
        <v>481</v>
      </c>
      <c r="B1017" t="s">
        <v>475</v>
      </c>
      <c r="C1017" t="s">
        <v>52</v>
      </c>
      <c r="D1017" t="s">
        <v>53</v>
      </c>
      <c r="E1017">
        <v>14</v>
      </c>
      <c r="F1017" t="s">
        <v>482</v>
      </c>
      <c r="G1017" t="s">
        <v>297</v>
      </c>
      <c r="O1017">
        <v>10</v>
      </c>
      <c r="P1017">
        <v>45</v>
      </c>
      <c r="Q1017">
        <v>1</v>
      </c>
      <c r="R1017">
        <v>0</v>
      </c>
      <c r="S1017">
        <v>0</v>
      </c>
      <c r="T1017">
        <v>2</v>
      </c>
      <c r="U1017">
        <v>1</v>
      </c>
      <c r="V1017">
        <v>8</v>
      </c>
      <c r="W1017">
        <v>0</v>
      </c>
      <c r="X1017">
        <v>0</v>
      </c>
      <c r="Y1017">
        <v>0</v>
      </c>
      <c r="AB1017">
        <v>1</v>
      </c>
      <c r="AF1017">
        <v>12.3</v>
      </c>
    </row>
    <row r="1018" spans="1:32" x14ac:dyDescent="0.2">
      <c r="A1018" t="s">
        <v>507</v>
      </c>
      <c r="B1018" t="s">
        <v>475</v>
      </c>
      <c r="C1018" t="s">
        <v>37</v>
      </c>
      <c r="D1018" t="s">
        <v>42</v>
      </c>
      <c r="E1018">
        <v>14</v>
      </c>
      <c r="F1018" t="s">
        <v>508</v>
      </c>
      <c r="G1018" t="s">
        <v>299</v>
      </c>
      <c r="O1018">
        <v>22</v>
      </c>
      <c r="P1018">
        <v>81</v>
      </c>
      <c r="Q1018">
        <v>0</v>
      </c>
      <c r="R1018">
        <v>0</v>
      </c>
      <c r="S1018">
        <v>0</v>
      </c>
      <c r="T1018">
        <v>2</v>
      </c>
      <c r="U1018">
        <v>2</v>
      </c>
      <c r="V1018">
        <v>21</v>
      </c>
      <c r="W1018">
        <v>0</v>
      </c>
      <c r="X1018">
        <v>0</v>
      </c>
      <c r="Y1018">
        <v>0</v>
      </c>
      <c r="AB1018">
        <v>2</v>
      </c>
      <c r="AF1018">
        <v>12.2</v>
      </c>
    </row>
    <row r="1019" spans="1:32" x14ac:dyDescent="0.2">
      <c r="A1019" t="s">
        <v>787</v>
      </c>
      <c r="B1019" t="s">
        <v>720</v>
      </c>
      <c r="C1019" t="s">
        <v>51</v>
      </c>
      <c r="D1019" t="s">
        <v>48</v>
      </c>
      <c r="E1019">
        <v>14</v>
      </c>
      <c r="F1019" t="s">
        <v>788</v>
      </c>
      <c r="G1019" t="s">
        <v>293</v>
      </c>
      <c r="T1019">
        <v>8</v>
      </c>
      <c r="U1019">
        <v>6</v>
      </c>
      <c r="V1019">
        <v>61</v>
      </c>
      <c r="W1019">
        <v>0</v>
      </c>
      <c r="X1019">
        <v>0</v>
      </c>
      <c r="Y1019">
        <v>0</v>
      </c>
      <c r="AB1019">
        <v>2</v>
      </c>
      <c r="AF1019">
        <v>12.1</v>
      </c>
    </row>
    <row r="1020" spans="1:32" x14ac:dyDescent="0.2">
      <c r="A1020" t="s">
        <v>775</v>
      </c>
      <c r="B1020" t="s">
        <v>720</v>
      </c>
      <c r="C1020" t="s">
        <v>48</v>
      </c>
      <c r="D1020" t="s">
        <v>51</v>
      </c>
      <c r="E1020">
        <v>14</v>
      </c>
      <c r="F1020" t="s">
        <v>776</v>
      </c>
      <c r="G1020" t="s">
        <v>293</v>
      </c>
      <c r="O1020">
        <v>1</v>
      </c>
      <c r="P1020">
        <v>1</v>
      </c>
      <c r="Q1020">
        <v>0</v>
      </c>
      <c r="R1020">
        <v>0</v>
      </c>
      <c r="S1020">
        <v>0</v>
      </c>
      <c r="T1020">
        <v>9</v>
      </c>
      <c r="U1020">
        <v>7</v>
      </c>
      <c r="V1020">
        <v>49</v>
      </c>
      <c r="W1020">
        <v>0</v>
      </c>
      <c r="X1020">
        <v>0</v>
      </c>
      <c r="Y1020">
        <v>0</v>
      </c>
      <c r="AB1020">
        <v>2</v>
      </c>
      <c r="AC1020" t="s">
        <v>462</v>
      </c>
      <c r="AD1020" t="s">
        <v>1813</v>
      </c>
      <c r="AF1020">
        <v>12</v>
      </c>
    </row>
    <row r="1021" spans="1:32" x14ac:dyDescent="0.2">
      <c r="A1021" t="s">
        <v>1244</v>
      </c>
      <c r="B1021" t="s">
        <v>720</v>
      </c>
      <c r="C1021" t="s">
        <v>43</v>
      </c>
      <c r="D1021" t="s">
        <v>33</v>
      </c>
      <c r="E1021">
        <v>14</v>
      </c>
      <c r="F1021" t="s">
        <v>1245</v>
      </c>
      <c r="G1021" t="s">
        <v>290</v>
      </c>
      <c r="T1021">
        <v>4</v>
      </c>
      <c r="U1021">
        <v>3</v>
      </c>
      <c r="V1021">
        <v>23</v>
      </c>
      <c r="W1021">
        <v>1</v>
      </c>
      <c r="X1021">
        <v>0</v>
      </c>
      <c r="Y1021">
        <v>0</v>
      </c>
      <c r="Z1021">
        <v>1</v>
      </c>
      <c r="AA1021">
        <v>0</v>
      </c>
      <c r="AB1021">
        <v>3</v>
      </c>
      <c r="AF1021">
        <v>11.3</v>
      </c>
    </row>
    <row r="1022" spans="1:32" x14ac:dyDescent="0.2">
      <c r="A1022" t="s">
        <v>654</v>
      </c>
      <c r="B1022" t="s">
        <v>475</v>
      </c>
      <c r="C1022" t="s">
        <v>34</v>
      </c>
      <c r="D1022" t="s">
        <v>47</v>
      </c>
      <c r="E1022">
        <v>14</v>
      </c>
      <c r="F1022" t="s">
        <v>1709</v>
      </c>
      <c r="G1022" t="s">
        <v>287</v>
      </c>
      <c r="O1022">
        <v>7</v>
      </c>
      <c r="P1022">
        <v>51</v>
      </c>
      <c r="Q1022">
        <v>1</v>
      </c>
      <c r="R1022">
        <v>0</v>
      </c>
      <c r="S1022">
        <v>0</v>
      </c>
      <c r="AB1022">
        <v>3</v>
      </c>
      <c r="AF1022">
        <v>11.1</v>
      </c>
    </row>
    <row r="1023" spans="1:32" x14ac:dyDescent="0.2">
      <c r="A1023" t="s">
        <v>433</v>
      </c>
      <c r="B1023" t="s">
        <v>367</v>
      </c>
      <c r="C1023" t="s">
        <v>59</v>
      </c>
      <c r="D1023" t="s">
        <v>40</v>
      </c>
      <c r="E1023">
        <v>14</v>
      </c>
      <c r="F1023" t="s">
        <v>434</v>
      </c>
      <c r="G1023" t="s">
        <v>289</v>
      </c>
      <c r="H1023">
        <v>35</v>
      </c>
      <c r="I1023">
        <v>18</v>
      </c>
      <c r="J1023">
        <v>252</v>
      </c>
      <c r="K1023">
        <v>0</v>
      </c>
      <c r="L1023">
        <v>0</v>
      </c>
      <c r="M1023">
        <v>0</v>
      </c>
      <c r="N1023">
        <v>0</v>
      </c>
      <c r="O1023">
        <v>1</v>
      </c>
      <c r="P1023">
        <v>10</v>
      </c>
      <c r="Q1023">
        <v>0</v>
      </c>
      <c r="R1023">
        <v>0</v>
      </c>
      <c r="S1023">
        <v>0</v>
      </c>
      <c r="Z1023">
        <v>1</v>
      </c>
      <c r="AA1023">
        <v>0</v>
      </c>
      <c r="AB1023">
        <v>2</v>
      </c>
      <c r="AC1023" t="s">
        <v>91</v>
      </c>
      <c r="AD1023" t="s">
        <v>1707</v>
      </c>
      <c r="AE1023" t="s">
        <v>1901</v>
      </c>
      <c r="AF1023">
        <v>11.08</v>
      </c>
    </row>
    <row r="1024" spans="1:32" x14ac:dyDescent="0.2">
      <c r="A1024" t="s">
        <v>796</v>
      </c>
      <c r="B1024" t="s">
        <v>720</v>
      </c>
      <c r="C1024" t="s">
        <v>54</v>
      </c>
      <c r="D1024" t="s">
        <v>32</v>
      </c>
      <c r="E1024">
        <v>14</v>
      </c>
      <c r="F1024" t="s">
        <v>797</v>
      </c>
      <c r="G1024" t="s">
        <v>296</v>
      </c>
      <c r="O1024">
        <v>4</v>
      </c>
      <c r="P1024">
        <v>12</v>
      </c>
      <c r="Q1024">
        <v>0</v>
      </c>
      <c r="R1024">
        <v>0</v>
      </c>
      <c r="S1024">
        <v>0</v>
      </c>
      <c r="T1024">
        <v>5</v>
      </c>
      <c r="U1024">
        <v>4</v>
      </c>
      <c r="V1024">
        <v>38</v>
      </c>
      <c r="W1024">
        <v>0</v>
      </c>
      <c r="X1024">
        <v>1</v>
      </c>
      <c r="Y1024">
        <v>0</v>
      </c>
      <c r="AB1024">
        <v>3</v>
      </c>
      <c r="AC1024" t="s">
        <v>1803</v>
      </c>
      <c r="AD1024" t="s">
        <v>1475</v>
      </c>
      <c r="AE1024" t="s">
        <v>1902</v>
      </c>
      <c r="AF1024">
        <v>11</v>
      </c>
    </row>
    <row r="1025" spans="1:32" x14ac:dyDescent="0.2">
      <c r="A1025" t="s">
        <v>451</v>
      </c>
      <c r="B1025" t="s">
        <v>367</v>
      </c>
      <c r="C1025" t="s">
        <v>48</v>
      </c>
      <c r="D1025" t="s">
        <v>51</v>
      </c>
      <c r="E1025">
        <v>14</v>
      </c>
      <c r="F1025" t="s">
        <v>452</v>
      </c>
      <c r="G1025" t="s">
        <v>293</v>
      </c>
      <c r="H1025">
        <v>39</v>
      </c>
      <c r="I1025">
        <v>30</v>
      </c>
      <c r="J1025">
        <v>282</v>
      </c>
      <c r="K1025">
        <v>0</v>
      </c>
      <c r="L1025">
        <v>0</v>
      </c>
      <c r="M1025">
        <v>1</v>
      </c>
      <c r="N1025">
        <v>0</v>
      </c>
      <c r="O1025">
        <v>1</v>
      </c>
      <c r="P1025">
        <v>6</v>
      </c>
      <c r="Q1025">
        <v>0</v>
      </c>
      <c r="R1025">
        <v>0</v>
      </c>
      <c r="S1025">
        <v>0</v>
      </c>
      <c r="AB1025">
        <v>1</v>
      </c>
      <c r="AC1025" t="s">
        <v>462</v>
      </c>
      <c r="AD1025" t="s">
        <v>1482</v>
      </c>
      <c r="AF1025">
        <v>10.88</v>
      </c>
    </row>
    <row r="1026" spans="1:32" x14ac:dyDescent="0.2">
      <c r="A1026" t="s">
        <v>612</v>
      </c>
      <c r="B1026" t="s">
        <v>475</v>
      </c>
      <c r="C1026" t="s">
        <v>55</v>
      </c>
      <c r="D1026" t="s">
        <v>57</v>
      </c>
      <c r="E1026">
        <v>14</v>
      </c>
      <c r="F1026" t="s">
        <v>613</v>
      </c>
      <c r="G1026" t="s">
        <v>298</v>
      </c>
      <c r="O1026">
        <v>8</v>
      </c>
      <c r="P1026">
        <v>14</v>
      </c>
      <c r="Q1026">
        <v>0</v>
      </c>
      <c r="R1026">
        <v>0</v>
      </c>
      <c r="S1026">
        <v>0</v>
      </c>
      <c r="T1026">
        <v>9</v>
      </c>
      <c r="U1026">
        <v>5</v>
      </c>
      <c r="V1026">
        <v>44</v>
      </c>
      <c r="W1026">
        <v>0</v>
      </c>
      <c r="X1026">
        <v>0</v>
      </c>
      <c r="Y1026">
        <v>0</v>
      </c>
      <c r="Z1026">
        <v>1</v>
      </c>
      <c r="AA1026">
        <v>0</v>
      </c>
      <c r="AB1026">
        <v>1</v>
      </c>
      <c r="AF1026">
        <v>10.8</v>
      </c>
    </row>
    <row r="1027" spans="1:32" x14ac:dyDescent="0.2">
      <c r="A1027" t="s">
        <v>523</v>
      </c>
      <c r="B1027" t="s">
        <v>475</v>
      </c>
      <c r="C1027" t="s">
        <v>53</v>
      </c>
      <c r="D1027" t="s">
        <v>52</v>
      </c>
      <c r="E1027">
        <v>14</v>
      </c>
      <c r="F1027" t="s">
        <v>524</v>
      </c>
      <c r="G1027" t="s">
        <v>297</v>
      </c>
      <c r="O1027">
        <v>18</v>
      </c>
      <c r="P1027">
        <v>62</v>
      </c>
      <c r="Q1027">
        <v>0</v>
      </c>
      <c r="R1027">
        <v>0</v>
      </c>
      <c r="S1027">
        <v>0</v>
      </c>
      <c r="T1027">
        <v>3</v>
      </c>
      <c r="U1027">
        <v>2</v>
      </c>
      <c r="V1027">
        <v>24</v>
      </c>
      <c r="W1027">
        <v>0</v>
      </c>
      <c r="X1027">
        <v>0</v>
      </c>
      <c r="Y1027">
        <v>0</v>
      </c>
      <c r="AB1027">
        <v>1</v>
      </c>
      <c r="AF1027">
        <v>10.6</v>
      </c>
    </row>
    <row r="1028" spans="1:32" x14ac:dyDescent="0.2">
      <c r="A1028" t="s">
        <v>826</v>
      </c>
      <c r="B1028" t="s">
        <v>720</v>
      </c>
      <c r="C1028" t="s">
        <v>43</v>
      </c>
      <c r="D1028" t="s">
        <v>33</v>
      </c>
      <c r="E1028">
        <v>14</v>
      </c>
      <c r="F1028" t="s">
        <v>827</v>
      </c>
      <c r="G1028" t="s">
        <v>290</v>
      </c>
      <c r="T1028">
        <v>8</v>
      </c>
      <c r="U1028">
        <v>6</v>
      </c>
      <c r="V1028">
        <v>46</v>
      </c>
      <c r="W1028">
        <v>0</v>
      </c>
      <c r="X1028">
        <v>0</v>
      </c>
      <c r="Y1028">
        <v>0</v>
      </c>
      <c r="AB1028">
        <v>1</v>
      </c>
      <c r="AC1028" t="s">
        <v>1477</v>
      </c>
      <c r="AD1028" t="s">
        <v>1475</v>
      </c>
      <c r="AF1028">
        <v>10.6</v>
      </c>
    </row>
    <row r="1029" spans="1:32" x14ac:dyDescent="0.2">
      <c r="A1029" t="s">
        <v>930</v>
      </c>
      <c r="B1029" t="s">
        <v>720</v>
      </c>
      <c r="C1029" t="s">
        <v>48</v>
      </c>
      <c r="D1029" t="s">
        <v>51</v>
      </c>
      <c r="E1029">
        <v>14</v>
      </c>
      <c r="F1029" t="s">
        <v>931</v>
      </c>
      <c r="G1029" t="s">
        <v>293</v>
      </c>
      <c r="T1029">
        <v>7</v>
      </c>
      <c r="U1029">
        <v>4</v>
      </c>
      <c r="V1029">
        <v>65</v>
      </c>
      <c r="W1029">
        <v>0</v>
      </c>
      <c r="X1029">
        <v>0</v>
      </c>
      <c r="Y1029">
        <v>0</v>
      </c>
      <c r="AB1029">
        <v>3</v>
      </c>
      <c r="AF1029">
        <v>10.5</v>
      </c>
    </row>
    <row r="1030" spans="1:32" x14ac:dyDescent="0.2">
      <c r="A1030" t="s">
        <v>499</v>
      </c>
      <c r="B1030" t="s">
        <v>475</v>
      </c>
      <c r="C1030" t="s">
        <v>49</v>
      </c>
      <c r="D1030" t="s">
        <v>62</v>
      </c>
      <c r="E1030">
        <v>14</v>
      </c>
      <c r="F1030" t="s">
        <v>500</v>
      </c>
      <c r="G1030" t="s">
        <v>294</v>
      </c>
      <c r="O1030">
        <v>14</v>
      </c>
      <c r="P1030">
        <v>35</v>
      </c>
      <c r="Q1030">
        <v>0</v>
      </c>
      <c r="R1030">
        <v>0</v>
      </c>
      <c r="S1030">
        <v>0</v>
      </c>
      <c r="T1030">
        <v>4</v>
      </c>
      <c r="U1030">
        <v>4</v>
      </c>
      <c r="V1030">
        <v>28</v>
      </c>
      <c r="W1030">
        <v>0</v>
      </c>
      <c r="X1030">
        <v>0</v>
      </c>
      <c r="Y1030">
        <v>0</v>
      </c>
      <c r="AB1030">
        <v>2</v>
      </c>
      <c r="AF1030">
        <v>10.3</v>
      </c>
    </row>
    <row r="1031" spans="1:32" x14ac:dyDescent="0.2">
      <c r="A1031" t="s">
        <v>956</v>
      </c>
      <c r="B1031" t="s">
        <v>720</v>
      </c>
      <c r="C1031" t="s">
        <v>53</v>
      </c>
      <c r="D1031" t="s">
        <v>52</v>
      </c>
      <c r="E1031">
        <v>14</v>
      </c>
      <c r="F1031" t="s">
        <v>957</v>
      </c>
      <c r="G1031" t="s">
        <v>297</v>
      </c>
      <c r="T1031">
        <v>7</v>
      </c>
      <c r="U1031">
        <v>5</v>
      </c>
      <c r="V1031">
        <v>52</v>
      </c>
      <c r="W1031">
        <v>0</v>
      </c>
      <c r="X1031">
        <v>0</v>
      </c>
      <c r="Y1031">
        <v>0</v>
      </c>
      <c r="AB1031">
        <v>3</v>
      </c>
      <c r="AF1031">
        <v>10.199999999999999</v>
      </c>
    </row>
    <row r="1032" spans="1:32" x14ac:dyDescent="0.2">
      <c r="A1032" t="s">
        <v>818</v>
      </c>
      <c r="B1032" t="s">
        <v>720</v>
      </c>
      <c r="C1032" t="s">
        <v>39</v>
      </c>
      <c r="D1032" t="s">
        <v>46</v>
      </c>
      <c r="E1032">
        <v>14</v>
      </c>
      <c r="F1032" t="s">
        <v>819</v>
      </c>
      <c r="G1032" t="s">
        <v>284</v>
      </c>
      <c r="T1032">
        <v>6</v>
      </c>
      <c r="U1032">
        <v>5</v>
      </c>
      <c r="V1032">
        <v>51</v>
      </c>
      <c r="W1032">
        <v>0</v>
      </c>
      <c r="X1032">
        <v>0</v>
      </c>
      <c r="Y1032">
        <v>0</v>
      </c>
      <c r="Z1032">
        <v>1</v>
      </c>
      <c r="AA1032">
        <v>0</v>
      </c>
      <c r="AB1032">
        <v>3</v>
      </c>
      <c r="AF1032">
        <v>10.1</v>
      </c>
    </row>
    <row r="1033" spans="1:32" x14ac:dyDescent="0.2">
      <c r="A1033" t="s">
        <v>1855</v>
      </c>
      <c r="B1033" t="s">
        <v>475</v>
      </c>
      <c r="C1033" t="s">
        <v>58</v>
      </c>
      <c r="D1033" t="s">
        <v>38</v>
      </c>
      <c r="E1033">
        <v>14</v>
      </c>
      <c r="F1033" t="s">
        <v>1856</v>
      </c>
      <c r="G1033" t="s">
        <v>286</v>
      </c>
      <c r="O1033">
        <v>3</v>
      </c>
      <c r="P1033">
        <v>24</v>
      </c>
      <c r="Q1033">
        <v>1</v>
      </c>
      <c r="R1033">
        <v>0</v>
      </c>
      <c r="S1033">
        <v>0</v>
      </c>
      <c r="T1033">
        <v>1</v>
      </c>
      <c r="U1033">
        <v>1</v>
      </c>
      <c r="V1033">
        <v>6</v>
      </c>
      <c r="W1033">
        <v>0</v>
      </c>
      <c r="X1033">
        <v>0</v>
      </c>
      <c r="Y1033">
        <v>0</v>
      </c>
      <c r="AF1033">
        <v>10</v>
      </c>
    </row>
    <row r="1034" spans="1:32" x14ac:dyDescent="0.2">
      <c r="A1034" t="s">
        <v>1075</v>
      </c>
      <c r="B1034" t="s">
        <v>720</v>
      </c>
      <c r="C1034" t="s">
        <v>56</v>
      </c>
      <c r="D1034" t="s">
        <v>31</v>
      </c>
      <c r="E1034">
        <v>14</v>
      </c>
      <c r="F1034" t="s">
        <v>1076</v>
      </c>
      <c r="G1034" t="s">
        <v>292</v>
      </c>
      <c r="T1034">
        <v>4</v>
      </c>
      <c r="U1034">
        <v>2</v>
      </c>
      <c r="V1034">
        <v>20</v>
      </c>
      <c r="W1034">
        <v>1</v>
      </c>
      <c r="X1034">
        <v>0</v>
      </c>
      <c r="Y1034">
        <v>0</v>
      </c>
      <c r="AB1034">
        <v>3</v>
      </c>
      <c r="AF1034">
        <v>10</v>
      </c>
    </row>
    <row r="1035" spans="1:32" x14ac:dyDescent="0.2">
      <c r="A1035" t="s">
        <v>1427</v>
      </c>
      <c r="B1035" t="s">
        <v>720</v>
      </c>
      <c r="C1035" t="s">
        <v>60</v>
      </c>
      <c r="D1035" t="s">
        <v>45</v>
      </c>
      <c r="E1035">
        <v>14</v>
      </c>
      <c r="F1035" t="s">
        <v>1428</v>
      </c>
      <c r="G1035" t="s">
        <v>295</v>
      </c>
      <c r="T1035">
        <v>4</v>
      </c>
      <c r="U1035">
        <v>2</v>
      </c>
      <c r="V1035">
        <v>20</v>
      </c>
      <c r="W1035">
        <v>1</v>
      </c>
      <c r="X1035">
        <v>0</v>
      </c>
      <c r="Y1035">
        <v>0</v>
      </c>
      <c r="AB1035">
        <v>4</v>
      </c>
      <c r="AF1035">
        <v>10</v>
      </c>
    </row>
    <row r="1036" spans="1:32" x14ac:dyDescent="0.2">
      <c r="A1036" t="s">
        <v>423</v>
      </c>
      <c r="B1036" t="s">
        <v>367</v>
      </c>
      <c r="C1036" t="s">
        <v>49</v>
      </c>
      <c r="D1036" t="s">
        <v>62</v>
      </c>
      <c r="E1036">
        <v>14</v>
      </c>
      <c r="F1036" t="s">
        <v>424</v>
      </c>
      <c r="G1036" t="s">
        <v>294</v>
      </c>
      <c r="H1036">
        <v>43</v>
      </c>
      <c r="I1036">
        <v>24</v>
      </c>
      <c r="J1036">
        <v>263</v>
      </c>
      <c r="K1036">
        <v>0</v>
      </c>
      <c r="L1036">
        <v>0</v>
      </c>
      <c r="M1036">
        <v>1</v>
      </c>
      <c r="N1036">
        <v>0</v>
      </c>
      <c r="O1036">
        <v>1</v>
      </c>
      <c r="P1036">
        <v>4</v>
      </c>
      <c r="Q1036">
        <v>0</v>
      </c>
      <c r="R1036">
        <v>0</v>
      </c>
      <c r="S1036">
        <v>0</v>
      </c>
      <c r="AB1036">
        <v>1</v>
      </c>
      <c r="AF1036">
        <v>9.92</v>
      </c>
    </row>
    <row r="1037" spans="1:32" x14ac:dyDescent="0.2">
      <c r="A1037" t="s">
        <v>588</v>
      </c>
      <c r="B1037" t="s">
        <v>475</v>
      </c>
      <c r="C1037" t="s">
        <v>44</v>
      </c>
      <c r="D1037" t="s">
        <v>50</v>
      </c>
      <c r="E1037">
        <v>14</v>
      </c>
      <c r="F1037" t="s">
        <v>589</v>
      </c>
      <c r="G1037" t="s">
        <v>285</v>
      </c>
      <c r="O1037">
        <v>8</v>
      </c>
      <c r="P1037">
        <v>34</v>
      </c>
      <c r="Q1037">
        <v>1</v>
      </c>
      <c r="R1037">
        <v>0</v>
      </c>
      <c r="S1037">
        <v>0</v>
      </c>
      <c r="T1037">
        <v>1</v>
      </c>
      <c r="U1037">
        <v>1</v>
      </c>
      <c r="V1037">
        <v>-6</v>
      </c>
      <c r="W1037">
        <v>0</v>
      </c>
      <c r="X1037">
        <v>0</v>
      </c>
      <c r="Y1037">
        <v>0</v>
      </c>
      <c r="AB1037">
        <v>3</v>
      </c>
      <c r="AF1037">
        <v>9.8000000000000007</v>
      </c>
    </row>
    <row r="1038" spans="1:32" x14ac:dyDescent="0.2">
      <c r="A1038" t="s">
        <v>810</v>
      </c>
      <c r="B1038" t="s">
        <v>720</v>
      </c>
      <c r="C1038" t="s">
        <v>44</v>
      </c>
      <c r="D1038" t="s">
        <v>50</v>
      </c>
      <c r="E1038">
        <v>14</v>
      </c>
      <c r="F1038" t="s">
        <v>811</v>
      </c>
      <c r="G1038" t="s">
        <v>285</v>
      </c>
      <c r="O1038">
        <v>1</v>
      </c>
      <c r="P1038">
        <v>9</v>
      </c>
      <c r="Q1038">
        <v>0</v>
      </c>
      <c r="R1038">
        <v>0</v>
      </c>
      <c r="S1038">
        <v>0</v>
      </c>
      <c r="T1038">
        <v>6</v>
      </c>
      <c r="U1038">
        <v>3</v>
      </c>
      <c r="V1038">
        <v>59</v>
      </c>
      <c r="W1038">
        <v>0</v>
      </c>
      <c r="X1038">
        <v>0</v>
      </c>
      <c r="Y1038">
        <v>0</v>
      </c>
      <c r="AB1038">
        <v>2</v>
      </c>
      <c r="AC1038" t="s">
        <v>462</v>
      </c>
      <c r="AD1038" t="s">
        <v>1484</v>
      </c>
      <c r="AF1038">
        <v>9.8000000000000007</v>
      </c>
    </row>
    <row r="1039" spans="1:32" x14ac:dyDescent="0.2">
      <c r="A1039" t="s">
        <v>455</v>
      </c>
      <c r="B1039" t="s">
        <v>367</v>
      </c>
      <c r="C1039" t="s">
        <v>55</v>
      </c>
      <c r="D1039" t="s">
        <v>57</v>
      </c>
      <c r="E1039">
        <v>14</v>
      </c>
      <c r="F1039" t="s">
        <v>1852</v>
      </c>
      <c r="G1039" t="s">
        <v>298</v>
      </c>
      <c r="H1039">
        <v>40</v>
      </c>
      <c r="I1039">
        <v>23</v>
      </c>
      <c r="J1039">
        <v>274</v>
      </c>
      <c r="K1039">
        <v>0</v>
      </c>
      <c r="L1039">
        <v>0</v>
      </c>
      <c r="M1039">
        <v>1</v>
      </c>
      <c r="N1039">
        <v>0</v>
      </c>
      <c r="O1039">
        <v>1</v>
      </c>
      <c r="P1039">
        <v>-2</v>
      </c>
      <c r="Q1039">
        <v>0</v>
      </c>
      <c r="R1039">
        <v>0</v>
      </c>
      <c r="S1039">
        <v>0</v>
      </c>
      <c r="AF1039">
        <v>9.76</v>
      </c>
    </row>
    <row r="1040" spans="1:32" x14ac:dyDescent="0.2">
      <c r="A1040" t="s">
        <v>682</v>
      </c>
      <c r="B1040" t="s">
        <v>475</v>
      </c>
      <c r="C1040" t="s">
        <v>59</v>
      </c>
      <c r="D1040" t="s">
        <v>40</v>
      </c>
      <c r="E1040">
        <v>14</v>
      </c>
      <c r="F1040" t="s">
        <v>683</v>
      </c>
      <c r="G1040" t="s">
        <v>289</v>
      </c>
      <c r="O1040">
        <v>1</v>
      </c>
      <c r="P1040">
        <v>7</v>
      </c>
      <c r="Q1040">
        <v>0</v>
      </c>
      <c r="R1040">
        <v>0</v>
      </c>
      <c r="S1040">
        <v>0</v>
      </c>
      <c r="T1040">
        <v>5</v>
      </c>
      <c r="U1040">
        <v>4</v>
      </c>
      <c r="V1040">
        <v>50</v>
      </c>
      <c r="W1040">
        <v>0</v>
      </c>
      <c r="X1040">
        <v>0</v>
      </c>
      <c r="Y1040">
        <v>0</v>
      </c>
      <c r="AB1040">
        <v>3</v>
      </c>
      <c r="AF1040">
        <v>9.6999999999999993</v>
      </c>
    </row>
    <row r="1041" spans="1:32" x14ac:dyDescent="0.2">
      <c r="A1041" t="s">
        <v>618</v>
      </c>
      <c r="B1041" t="s">
        <v>475</v>
      </c>
      <c r="C1041" t="s">
        <v>51</v>
      </c>
      <c r="D1041" t="s">
        <v>48</v>
      </c>
      <c r="E1041">
        <v>14</v>
      </c>
      <c r="F1041" t="s">
        <v>619</v>
      </c>
      <c r="G1041" t="s">
        <v>293</v>
      </c>
      <c r="O1041">
        <v>6</v>
      </c>
      <c r="P1041">
        <v>40</v>
      </c>
      <c r="Q1041">
        <v>0</v>
      </c>
      <c r="R1041">
        <v>0</v>
      </c>
      <c r="S1041">
        <v>0</v>
      </c>
      <c r="T1041">
        <v>5</v>
      </c>
      <c r="U1041">
        <v>3</v>
      </c>
      <c r="V1041">
        <v>27</v>
      </c>
      <c r="W1041">
        <v>0</v>
      </c>
      <c r="X1041">
        <v>0</v>
      </c>
      <c r="Y1041">
        <v>0</v>
      </c>
      <c r="AB1041">
        <v>2</v>
      </c>
      <c r="AF1041">
        <v>9.6999999999999993</v>
      </c>
    </row>
    <row r="1042" spans="1:32" x14ac:dyDescent="0.2">
      <c r="A1042" t="s">
        <v>1525</v>
      </c>
      <c r="B1042" t="s">
        <v>720</v>
      </c>
      <c r="C1042" t="s">
        <v>49</v>
      </c>
      <c r="D1042" t="s">
        <v>62</v>
      </c>
      <c r="E1042">
        <v>14</v>
      </c>
      <c r="F1042" t="s">
        <v>1526</v>
      </c>
      <c r="G1042" t="s">
        <v>294</v>
      </c>
      <c r="T1042">
        <v>7</v>
      </c>
      <c r="U1042">
        <v>5</v>
      </c>
      <c r="V1042">
        <v>47</v>
      </c>
      <c r="W1042">
        <v>0</v>
      </c>
      <c r="X1042">
        <v>0</v>
      </c>
      <c r="Y1042">
        <v>0</v>
      </c>
      <c r="AB1042">
        <v>4</v>
      </c>
      <c r="AF1042">
        <v>9.6999999999999993</v>
      </c>
    </row>
    <row r="1043" spans="1:32" x14ac:dyDescent="0.2">
      <c r="A1043" t="s">
        <v>1838</v>
      </c>
      <c r="B1043" t="s">
        <v>720</v>
      </c>
      <c r="C1043" t="s">
        <v>55</v>
      </c>
      <c r="D1043" t="s">
        <v>57</v>
      </c>
      <c r="E1043">
        <v>14</v>
      </c>
      <c r="F1043" t="s">
        <v>1839</v>
      </c>
      <c r="G1043" t="s">
        <v>298</v>
      </c>
      <c r="T1043">
        <v>6</v>
      </c>
      <c r="U1043">
        <v>5</v>
      </c>
      <c r="V1043">
        <v>47</v>
      </c>
      <c r="W1043">
        <v>0</v>
      </c>
      <c r="X1043">
        <v>0</v>
      </c>
      <c r="Y1043">
        <v>0</v>
      </c>
      <c r="AF1043">
        <v>9.6999999999999993</v>
      </c>
    </row>
    <row r="1044" spans="1:32" x14ac:dyDescent="0.2">
      <c r="A1044" t="s">
        <v>1065</v>
      </c>
      <c r="B1044" t="s">
        <v>720</v>
      </c>
      <c r="C1044" t="s">
        <v>60</v>
      </c>
      <c r="D1044" t="s">
        <v>45</v>
      </c>
      <c r="E1044">
        <v>14</v>
      </c>
      <c r="F1044" t="s">
        <v>1066</v>
      </c>
      <c r="G1044" t="s">
        <v>295</v>
      </c>
      <c r="T1044">
        <v>9</v>
      </c>
      <c r="U1044">
        <v>5</v>
      </c>
      <c r="V1044">
        <v>46</v>
      </c>
      <c r="W1044">
        <v>0</v>
      </c>
      <c r="X1044">
        <v>0</v>
      </c>
      <c r="Y1044">
        <v>0</v>
      </c>
      <c r="AB1044">
        <v>4</v>
      </c>
      <c r="AF1044">
        <v>9.6</v>
      </c>
    </row>
    <row r="1045" spans="1:32" x14ac:dyDescent="0.2">
      <c r="A1045" t="s">
        <v>554</v>
      </c>
      <c r="B1045" t="s">
        <v>475</v>
      </c>
      <c r="C1045" t="s">
        <v>61</v>
      </c>
      <c r="D1045" t="s">
        <v>35</v>
      </c>
      <c r="E1045">
        <v>14</v>
      </c>
      <c r="F1045" t="s">
        <v>555</v>
      </c>
      <c r="G1045" t="s">
        <v>288</v>
      </c>
      <c r="O1045">
        <v>7</v>
      </c>
      <c r="P1045">
        <v>50</v>
      </c>
      <c r="Q1045">
        <v>0</v>
      </c>
      <c r="R1045">
        <v>0</v>
      </c>
      <c r="S1045">
        <v>0</v>
      </c>
      <c r="T1045">
        <v>2</v>
      </c>
      <c r="U1045">
        <v>2</v>
      </c>
      <c r="V1045">
        <v>25</v>
      </c>
      <c r="W1045">
        <v>0</v>
      </c>
      <c r="X1045">
        <v>0</v>
      </c>
      <c r="Y1045">
        <v>0</v>
      </c>
      <c r="AB1045">
        <v>1</v>
      </c>
      <c r="AF1045">
        <v>9.5</v>
      </c>
    </row>
    <row r="1046" spans="1:32" x14ac:dyDescent="0.2">
      <c r="A1046" t="s">
        <v>814</v>
      </c>
      <c r="B1046" t="s">
        <v>720</v>
      </c>
      <c r="C1046" t="s">
        <v>54</v>
      </c>
      <c r="D1046" t="s">
        <v>32</v>
      </c>
      <c r="E1046">
        <v>14</v>
      </c>
      <c r="F1046" t="s">
        <v>815</v>
      </c>
      <c r="G1046" t="s">
        <v>296</v>
      </c>
      <c r="T1046">
        <v>7</v>
      </c>
      <c r="U1046">
        <v>3</v>
      </c>
      <c r="V1046">
        <v>65</v>
      </c>
      <c r="W1046">
        <v>0</v>
      </c>
      <c r="X1046">
        <v>0</v>
      </c>
      <c r="Y1046">
        <v>0</v>
      </c>
      <c r="AB1046">
        <v>3</v>
      </c>
      <c r="AF1046">
        <v>9.5</v>
      </c>
    </row>
    <row r="1047" spans="1:32" x14ac:dyDescent="0.2">
      <c r="A1047" t="s">
        <v>688</v>
      </c>
      <c r="B1047" t="s">
        <v>475</v>
      </c>
      <c r="C1047" t="s">
        <v>52</v>
      </c>
      <c r="D1047" t="s">
        <v>53</v>
      </c>
      <c r="E1047">
        <v>14</v>
      </c>
      <c r="F1047" t="s">
        <v>689</v>
      </c>
      <c r="G1047" t="s">
        <v>297</v>
      </c>
      <c r="O1047">
        <v>11</v>
      </c>
      <c r="P1047">
        <v>37</v>
      </c>
      <c r="Q1047">
        <v>0</v>
      </c>
      <c r="R1047">
        <v>0</v>
      </c>
      <c r="S1047">
        <v>0</v>
      </c>
      <c r="T1047">
        <v>7</v>
      </c>
      <c r="U1047">
        <v>3</v>
      </c>
      <c r="V1047">
        <v>27</v>
      </c>
      <c r="W1047">
        <v>0</v>
      </c>
      <c r="X1047">
        <v>0</v>
      </c>
      <c r="Y1047">
        <v>0</v>
      </c>
      <c r="AB1047">
        <v>2</v>
      </c>
      <c r="AF1047">
        <v>9.4</v>
      </c>
    </row>
    <row r="1048" spans="1:32" x14ac:dyDescent="0.2">
      <c r="A1048" t="s">
        <v>564</v>
      </c>
      <c r="B1048" t="s">
        <v>475</v>
      </c>
      <c r="C1048" t="s">
        <v>45</v>
      </c>
      <c r="D1048" t="s">
        <v>60</v>
      </c>
      <c r="E1048">
        <v>14</v>
      </c>
      <c r="F1048" t="s">
        <v>565</v>
      </c>
      <c r="G1048" t="s">
        <v>295</v>
      </c>
      <c r="O1048">
        <v>13</v>
      </c>
      <c r="P1048">
        <v>78</v>
      </c>
      <c r="Q1048">
        <v>0</v>
      </c>
      <c r="R1048">
        <v>0</v>
      </c>
      <c r="S1048">
        <v>0</v>
      </c>
      <c r="T1048">
        <v>3</v>
      </c>
      <c r="U1048">
        <v>1</v>
      </c>
      <c r="V1048">
        <v>6</v>
      </c>
      <c r="W1048">
        <v>0</v>
      </c>
      <c r="X1048">
        <v>0</v>
      </c>
      <c r="Y1048">
        <v>0</v>
      </c>
      <c r="AB1048">
        <v>2</v>
      </c>
      <c r="AF1048">
        <v>9.4</v>
      </c>
    </row>
    <row r="1049" spans="1:32" x14ac:dyDescent="0.2">
      <c r="A1049" t="s">
        <v>664</v>
      </c>
      <c r="B1049" t="s">
        <v>475</v>
      </c>
      <c r="C1049" t="s">
        <v>50</v>
      </c>
      <c r="D1049" t="s">
        <v>44</v>
      </c>
      <c r="E1049">
        <v>14</v>
      </c>
      <c r="F1049" t="s">
        <v>665</v>
      </c>
      <c r="G1049" t="s">
        <v>285</v>
      </c>
      <c r="O1049">
        <v>12</v>
      </c>
      <c r="P1049">
        <v>40</v>
      </c>
      <c r="Q1049">
        <v>0</v>
      </c>
      <c r="R1049">
        <v>0</v>
      </c>
      <c r="S1049">
        <v>0</v>
      </c>
      <c r="T1049">
        <v>5</v>
      </c>
      <c r="U1049">
        <v>3</v>
      </c>
      <c r="V1049">
        <v>22</v>
      </c>
      <c r="W1049">
        <v>0</v>
      </c>
      <c r="X1049">
        <v>0</v>
      </c>
      <c r="Y1049">
        <v>0</v>
      </c>
      <c r="Z1049">
        <v>1</v>
      </c>
      <c r="AA1049">
        <v>0</v>
      </c>
      <c r="AB1049">
        <v>1</v>
      </c>
      <c r="AC1049" t="s">
        <v>462</v>
      </c>
      <c r="AD1049" t="s">
        <v>1482</v>
      </c>
      <c r="AF1049">
        <v>9.1999999999999993</v>
      </c>
    </row>
    <row r="1050" spans="1:32" x14ac:dyDescent="0.2">
      <c r="A1050" t="s">
        <v>840</v>
      </c>
      <c r="B1050" t="s">
        <v>720</v>
      </c>
      <c r="C1050" t="s">
        <v>37</v>
      </c>
      <c r="D1050" t="s">
        <v>42</v>
      </c>
      <c r="E1050">
        <v>14</v>
      </c>
      <c r="F1050" t="s">
        <v>841</v>
      </c>
      <c r="G1050" t="s">
        <v>299</v>
      </c>
      <c r="T1050">
        <v>5</v>
      </c>
      <c r="U1050">
        <v>5</v>
      </c>
      <c r="V1050">
        <v>41</v>
      </c>
      <c r="W1050">
        <v>0</v>
      </c>
      <c r="X1050">
        <v>0</v>
      </c>
      <c r="Y1050">
        <v>0</v>
      </c>
      <c r="AB1050">
        <v>3</v>
      </c>
      <c r="AF1050">
        <v>9.1</v>
      </c>
    </row>
    <row r="1051" spans="1:32" x14ac:dyDescent="0.2">
      <c r="A1051" t="s">
        <v>926</v>
      </c>
      <c r="B1051" t="s">
        <v>720</v>
      </c>
      <c r="C1051" t="s">
        <v>46</v>
      </c>
      <c r="D1051" t="s">
        <v>39</v>
      </c>
      <c r="E1051">
        <v>14</v>
      </c>
      <c r="F1051" t="s">
        <v>927</v>
      </c>
      <c r="G1051" t="s">
        <v>284</v>
      </c>
      <c r="T1051">
        <v>6</v>
      </c>
      <c r="U1051">
        <v>5</v>
      </c>
      <c r="V1051">
        <v>41</v>
      </c>
      <c r="W1051">
        <v>0</v>
      </c>
      <c r="X1051">
        <v>0</v>
      </c>
      <c r="Y1051">
        <v>0</v>
      </c>
      <c r="AB1051">
        <v>1</v>
      </c>
      <c r="AC1051" t="s">
        <v>462</v>
      </c>
      <c r="AD1051" t="s">
        <v>1478</v>
      </c>
      <c r="AF1051">
        <v>9.1</v>
      </c>
    </row>
    <row r="1052" spans="1:32" x14ac:dyDescent="0.2">
      <c r="A1052" t="s">
        <v>874</v>
      </c>
      <c r="B1052" t="s">
        <v>794</v>
      </c>
      <c r="C1052" t="s">
        <v>34</v>
      </c>
      <c r="D1052" t="s">
        <v>47</v>
      </c>
      <c r="E1052">
        <v>14</v>
      </c>
      <c r="F1052" t="s">
        <v>875</v>
      </c>
      <c r="G1052" t="s">
        <v>287</v>
      </c>
      <c r="T1052">
        <v>9</v>
      </c>
      <c r="U1052">
        <v>5</v>
      </c>
      <c r="V1052">
        <v>40</v>
      </c>
      <c r="W1052">
        <v>0</v>
      </c>
      <c r="X1052">
        <v>0</v>
      </c>
      <c r="Y1052">
        <v>0</v>
      </c>
      <c r="AB1052">
        <v>1</v>
      </c>
      <c r="AF1052">
        <v>9</v>
      </c>
    </row>
    <row r="1053" spans="1:32" x14ac:dyDescent="0.2">
      <c r="A1053" t="s">
        <v>767</v>
      </c>
      <c r="B1053" t="s">
        <v>720</v>
      </c>
      <c r="C1053" t="s">
        <v>35</v>
      </c>
      <c r="D1053" t="s">
        <v>61</v>
      </c>
      <c r="E1053">
        <v>14</v>
      </c>
      <c r="F1053" t="s">
        <v>768</v>
      </c>
      <c r="G1053" t="s">
        <v>288</v>
      </c>
      <c r="O1053">
        <v>4</v>
      </c>
      <c r="P1053">
        <v>40</v>
      </c>
      <c r="Q1053">
        <v>0</v>
      </c>
      <c r="R1053">
        <v>0</v>
      </c>
      <c r="S1053">
        <v>0</v>
      </c>
      <c r="T1053">
        <v>5</v>
      </c>
      <c r="U1053">
        <v>3</v>
      </c>
      <c r="V1053">
        <v>19</v>
      </c>
      <c r="W1053">
        <v>0</v>
      </c>
      <c r="X1053">
        <v>0</v>
      </c>
      <c r="Y1053">
        <v>0</v>
      </c>
      <c r="AB1053">
        <v>1</v>
      </c>
      <c r="AF1053">
        <v>8.9</v>
      </c>
    </row>
    <row r="1054" spans="1:32" x14ac:dyDescent="0.2">
      <c r="A1054" t="s">
        <v>1246</v>
      </c>
      <c r="B1054" t="s">
        <v>720</v>
      </c>
      <c r="C1054" t="s">
        <v>47</v>
      </c>
      <c r="D1054" t="s">
        <v>34</v>
      </c>
      <c r="E1054">
        <v>14</v>
      </c>
      <c r="F1054" t="s">
        <v>1247</v>
      </c>
      <c r="G1054" t="s">
        <v>287</v>
      </c>
      <c r="T1054">
        <v>7</v>
      </c>
      <c r="U1054">
        <v>4</v>
      </c>
      <c r="V1054">
        <v>49</v>
      </c>
      <c r="W1054">
        <v>0</v>
      </c>
      <c r="X1054">
        <v>0</v>
      </c>
      <c r="Y1054">
        <v>0</v>
      </c>
      <c r="AB1054">
        <v>3</v>
      </c>
      <c r="AF1054">
        <v>8.9</v>
      </c>
    </row>
    <row r="1055" spans="1:32" x14ac:dyDescent="0.2">
      <c r="A1055" t="s">
        <v>1173</v>
      </c>
      <c r="B1055" t="s">
        <v>720</v>
      </c>
      <c r="C1055" t="s">
        <v>49</v>
      </c>
      <c r="D1055" t="s">
        <v>62</v>
      </c>
      <c r="E1055">
        <v>14</v>
      </c>
      <c r="F1055" t="s">
        <v>1174</v>
      </c>
      <c r="G1055" t="s">
        <v>294</v>
      </c>
      <c r="T1055">
        <v>9</v>
      </c>
      <c r="U1055">
        <v>3</v>
      </c>
      <c r="V1055">
        <v>56</v>
      </c>
      <c r="W1055">
        <v>0</v>
      </c>
      <c r="X1055">
        <v>0</v>
      </c>
      <c r="Y1055">
        <v>0</v>
      </c>
      <c r="AB1055">
        <v>2</v>
      </c>
      <c r="AF1055">
        <v>8.6</v>
      </c>
    </row>
    <row r="1056" spans="1:32" x14ac:dyDescent="0.2">
      <c r="A1056" t="s">
        <v>544</v>
      </c>
      <c r="B1056" t="s">
        <v>475</v>
      </c>
      <c r="C1056" t="s">
        <v>53</v>
      </c>
      <c r="D1056" t="s">
        <v>52</v>
      </c>
      <c r="E1056">
        <v>14</v>
      </c>
      <c r="F1056" t="s">
        <v>545</v>
      </c>
      <c r="G1056" t="s">
        <v>297</v>
      </c>
      <c r="O1056">
        <v>11</v>
      </c>
      <c r="P1056">
        <v>24</v>
      </c>
      <c r="Q1056">
        <v>1</v>
      </c>
      <c r="R1056">
        <v>0</v>
      </c>
      <c r="S1056">
        <v>0</v>
      </c>
      <c r="T1056">
        <v>1</v>
      </c>
      <c r="U1056">
        <v>0</v>
      </c>
      <c r="V1056">
        <v>0</v>
      </c>
      <c r="W1056">
        <v>0</v>
      </c>
      <c r="X1056">
        <v>0</v>
      </c>
      <c r="Y1056">
        <v>0</v>
      </c>
      <c r="AB1056">
        <v>2</v>
      </c>
      <c r="AF1056">
        <v>8.4</v>
      </c>
    </row>
    <row r="1057" spans="1:32" x14ac:dyDescent="0.2">
      <c r="A1057" t="s">
        <v>1129</v>
      </c>
      <c r="B1057" t="s">
        <v>720</v>
      </c>
      <c r="C1057" t="s">
        <v>54</v>
      </c>
      <c r="D1057" t="s">
        <v>32</v>
      </c>
      <c r="E1057">
        <v>14</v>
      </c>
      <c r="F1057" t="s">
        <v>1130</v>
      </c>
      <c r="G1057" t="s">
        <v>296</v>
      </c>
      <c r="T1057">
        <v>7</v>
      </c>
      <c r="U1057">
        <v>3</v>
      </c>
      <c r="V1057">
        <v>53</v>
      </c>
      <c r="W1057">
        <v>0</v>
      </c>
      <c r="X1057">
        <v>0</v>
      </c>
      <c r="Y1057">
        <v>0</v>
      </c>
      <c r="AB1057">
        <v>2</v>
      </c>
      <c r="AF1057">
        <v>8.3000000000000007</v>
      </c>
    </row>
    <row r="1058" spans="1:32" x14ac:dyDescent="0.2">
      <c r="A1058" t="s">
        <v>616</v>
      </c>
      <c r="B1058" t="s">
        <v>475</v>
      </c>
      <c r="C1058" t="s">
        <v>33</v>
      </c>
      <c r="D1058" t="s">
        <v>43</v>
      </c>
      <c r="E1058">
        <v>14</v>
      </c>
      <c r="F1058" t="s">
        <v>617</v>
      </c>
      <c r="G1058" t="s">
        <v>290</v>
      </c>
      <c r="O1058">
        <v>7</v>
      </c>
      <c r="P1058">
        <v>53</v>
      </c>
      <c r="Q1058">
        <v>0</v>
      </c>
      <c r="R1058">
        <v>0</v>
      </c>
      <c r="S1058">
        <v>0</v>
      </c>
      <c r="T1058">
        <v>2</v>
      </c>
      <c r="U1058">
        <v>2</v>
      </c>
      <c r="V1058">
        <v>9</v>
      </c>
      <c r="W1058">
        <v>0</v>
      </c>
      <c r="X1058">
        <v>0</v>
      </c>
      <c r="Y1058">
        <v>0</v>
      </c>
      <c r="AB1058">
        <v>1</v>
      </c>
      <c r="AF1058">
        <v>8.1999999999999993</v>
      </c>
    </row>
    <row r="1059" spans="1:32" x14ac:dyDescent="0.2">
      <c r="A1059" t="s">
        <v>1284</v>
      </c>
      <c r="B1059" t="s">
        <v>720</v>
      </c>
      <c r="C1059" t="s">
        <v>43</v>
      </c>
      <c r="D1059" t="s">
        <v>33</v>
      </c>
      <c r="E1059">
        <v>14</v>
      </c>
      <c r="F1059" t="s">
        <v>1285</v>
      </c>
      <c r="G1059" t="s">
        <v>290</v>
      </c>
      <c r="T1059">
        <v>8</v>
      </c>
      <c r="U1059">
        <v>5</v>
      </c>
      <c r="V1059">
        <v>32</v>
      </c>
      <c r="W1059">
        <v>0</v>
      </c>
      <c r="X1059">
        <v>0</v>
      </c>
      <c r="Y1059">
        <v>0</v>
      </c>
      <c r="AB1059">
        <v>2</v>
      </c>
      <c r="AF1059">
        <v>8.1999999999999993</v>
      </c>
    </row>
    <row r="1060" spans="1:32" x14ac:dyDescent="0.2">
      <c r="A1060" t="s">
        <v>1151</v>
      </c>
      <c r="B1060" t="s">
        <v>794</v>
      </c>
      <c r="C1060" t="s">
        <v>44</v>
      </c>
      <c r="D1060" t="s">
        <v>50</v>
      </c>
      <c r="E1060">
        <v>14</v>
      </c>
      <c r="F1060" t="s">
        <v>1152</v>
      </c>
      <c r="G1060" t="s">
        <v>285</v>
      </c>
      <c r="T1060">
        <v>4</v>
      </c>
      <c r="U1060">
        <v>3</v>
      </c>
      <c r="V1060">
        <v>52</v>
      </c>
      <c r="W1060">
        <v>0</v>
      </c>
      <c r="X1060">
        <v>0</v>
      </c>
      <c r="Y1060">
        <v>0</v>
      </c>
      <c r="AB1060">
        <v>1</v>
      </c>
      <c r="AF1060">
        <v>8.1999999999999993</v>
      </c>
    </row>
    <row r="1061" spans="1:32" x14ac:dyDescent="0.2">
      <c r="A1061" t="s">
        <v>988</v>
      </c>
      <c r="B1061" t="s">
        <v>720</v>
      </c>
      <c r="C1061" t="s">
        <v>59</v>
      </c>
      <c r="D1061" t="s">
        <v>40</v>
      </c>
      <c r="E1061">
        <v>14</v>
      </c>
      <c r="F1061" t="s">
        <v>989</v>
      </c>
      <c r="G1061" t="s">
        <v>289</v>
      </c>
      <c r="T1061">
        <v>10</v>
      </c>
      <c r="U1061">
        <v>3</v>
      </c>
      <c r="V1061">
        <v>52</v>
      </c>
      <c r="W1061">
        <v>0</v>
      </c>
      <c r="X1061">
        <v>0</v>
      </c>
      <c r="Y1061">
        <v>0</v>
      </c>
      <c r="AB1061">
        <v>2</v>
      </c>
      <c r="AF1061">
        <v>8.1999999999999993</v>
      </c>
    </row>
    <row r="1062" spans="1:32" x14ac:dyDescent="0.2">
      <c r="A1062" t="s">
        <v>1003</v>
      </c>
      <c r="B1062" t="s">
        <v>720</v>
      </c>
      <c r="C1062" t="s">
        <v>33</v>
      </c>
      <c r="D1062" t="s">
        <v>43</v>
      </c>
      <c r="E1062">
        <v>14</v>
      </c>
      <c r="F1062" t="s">
        <v>1004</v>
      </c>
      <c r="G1062" t="s">
        <v>290</v>
      </c>
      <c r="T1062">
        <v>6</v>
      </c>
      <c r="U1062">
        <v>3</v>
      </c>
      <c r="V1062">
        <v>52</v>
      </c>
      <c r="W1062">
        <v>0</v>
      </c>
      <c r="X1062">
        <v>0</v>
      </c>
      <c r="Y1062">
        <v>0</v>
      </c>
      <c r="AB1062">
        <v>1</v>
      </c>
      <c r="AC1062" t="s">
        <v>462</v>
      </c>
      <c r="AD1062" t="s">
        <v>1490</v>
      </c>
      <c r="AF1062">
        <v>8.1999999999999993</v>
      </c>
    </row>
    <row r="1063" spans="1:32" x14ac:dyDescent="0.2">
      <c r="A1063" t="s">
        <v>854</v>
      </c>
      <c r="B1063" t="s">
        <v>720</v>
      </c>
      <c r="C1063" t="s">
        <v>45</v>
      </c>
      <c r="D1063" t="s">
        <v>60</v>
      </c>
      <c r="E1063">
        <v>14</v>
      </c>
      <c r="F1063" t="s">
        <v>855</v>
      </c>
      <c r="G1063" t="s">
        <v>295</v>
      </c>
      <c r="T1063">
        <v>7</v>
      </c>
      <c r="U1063">
        <v>4</v>
      </c>
      <c r="V1063">
        <v>41</v>
      </c>
      <c r="W1063">
        <v>0</v>
      </c>
      <c r="X1063">
        <v>0</v>
      </c>
      <c r="Y1063">
        <v>0</v>
      </c>
      <c r="AB1063">
        <v>1</v>
      </c>
      <c r="AC1063" t="s">
        <v>91</v>
      </c>
      <c r="AD1063" t="s">
        <v>1707</v>
      </c>
      <c r="AE1063" t="s">
        <v>1903</v>
      </c>
      <c r="AF1063">
        <v>8.1</v>
      </c>
    </row>
    <row r="1064" spans="1:32" x14ac:dyDescent="0.2">
      <c r="A1064" t="s">
        <v>534</v>
      </c>
      <c r="B1064" t="s">
        <v>475</v>
      </c>
      <c r="C1064" t="s">
        <v>54</v>
      </c>
      <c r="D1064" t="s">
        <v>32</v>
      </c>
      <c r="E1064">
        <v>14</v>
      </c>
      <c r="F1064" t="s">
        <v>535</v>
      </c>
      <c r="G1064" t="s">
        <v>296</v>
      </c>
      <c r="H1064">
        <v>1</v>
      </c>
      <c r="I1064">
        <v>1</v>
      </c>
      <c r="J1064">
        <v>41</v>
      </c>
      <c r="K1064">
        <v>1</v>
      </c>
      <c r="L1064">
        <v>0</v>
      </c>
      <c r="M1064">
        <v>0</v>
      </c>
      <c r="N1064">
        <v>0</v>
      </c>
      <c r="O1064">
        <v>4</v>
      </c>
      <c r="P1064">
        <v>8</v>
      </c>
      <c r="Q1064">
        <v>0</v>
      </c>
      <c r="R1064">
        <v>0</v>
      </c>
      <c r="S1064">
        <v>0</v>
      </c>
      <c r="T1064">
        <v>2</v>
      </c>
      <c r="U1064">
        <v>1</v>
      </c>
      <c r="V1064">
        <v>6</v>
      </c>
      <c r="W1064">
        <v>0</v>
      </c>
      <c r="X1064">
        <v>0</v>
      </c>
      <c r="Y1064">
        <v>0</v>
      </c>
      <c r="AB1064">
        <v>1</v>
      </c>
      <c r="AF1064">
        <v>8.0399999999999991</v>
      </c>
    </row>
    <row r="1065" spans="1:32" x14ac:dyDescent="0.2">
      <c r="A1065" t="s">
        <v>910</v>
      </c>
      <c r="B1065" t="s">
        <v>720</v>
      </c>
      <c r="C1065" t="s">
        <v>50</v>
      </c>
      <c r="D1065" t="s">
        <v>44</v>
      </c>
      <c r="E1065">
        <v>14</v>
      </c>
      <c r="F1065" t="s">
        <v>911</v>
      </c>
      <c r="G1065" t="s">
        <v>285</v>
      </c>
      <c r="T1065">
        <v>4</v>
      </c>
      <c r="U1065">
        <v>4</v>
      </c>
      <c r="V1065">
        <v>40</v>
      </c>
      <c r="W1065">
        <v>0</v>
      </c>
      <c r="X1065">
        <v>0</v>
      </c>
      <c r="Y1065">
        <v>0</v>
      </c>
      <c r="AB1065">
        <v>4</v>
      </c>
      <c r="AF1065">
        <v>8</v>
      </c>
    </row>
    <row r="1066" spans="1:32" x14ac:dyDescent="0.2">
      <c r="A1066" t="s">
        <v>1191</v>
      </c>
      <c r="B1066" t="s">
        <v>794</v>
      </c>
      <c r="C1066" t="s">
        <v>60</v>
      </c>
      <c r="D1066" t="s">
        <v>45</v>
      </c>
      <c r="E1066">
        <v>14</v>
      </c>
      <c r="F1066" t="s">
        <v>1192</v>
      </c>
      <c r="G1066" t="s">
        <v>295</v>
      </c>
      <c r="T1066">
        <v>3</v>
      </c>
      <c r="U1066">
        <v>3</v>
      </c>
      <c r="V1066">
        <v>49</v>
      </c>
      <c r="W1066">
        <v>0</v>
      </c>
      <c r="X1066">
        <v>0</v>
      </c>
      <c r="Y1066">
        <v>0</v>
      </c>
      <c r="AB1066">
        <v>2</v>
      </c>
      <c r="AC1066" t="s">
        <v>462</v>
      </c>
      <c r="AD1066" t="s">
        <v>1609</v>
      </c>
      <c r="AF1066">
        <v>7.9</v>
      </c>
    </row>
    <row r="1067" spans="1:32" x14ac:dyDescent="0.2">
      <c r="A1067" t="s">
        <v>385</v>
      </c>
      <c r="B1067" t="s">
        <v>367</v>
      </c>
      <c r="C1067" t="s">
        <v>50</v>
      </c>
      <c r="D1067" t="s">
        <v>44</v>
      </c>
      <c r="E1067">
        <v>14</v>
      </c>
      <c r="F1067" t="s">
        <v>386</v>
      </c>
      <c r="G1067" t="s">
        <v>285</v>
      </c>
      <c r="H1067">
        <v>34</v>
      </c>
      <c r="I1067">
        <v>22</v>
      </c>
      <c r="J1067">
        <v>224</v>
      </c>
      <c r="K1067">
        <v>0</v>
      </c>
      <c r="L1067">
        <v>0</v>
      </c>
      <c r="M1067">
        <v>1</v>
      </c>
      <c r="N1067">
        <v>0</v>
      </c>
      <c r="O1067">
        <v>1</v>
      </c>
      <c r="P1067">
        <v>-1</v>
      </c>
      <c r="Q1067">
        <v>0</v>
      </c>
      <c r="R1067">
        <v>0</v>
      </c>
      <c r="S1067">
        <v>0</v>
      </c>
      <c r="Z1067">
        <v>1</v>
      </c>
      <c r="AA1067">
        <v>0</v>
      </c>
      <c r="AB1067">
        <v>1</v>
      </c>
      <c r="AF1067">
        <v>7.86</v>
      </c>
    </row>
    <row r="1068" spans="1:32" x14ac:dyDescent="0.2">
      <c r="A1068" t="s">
        <v>1053</v>
      </c>
      <c r="B1068" t="s">
        <v>794</v>
      </c>
      <c r="C1068" t="s">
        <v>56</v>
      </c>
      <c r="D1068" t="s">
        <v>31</v>
      </c>
      <c r="E1068">
        <v>14</v>
      </c>
      <c r="F1068" t="s">
        <v>1054</v>
      </c>
      <c r="G1068" t="s">
        <v>292</v>
      </c>
      <c r="T1068">
        <v>7</v>
      </c>
      <c r="U1068">
        <v>3</v>
      </c>
      <c r="V1068">
        <v>47</v>
      </c>
      <c r="W1068">
        <v>0</v>
      </c>
      <c r="X1068">
        <v>0</v>
      </c>
      <c r="Y1068">
        <v>0</v>
      </c>
      <c r="AB1068">
        <v>1</v>
      </c>
      <c r="AF1068">
        <v>7.7</v>
      </c>
    </row>
    <row r="1069" spans="1:32" x14ac:dyDescent="0.2">
      <c r="A1069" t="s">
        <v>1079</v>
      </c>
      <c r="B1069" t="s">
        <v>720</v>
      </c>
      <c r="C1069" t="s">
        <v>36</v>
      </c>
      <c r="D1069" t="s">
        <v>41</v>
      </c>
      <c r="E1069">
        <v>14</v>
      </c>
      <c r="F1069" t="s">
        <v>1080</v>
      </c>
      <c r="G1069" t="s">
        <v>291</v>
      </c>
      <c r="T1069">
        <v>3</v>
      </c>
      <c r="U1069">
        <v>1</v>
      </c>
      <c r="V1069">
        <v>6</v>
      </c>
      <c r="W1069">
        <v>1</v>
      </c>
      <c r="X1069">
        <v>0</v>
      </c>
      <c r="Y1069">
        <v>0</v>
      </c>
      <c r="AB1069">
        <v>3</v>
      </c>
      <c r="AF1069">
        <v>7.6</v>
      </c>
    </row>
    <row r="1070" spans="1:32" x14ac:dyDescent="0.2">
      <c r="A1070" t="s">
        <v>958</v>
      </c>
      <c r="B1070" t="s">
        <v>720</v>
      </c>
      <c r="C1070" t="s">
        <v>50</v>
      </c>
      <c r="D1070" t="s">
        <v>44</v>
      </c>
      <c r="E1070">
        <v>14</v>
      </c>
      <c r="F1070" t="s">
        <v>959</v>
      </c>
      <c r="G1070" t="s">
        <v>285</v>
      </c>
      <c r="T1070">
        <v>5</v>
      </c>
      <c r="U1070">
        <v>4</v>
      </c>
      <c r="V1070">
        <v>35</v>
      </c>
      <c r="W1070">
        <v>0</v>
      </c>
      <c r="X1070">
        <v>0</v>
      </c>
      <c r="Y1070">
        <v>0</v>
      </c>
      <c r="AB1070">
        <v>3</v>
      </c>
      <c r="AF1070">
        <v>7.5</v>
      </c>
    </row>
    <row r="1071" spans="1:32" x14ac:dyDescent="0.2">
      <c r="A1071" t="s">
        <v>1252</v>
      </c>
      <c r="B1071" t="s">
        <v>720</v>
      </c>
      <c r="C1071" t="s">
        <v>40</v>
      </c>
      <c r="D1071" t="s">
        <v>59</v>
      </c>
      <c r="E1071">
        <v>14</v>
      </c>
      <c r="F1071" t="s">
        <v>1253</v>
      </c>
      <c r="G1071" t="s">
        <v>289</v>
      </c>
      <c r="T1071">
        <v>4</v>
      </c>
      <c r="U1071">
        <v>1</v>
      </c>
      <c r="V1071">
        <v>4</v>
      </c>
      <c r="W1071">
        <v>1</v>
      </c>
      <c r="X1071">
        <v>0</v>
      </c>
      <c r="Y1071">
        <v>0</v>
      </c>
      <c r="AB1071">
        <v>1</v>
      </c>
      <c r="AF1071">
        <v>7.4</v>
      </c>
    </row>
    <row r="1072" spans="1:32" x14ac:dyDescent="0.2">
      <c r="A1072" t="s">
        <v>1157</v>
      </c>
      <c r="B1072" t="s">
        <v>794</v>
      </c>
      <c r="C1072" t="s">
        <v>44</v>
      </c>
      <c r="D1072" t="s">
        <v>50</v>
      </c>
      <c r="E1072">
        <v>14</v>
      </c>
      <c r="F1072" t="s">
        <v>1158</v>
      </c>
      <c r="G1072" t="s">
        <v>285</v>
      </c>
      <c r="T1072">
        <v>1</v>
      </c>
      <c r="U1072">
        <v>1</v>
      </c>
      <c r="V1072">
        <v>4</v>
      </c>
      <c r="W1072">
        <v>1</v>
      </c>
      <c r="X1072">
        <v>0</v>
      </c>
      <c r="Y1072">
        <v>0</v>
      </c>
      <c r="AB1072">
        <v>2</v>
      </c>
      <c r="AF1072">
        <v>7.4</v>
      </c>
    </row>
    <row r="1073" spans="1:32" x14ac:dyDescent="0.2">
      <c r="A1073" t="s">
        <v>598</v>
      </c>
      <c r="B1073" t="s">
        <v>475</v>
      </c>
      <c r="C1073" t="s">
        <v>40</v>
      </c>
      <c r="D1073" t="s">
        <v>59</v>
      </c>
      <c r="E1073">
        <v>14</v>
      </c>
      <c r="F1073" t="s">
        <v>599</v>
      </c>
      <c r="G1073" t="s">
        <v>289</v>
      </c>
      <c r="O1073">
        <v>11</v>
      </c>
      <c r="P1073">
        <v>62</v>
      </c>
      <c r="Q1073">
        <v>0</v>
      </c>
      <c r="R1073">
        <v>0</v>
      </c>
      <c r="S1073">
        <v>0</v>
      </c>
      <c r="T1073">
        <v>1</v>
      </c>
      <c r="U1073">
        <v>1</v>
      </c>
      <c r="V1073">
        <v>1</v>
      </c>
      <c r="W1073">
        <v>0</v>
      </c>
      <c r="X1073">
        <v>0</v>
      </c>
      <c r="Y1073">
        <v>0</v>
      </c>
      <c r="AB1073">
        <v>1</v>
      </c>
      <c r="AF1073">
        <v>7.3</v>
      </c>
    </row>
    <row r="1074" spans="1:32" x14ac:dyDescent="0.2">
      <c r="A1074" t="s">
        <v>1215</v>
      </c>
      <c r="B1074" t="s">
        <v>794</v>
      </c>
      <c r="C1074" t="s">
        <v>31</v>
      </c>
      <c r="D1074" t="s">
        <v>56</v>
      </c>
      <c r="E1074">
        <v>14</v>
      </c>
      <c r="F1074" t="s">
        <v>1216</v>
      </c>
      <c r="G1074" t="s">
        <v>292</v>
      </c>
      <c r="T1074">
        <v>4</v>
      </c>
      <c r="U1074">
        <v>3</v>
      </c>
      <c r="V1074">
        <v>43</v>
      </c>
      <c r="W1074">
        <v>0</v>
      </c>
      <c r="X1074">
        <v>0</v>
      </c>
      <c r="Y1074">
        <v>0</v>
      </c>
      <c r="AB1074">
        <v>2</v>
      </c>
      <c r="AC1074" t="s">
        <v>462</v>
      </c>
      <c r="AD1074" t="s">
        <v>1475</v>
      </c>
      <c r="AF1074">
        <v>7.3</v>
      </c>
    </row>
    <row r="1075" spans="1:32" x14ac:dyDescent="0.2">
      <c r="A1075" t="s">
        <v>996</v>
      </c>
      <c r="B1075" t="s">
        <v>794</v>
      </c>
      <c r="C1075" t="s">
        <v>46</v>
      </c>
      <c r="D1075" t="s">
        <v>39</v>
      </c>
      <c r="E1075">
        <v>14</v>
      </c>
      <c r="F1075" t="s">
        <v>997</v>
      </c>
      <c r="G1075" t="s">
        <v>284</v>
      </c>
      <c r="T1075">
        <v>4</v>
      </c>
      <c r="U1075">
        <v>3</v>
      </c>
      <c r="V1075">
        <v>43</v>
      </c>
      <c r="W1075">
        <v>0</v>
      </c>
      <c r="X1075">
        <v>0</v>
      </c>
      <c r="Y1075">
        <v>0</v>
      </c>
      <c r="AB1075">
        <v>1</v>
      </c>
      <c r="AF1075">
        <v>7.3</v>
      </c>
    </row>
    <row r="1076" spans="1:32" x14ac:dyDescent="0.2">
      <c r="A1076" t="s">
        <v>970</v>
      </c>
      <c r="B1076" t="s">
        <v>720</v>
      </c>
      <c r="C1076" t="s">
        <v>61</v>
      </c>
      <c r="D1076" t="s">
        <v>35</v>
      </c>
      <c r="E1076">
        <v>14</v>
      </c>
      <c r="F1076" t="s">
        <v>971</v>
      </c>
      <c r="G1076" t="s">
        <v>288</v>
      </c>
      <c r="T1076">
        <v>8</v>
      </c>
      <c r="U1076">
        <v>4</v>
      </c>
      <c r="V1076">
        <v>33</v>
      </c>
      <c r="W1076">
        <v>0</v>
      </c>
      <c r="X1076">
        <v>0</v>
      </c>
      <c r="Y1076">
        <v>0</v>
      </c>
      <c r="AB1076">
        <v>4</v>
      </c>
      <c r="AF1076">
        <v>7.3</v>
      </c>
    </row>
    <row r="1077" spans="1:32" x14ac:dyDescent="0.2">
      <c r="A1077" t="s">
        <v>793</v>
      </c>
      <c r="B1077" t="s">
        <v>794</v>
      </c>
      <c r="C1077" t="s">
        <v>47</v>
      </c>
      <c r="D1077" t="s">
        <v>34</v>
      </c>
      <c r="E1077">
        <v>14</v>
      </c>
      <c r="F1077" t="s">
        <v>795</v>
      </c>
      <c r="G1077" t="s">
        <v>287</v>
      </c>
      <c r="T1077">
        <v>2</v>
      </c>
      <c r="U1077">
        <v>1</v>
      </c>
      <c r="V1077">
        <v>3</v>
      </c>
      <c r="W1077">
        <v>1</v>
      </c>
      <c r="X1077">
        <v>0</v>
      </c>
      <c r="Y1077">
        <v>0</v>
      </c>
      <c r="AB1077">
        <v>1</v>
      </c>
      <c r="AF1077">
        <v>7.3</v>
      </c>
    </row>
    <row r="1078" spans="1:32" x14ac:dyDescent="0.2">
      <c r="A1078" t="s">
        <v>542</v>
      </c>
      <c r="B1078" t="s">
        <v>475</v>
      </c>
      <c r="C1078" t="s">
        <v>60</v>
      </c>
      <c r="D1078" t="s">
        <v>45</v>
      </c>
      <c r="E1078">
        <v>14</v>
      </c>
      <c r="F1078" t="s">
        <v>1502</v>
      </c>
      <c r="G1078" t="s">
        <v>295</v>
      </c>
      <c r="O1078">
        <v>11</v>
      </c>
      <c r="P1078">
        <v>43</v>
      </c>
      <c r="Q1078">
        <v>0</v>
      </c>
      <c r="R1078">
        <v>0</v>
      </c>
      <c r="S1078">
        <v>0</v>
      </c>
      <c r="T1078">
        <v>3</v>
      </c>
      <c r="U1078">
        <v>2</v>
      </c>
      <c r="V1078">
        <v>8</v>
      </c>
      <c r="W1078">
        <v>0</v>
      </c>
      <c r="X1078">
        <v>0</v>
      </c>
      <c r="Y1078">
        <v>0</v>
      </c>
      <c r="AB1078">
        <v>2</v>
      </c>
      <c r="AF1078">
        <v>7.1</v>
      </c>
    </row>
    <row r="1079" spans="1:32" x14ac:dyDescent="0.2">
      <c r="A1079" t="s">
        <v>493</v>
      </c>
      <c r="B1079" t="s">
        <v>475</v>
      </c>
      <c r="C1079" t="s">
        <v>59</v>
      </c>
      <c r="D1079" t="s">
        <v>40</v>
      </c>
      <c r="E1079">
        <v>14</v>
      </c>
      <c r="F1079" t="s">
        <v>494</v>
      </c>
      <c r="G1079" t="s">
        <v>289</v>
      </c>
      <c r="O1079">
        <v>16</v>
      </c>
      <c r="P1079">
        <v>60</v>
      </c>
      <c r="Q1079">
        <v>0</v>
      </c>
      <c r="R1079">
        <v>0</v>
      </c>
      <c r="S1079">
        <v>0</v>
      </c>
      <c r="T1079">
        <v>5</v>
      </c>
      <c r="U1079">
        <v>1</v>
      </c>
      <c r="V1079">
        <v>-1</v>
      </c>
      <c r="W1079">
        <v>0</v>
      </c>
      <c r="X1079">
        <v>0</v>
      </c>
      <c r="Y1079">
        <v>0</v>
      </c>
      <c r="AB1079">
        <v>1</v>
      </c>
      <c r="AF1079">
        <v>6.9</v>
      </c>
    </row>
    <row r="1080" spans="1:32" x14ac:dyDescent="0.2">
      <c r="A1080" t="s">
        <v>748</v>
      </c>
      <c r="B1080" t="s">
        <v>475</v>
      </c>
      <c r="C1080" t="s">
        <v>31</v>
      </c>
      <c r="D1080" t="s">
        <v>56</v>
      </c>
      <c r="E1080">
        <v>14</v>
      </c>
      <c r="F1080" t="s">
        <v>749</v>
      </c>
      <c r="G1080" t="s">
        <v>292</v>
      </c>
      <c r="O1080">
        <v>5</v>
      </c>
      <c r="P1080">
        <v>8</v>
      </c>
      <c r="Q1080">
        <v>0</v>
      </c>
      <c r="R1080">
        <v>0</v>
      </c>
      <c r="S1080">
        <v>0</v>
      </c>
      <c r="T1080">
        <v>6</v>
      </c>
      <c r="U1080">
        <v>4</v>
      </c>
      <c r="V1080">
        <v>21</v>
      </c>
      <c r="W1080">
        <v>0</v>
      </c>
      <c r="X1080">
        <v>0</v>
      </c>
      <c r="Y1080">
        <v>0</v>
      </c>
      <c r="AB1080">
        <v>3</v>
      </c>
      <c r="AF1080">
        <v>6.9</v>
      </c>
    </row>
    <row r="1081" spans="1:32" x14ac:dyDescent="0.2">
      <c r="A1081" t="s">
        <v>1133</v>
      </c>
      <c r="B1081" t="s">
        <v>720</v>
      </c>
      <c r="C1081" t="s">
        <v>36</v>
      </c>
      <c r="D1081" t="s">
        <v>41</v>
      </c>
      <c r="E1081">
        <v>14</v>
      </c>
      <c r="F1081" t="s">
        <v>1134</v>
      </c>
      <c r="G1081" t="s">
        <v>291</v>
      </c>
      <c r="T1081">
        <v>4</v>
      </c>
      <c r="U1081">
        <v>3</v>
      </c>
      <c r="V1081">
        <v>39</v>
      </c>
      <c r="W1081">
        <v>0</v>
      </c>
      <c r="X1081">
        <v>0</v>
      </c>
      <c r="Y1081">
        <v>0</v>
      </c>
      <c r="AB1081">
        <v>1</v>
      </c>
      <c r="AF1081">
        <v>6.9</v>
      </c>
    </row>
    <row r="1082" spans="1:32" x14ac:dyDescent="0.2">
      <c r="A1082" t="s">
        <v>548</v>
      </c>
      <c r="B1082" t="s">
        <v>475</v>
      </c>
      <c r="C1082" t="s">
        <v>33</v>
      </c>
      <c r="D1082" t="s">
        <v>43</v>
      </c>
      <c r="E1082">
        <v>14</v>
      </c>
      <c r="F1082" t="s">
        <v>549</v>
      </c>
      <c r="G1082" t="s">
        <v>290</v>
      </c>
      <c r="O1082">
        <v>11</v>
      </c>
      <c r="P1082">
        <v>34</v>
      </c>
      <c r="Q1082">
        <v>0</v>
      </c>
      <c r="R1082">
        <v>0</v>
      </c>
      <c r="S1082">
        <v>0</v>
      </c>
      <c r="T1082">
        <v>2</v>
      </c>
      <c r="U1082">
        <v>2</v>
      </c>
      <c r="V1082">
        <v>14</v>
      </c>
      <c r="W1082">
        <v>0</v>
      </c>
      <c r="X1082">
        <v>0</v>
      </c>
      <c r="Y1082">
        <v>0</v>
      </c>
      <c r="AB1082">
        <v>3</v>
      </c>
      <c r="AF1082">
        <v>6.8</v>
      </c>
    </row>
    <row r="1083" spans="1:32" x14ac:dyDescent="0.2">
      <c r="A1083" t="s">
        <v>978</v>
      </c>
      <c r="B1083" t="s">
        <v>720</v>
      </c>
      <c r="C1083" t="s">
        <v>34</v>
      </c>
      <c r="D1083" t="s">
        <v>47</v>
      </c>
      <c r="E1083">
        <v>14</v>
      </c>
      <c r="F1083" t="s">
        <v>979</v>
      </c>
      <c r="G1083" t="s">
        <v>287</v>
      </c>
      <c r="T1083">
        <v>5</v>
      </c>
      <c r="U1083">
        <v>3</v>
      </c>
      <c r="V1083">
        <v>38</v>
      </c>
      <c r="W1083">
        <v>0</v>
      </c>
      <c r="X1083">
        <v>0</v>
      </c>
      <c r="Y1083">
        <v>0</v>
      </c>
      <c r="AB1083">
        <v>2</v>
      </c>
      <c r="AF1083">
        <v>6.8</v>
      </c>
    </row>
    <row r="1084" spans="1:32" x14ac:dyDescent="0.2">
      <c r="A1084" t="s">
        <v>1073</v>
      </c>
      <c r="B1084" t="s">
        <v>794</v>
      </c>
      <c r="C1084" t="s">
        <v>50</v>
      </c>
      <c r="D1084" t="s">
        <v>44</v>
      </c>
      <c r="E1084">
        <v>14</v>
      </c>
      <c r="F1084" t="s">
        <v>1074</v>
      </c>
      <c r="G1084" t="s">
        <v>285</v>
      </c>
      <c r="T1084">
        <v>5</v>
      </c>
      <c r="U1084">
        <v>4</v>
      </c>
      <c r="V1084">
        <v>26</v>
      </c>
      <c r="W1084">
        <v>0</v>
      </c>
      <c r="X1084">
        <v>0</v>
      </c>
      <c r="Y1084">
        <v>0</v>
      </c>
      <c r="AB1084">
        <v>1</v>
      </c>
      <c r="AF1084">
        <v>6.6</v>
      </c>
    </row>
    <row r="1085" spans="1:32" x14ac:dyDescent="0.2">
      <c r="A1085" t="s">
        <v>1179</v>
      </c>
      <c r="B1085" t="s">
        <v>794</v>
      </c>
      <c r="C1085" t="s">
        <v>42</v>
      </c>
      <c r="D1085" t="s">
        <v>37</v>
      </c>
      <c r="E1085">
        <v>14</v>
      </c>
      <c r="F1085" t="s">
        <v>1180</v>
      </c>
      <c r="G1085" t="s">
        <v>299</v>
      </c>
      <c r="T1085">
        <v>4</v>
      </c>
      <c r="U1085">
        <v>3</v>
      </c>
      <c r="V1085">
        <v>35</v>
      </c>
      <c r="W1085">
        <v>0</v>
      </c>
      <c r="X1085">
        <v>0</v>
      </c>
      <c r="Y1085">
        <v>0</v>
      </c>
      <c r="AB1085">
        <v>1</v>
      </c>
      <c r="AF1085">
        <v>6.5</v>
      </c>
    </row>
    <row r="1086" spans="1:32" x14ac:dyDescent="0.2">
      <c r="A1086" t="s">
        <v>525</v>
      </c>
      <c r="B1086" t="s">
        <v>475</v>
      </c>
      <c r="C1086" t="s">
        <v>61</v>
      </c>
      <c r="D1086" t="s">
        <v>35</v>
      </c>
      <c r="E1086">
        <v>14</v>
      </c>
      <c r="F1086" t="s">
        <v>526</v>
      </c>
      <c r="G1086" t="s">
        <v>288</v>
      </c>
      <c r="O1086">
        <v>7</v>
      </c>
      <c r="P1086">
        <v>23</v>
      </c>
      <c r="Q1086">
        <v>0</v>
      </c>
      <c r="R1086">
        <v>0</v>
      </c>
      <c r="S1086">
        <v>0</v>
      </c>
      <c r="T1086">
        <v>2</v>
      </c>
      <c r="U1086">
        <v>2</v>
      </c>
      <c r="V1086">
        <v>21</v>
      </c>
      <c r="W1086">
        <v>0</v>
      </c>
      <c r="X1086">
        <v>0</v>
      </c>
      <c r="Y1086">
        <v>0</v>
      </c>
      <c r="AB1086">
        <v>3</v>
      </c>
      <c r="AF1086">
        <v>6.4</v>
      </c>
    </row>
    <row r="1087" spans="1:32" x14ac:dyDescent="0.2">
      <c r="A1087" t="s">
        <v>1107</v>
      </c>
      <c r="B1087" t="s">
        <v>720</v>
      </c>
      <c r="C1087" t="s">
        <v>53</v>
      </c>
      <c r="D1087" t="s">
        <v>52</v>
      </c>
      <c r="E1087">
        <v>14</v>
      </c>
      <c r="F1087" t="s">
        <v>1108</v>
      </c>
      <c r="G1087" t="s">
        <v>297</v>
      </c>
      <c r="T1087">
        <v>4</v>
      </c>
      <c r="U1087">
        <v>2</v>
      </c>
      <c r="V1087">
        <v>43</v>
      </c>
      <c r="W1087">
        <v>0</v>
      </c>
      <c r="X1087">
        <v>0</v>
      </c>
      <c r="Y1087">
        <v>0</v>
      </c>
      <c r="AB1087">
        <v>1</v>
      </c>
      <c r="AC1087" t="s">
        <v>462</v>
      </c>
      <c r="AD1087" t="s">
        <v>1508</v>
      </c>
      <c r="AF1087">
        <v>6.3</v>
      </c>
    </row>
    <row r="1088" spans="1:32" x14ac:dyDescent="0.2">
      <c r="A1088" t="s">
        <v>515</v>
      </c>
      <c r="B1088" t="s">
        <v>475</v>
      </c>
      <c r="C1088" t="s">
        <v>38</v>
      </c>
      <c r="D1088" t="s">
        <v>58</v>
      </c>
      <c r="E1088">
        <v>14</v>
      </c>
      <c r="F1088" t="s">
        <v>516</v>
      </c>
      <c r="G1088" t="s">
        <v>286</v>
      </c>
      <c r="O1088">
        <v>13</v>
      </c>
      <c r="P1088">
        <v>38</v>
      </c>
      <c r="Q1088">
        <v>0</v>
      </c>
      <c r="R1088">
        <v>0</v>
      </c>
      <c r="S1088">
        <v>0</v>
      </c>
      <c r="T1088">
        <v>2</v>
      </c>
      <c r="U1088">
        <v>2</v>
      </c>
      <c r="V1088">
        <v>4</v>
      </c>
      <c r="W1088">
        <v>0</v>
      </c>
      <c r="X1088">
        <v>0</v>
      </c>
      <c r="Y1088">
        <v>0</v>
      </c>
      <c r="AB1088">
        <v>3</v>
      </c>
      <c r="AC1088" t="s">
        <v>1803</v>
      </c>
      <c r="AD1088" t="s">
        <v>1865</v>
      </c>
      <c r="AE1088" t="s">
        <v>1904</v>
      </c>
      <c r="AF1088">
        <v>6.2</v>
      </c>
    </row>
    <row r="1089" spans="1:32" x14ac:dyDescent="0.2">
      <c r="A1089" t="s">
        <v>992</v>
      </c>
      <c r="B1089" t="s">
        <v>794</v>
      </c>
      <c r="C1089" t="s">
        <v>51</v>
      </c>
      <c r="D1089" t="s">
        <v>48</v>
      </c>
      <c r="E1089">
        <v>14</v>
      </c>
      <c r="F1089" t="s">
        <v>993</v>
      </c>
      <c r="G1089" t="s">
        <v>293</v>
      </c>
      <c r="T1089">
        <v>2</v>
      </c>
      <c r="U1089">
        <v>2</v>
      </c>
      <c r="V1089">
        <v>42</v>
      </c>
      <c r="W1089">
        <v>0</v>
      </c>
      <c r="X1089">
        <v>0</v>
      </c>
      <c r="Y1089">
        <v>0</v>
      </c>
      <c r="AB1089">
        <v>1</v>
      </c>
      <c r="AC1089" t="s">
        <v>1822</v>
      </c>
      <c r="AD1089" t="s">
        <v>1858</v>
      </c>
      <c r="AE1089" t="s">
        <v>1905</v>
      </c>
      <c r="AF1089">
        <v>6.2</v>
      </c>
    </row>
    <row r="1090" spans="1:32" x14ac:dyDescent="0.2">
      <c r="A1090" t="s">
        <v>1423</v>
      </c>
      <c r="B1090" t="s">
        <v>720</v>
      </c>
      <c r="C1090" t="s">
        <v>35</v>
      </c>
      <c r="D1090" t="s">
        <v>61</v>
      </c>
      <c r="E1090">
        <v>14</v>
      </c>
      <c r="F1090" t="s">
        <v>1424</v>
      </c>
      <c r="G1090" t="s">
        <v>288</v>
      </c>
      <c r="T1090">
        <v>3</v>
      </c>
      <c r="U1090">
        <v>3</v>
      </c>
      <c r="V1090">
        <v>32</v>
      </c>
      <c r="W1090">
        <v>0</v>
      </c>
      <c r="X1090">
        <v>0</v>
      </c>
      <c r="Y1090">
        <v>0</v>
      </c>
      <c r="AB1090">
        <v>4</v>
      </c>
      <c r="AF1090">
        <v>6.2</v>
      </c>
    </row>
    <row r="1091" spans="1:32" x14ac:dyDescent="0.2">
      <c r="A1091" t="s">
        <v>922</v>
      </c>
      <c r="B1091" t="s">
        <v>720</v>
      </c>
      <c r="C1091" t="s">
        <v>41</v>
      </c>
      <c r="D1091" t="s">
        <v>36</v>
      </c>
      <c r="E1091">
        <v>14</v>
      </c>
      <c r="F1091" t="s">
        <v>923</v>
      </c>
      <c r="G1091" t="s">
        <v>291</v>
      </c>
      <c r="T1091">
        <v>3</v>
      </c>
      <c r="U1091">
        <v>3</v>
      </c>
      <c r="V1091">
        <v>32</v>
      </c>
      <c r="W1091">
        <v>0</v>
      </c>
      <c r="X1091">
        <v>0</v>
      </c>
      <c r="Y1091">
        <v>0</v>
      </c>
      <c r="AB1091">
        <v>4</v>
      </c>
      <c r="AF1091">
        <v>6.2</v>
      </c>
    </row>
    <row r="1092" spans="1:32" x14ac:dyDescent="0.2">
      <c r="A1092" t="s">
        <v>445</v>
      </c>
      <c r="B1092" t="s">
        <v>367</v>
      </c>
      <c r="C1092" t="s">
        <v>33</v>
      </c>
      <c r="D1092" t="s">
        <v>43</v>
      </c>
      <c r="E1092">
        <v>14</v>
      </c>
      <c r="F1092" t="s">
        <v>446</v>
      </c>
      <c r="G1092" t="s">
        <v>290</v>
      </c>
      <c r="H1092">
        <v>22</v>
      </c>
      <c r="I1092">
        <v>11</v>
      </c>
      <c r="J1092">
        <v>155</v>
      </c>
      <c r="K1092">
        <v>0</v>
      </c>
      <c r="L1092">
        <v>0</v>
      </c>
      <c r="M1092">
        <v>0</v>
      </c>
      <c r="N1092">
        <v>0</v>
      </c>
      <c r="O1092">
        <v>1</v>
      </c>
      <c r="P1092">
        <v>-1</v>
      </c>
      <c r="Q1092">
        <v>0</v>
      </c>
      <c r="R1092">
        <v>0</v>
      </c>
      <c r="S1092">
        <v>0</v>
      </c>
      <c r="Z1092">
        <v>1</v>
      </c>
      <c r="AA1092">
        <v>0</v>
      </c>
      <c r="AB1092">
        <v>1</v>
      </c>
      <c r="AF1092">
        <v>6.1</v>
      </c>
    </row>
    <row r="1093" spans="1:32" x14ac:dyDescent="0.2">
      <c r="A1093" t="s">
        <v>942</v>
      </c>
      <c r="B1093" t="s">
        <v>794</v>
      </c>
      <c r="C1093" t="s">
        <v>36</v>
      </c>
      <c r="D1093" t="s">
        <v>41</v>
      </c>
      <c r="E1093">
        <v>14</v>
      </c>
      <c r="F1093" t="s">
        <v>943</v>
      </c>
      <c r="G1093" t="s">
        <v>291</v>
      </c>
      <c r="T1093">
        <v>6</v>
      </c>
      <c r="U1093">
        <v>3</v>
      </c>
      <c r="V1093">
        <v>31</v>
      </c>
      <c r="W1093">
        <v>0</v>
      </c>
      <c r="X1093">
        <v>0</v>
      </c>
      <c r="Y1093">
        <v>0</v>
      </c>
      <c r="AB1093">
        <v>1</v>
      </c>
      <c r="AC1093" t="s">
        <v>1477</v>
      </c>
      <c r="AD1093" t="s">
        <v>1484</v>
      </c>
      <c r="AF1093">
        <v>6.1</v>
      </c>
    </row>
    <row r="1094" spans="1:32" x14ac:dyDescent="0.2">
      <c r="A1094" t="s">
        <v>816</v>
      </c>
      <c r="B1094" t="s">
        <v>720</v>
      </c>
      <c r="C1094" t="s">
        <v>41</v>
      </c>
      <c r="D1094" t="s">
        <v>36</v>
      </c>
      <c r="E1094">
        <v>14</v>
      </c>
      <c r="F1094" t="s">
        <v>817</v>
      </c>
      <c r="G1094" t="s">
        <v>291</v>
      </c>
      <c r="T1094">
        <v>5</v>
      </c>
      <c r="U1094">
        <v>3</v>
      </c>
      <c r="V1094">
        <v>29</v>
      </c>
      <c r="W1094">
        <v>0</v>
      </c>
      <c r="X1094">
        <v>0</v>
      </c>
      <c r="Y1094">
        <v>0</v>
      </c>
      <c r="AB1094">
        <v>1</v>
      </c>
      <c r="AF1094">
        <v>5.9</v>
      </c>
    </row>
    <row r="1095" spans="1:32" x14ac:dyDescent="0.2">
      <c r="A1095" t="s">
        <v>1051</v>
      </c>
      <c r="B1095" t="s">
        <v>720</v>
      </c>
      <c r="C1095" t="s">
        <v>56</v>
      </c>
      <c r="D1095" t="s">
        <v>31</v>
      </c>
      <c r="E1095">
        <v>14</v>
      </c>
      <c r="F1095" t="s">
        <v>1052</v>
      </c>
      <c r="G1095" t="s">
        <v>292</v>
      </c>
      <c r="T1095">
        <v>5</v>
      </c>
      <c r="U1095">
        <v>4</v>
      </c>
      <c r="V1095">
        <v>19</v>
      </c>
      <c r="W1095">
        <v>0</v>
      </c>
      <c r="X1095">
        <v>0</v>
      </c>
      <c r="Y1095">
        <v>0</v>
      </c>
      <c r="AB1095">
        <v>2</v>
      </c>
      <c r="AF1095">
        <v>5.9</v>
      </c>
    </row>
    <row r="1096" spans="1:32" x14ac:dyDescent="0.2">
      <c r="A1096" t="s">
        <v>932</v>
      </c>
      <c r="B1096" t="s">
        <v>720</v>
      </c>
      <c r="C1096" t="s">
        <v>33</v>
      </c>
      <c r="D1096" t="s">
        <v>43</v>
      </c>
      <c r="E1096">
        <v>14</v>
      </c>
      <c r="F1096" t="s">
        <v>933</v>
      </c>
      <c r="G1096" t="s">
        <v>290</v>
      </c>
      <c r="T1096">
        <v>4</v>
      </c>
      <c r="U1096">
        <v>1</v>
      </c>
      <c r="V1096">
        <v>49</v>
      </c>
      <c r="W1096">
        <v>0</v>
      </c>
      <c r="X1096">
        <v>0</v>
      </c>
      <c r="Y1096">
        <v>0</v>
      </c>
      <c r="AB1096">
        <v>2</v>
      </c>
      <c r="AF1096">
        <v>5.9</v>
      </c>
    </row>
    <row r="1097" spans="1:32" x14ac:dyDescent="0.2">
      <c r="A1097" t="s">
        <v>1059</v>
      </c>
      <c r="B1097" t="s">
        <v>720</v>
      </c>
      <c r="C1097" t="s">
        <v>38</v>
      </c>
      <c r="D1097" t="s">
        <v>58</v>
      </c>
      <c r="E1097">
        <v>14</v>
      </c>
      <c r="F1097" t="s">
        <v>1060</v>
      </c>
      <c r="G1097" t="s">
        <v>286</v>
      </c>
      <c r="T1097">
        <v>6</v>
      </c>
      <c r="U1097">
        <v>3</v>
      </c>
      <c r="V1097">
        <v>28</v>
      </c>
      <c r="W1097">
        <v>0</v>
      </c>
      <c r="X1097">
        <v>0</v>
      </c>
      <c r="Y1097">
        <v>0</v>
      </c>
      <c r="AB1097">
        <v>2</v>
      </c>
      <c r="AF1097">
        <v>5.8</v>
      </c>
    </row>
    <row r="1098" spans="1:32" x14ac:dyDescent="0.2">
      <c r="A1098" t="s">
        <v>640</v>
      </c>
      <c r="B1098" t="s">
        <v>475</v>
      </c>
      <c r="C1098" t="s">
        <v>38</v>
      </c>
      <c r="D1098" t="s">
        <v>58</v>
      </c>
      <c r="E1098">
        <v>14</v>
      </c>
      <c r="F1098" t="s">
        <v>641</v>
      </c>
      <c r="G1098" t="s">
        <v>286</v>
      </c>
      <c r="O1098">
        <v>11</v>
      </c>
      <c r="P1098">
        <v>34</v>
      </c>
      <c r="Q1098">
        <v>0</v>
      </c>
      <c r="R1098">
        <v>0</v>
      </c>
      <c r="S1098">
        <v>0</v>
      </c>
      <c r="T1098">
        <v>2</v>
      </c>
      <c r="U1098">
        <v>2</v>
      </c>
      <c r="V1098">
        <v>3</v>
      </c>
      <c r="W1098">
        <v>0</v>
      </c>
      <c r="X1098">
        <v>0</v>
      </c>
      <c r="Y1098">
        <v>0</v>
      </c>
      <c r="AB1098">
        <v>1</v>
      </c>
      <c r="AF1098">
        <v>5.7</v>
      </c>
    </row>
    <row r="1099" spans="1:32" x14ac:dyDescent="0.2">
      <c r="A1099" t="s">
        <v>1035</v>
      </c>
      <c r="B1099" t="s">
        <v>720</v>
      </c>
      <c r="C1099" t="s">
        <v>52</v>
      </c>
      <c r="D1099" t="s">
        <v>53</v>
      </c>
      <c r="E1099">
        <v>14</v>
      </c>
      <c r="F1099" t="s">
        <v>1036</v>
      </c>
      <c r="G1099" t="s">
        <v>297</v>
      </c>
      <c r="T1099">
        <v>3</v>
      </c>
      <c r="U1099">
        <v>2</v>
      </c>
      <c r="V1099">
        <v>37</v>
      </c>
      <c r="W1099">
        <v>0</v>
      </c>
      <c r="X1099">
        <v>0</v>
      </c>
      <c r="Y1099">
        <v>0</v>
      </c>
      <c r="AB1099">
        <v>4</v>
      </c>
      <c r="AF1099">
        <v>5.7</v>
      </c>
    </row>
    <row r="1100" spans="1:32" x14ac:dyDescent="0.2">
      <c r="A1100" t="s">
        <v>1209</v>
      </c>
      <c r="B1100" t="s">
        <v>794</v>
      </c>
      <c r="C1100" t="s">
        <v>61</v>
      </c>
      <c r="D1100" t="s">
        <v>35</v>
      </c>
      <c r="E1100">
        <v>14</v>
      </c>
      <c r="F1100" t="s">
        <v>1210</v>
      </c>
      <c r="G1100" t="s">
        <v>288</v>
      </c>
      <c r="T1100">
        <v>5</v>
      </c>
      <c r="U1100">
        <v>3</v>
      </c>
      <c r="V1100">
        <v>27</v>
      </c>
      <c r="W1100">
        <v>0</v>
      </c>
      <c r="X1100">
        <v>0</v>
      </c>
      <c r="Y1100">
        <v>0</v>
      </c>
      <c r="AB1100">
        <v>1</v>
      </c>
      <c r="AF1100">
        <v>5.7</v>
      </c>
    </row>
    <row r="1101" spans="1:32" x14ac:dyDescent="0.2">
      <c r="A1101" t="s">
        <v>1033</v>
      </c>
      <c r="B1101" t="s">
        <v>794</v>
      </c>
      <c r="C1101" t="s">
        <v>39</v>
      </c>
      <c r="D1101" t="s">
        <v>46</v>
      </c>
      <c r="E1101">
        <v>14</v>
      </c>
      <c r="F1101" t="s">
        <v>1034</v>
      </c>
      <c r="G1101" t="s">
        <v>284</v>
      </c>
      <c r="T1101">
        <v>2</v>
      </c>
      <c r="U1101">
        <v>2</v>
      </c>
      <c r="V1101">
        <v>36</v>
      </c>
      <c r="W1101">
        <v>0</v>
      </c>
      <c r="X1101">
        <v>0</v>
      </c>
      <c r="Y1101">
        <v>0</v>
      </c>
      <c r="AB1101">
        <v>2</v>
      </c>
      <c r="AF1101">
        <v>5.6</v>
      </c>
    </row>
    <row r="1102" spans="1:32" x14ac:dyDescent="0.2">
      <c r="A1102" t="s">
        <v>964</v>
      </c>
      <c r="B1102" t="s">
        <v>720</v>
      </c>
      <c r="C1102" t="s">
        <v>44</v>
      </c>
      <c r="D1102" t="s">
        <v>50</v>
      </c>
      <c r="E1102">
        <v>14</v>
      </c>
      <c r="F1102" t="s">
        <v>965</v>
      </c>
      <c r="G1102" t="s">
        <v>285</v>
      </c>
      <c r="T1102">
        <v>5</v>
      </c>
      <c r="U1102">
        <v>3</v>
      </c>
      <c r="V1102">
        <v>25</v>
      </c>
      <c r="W1102">
        <v>0</v>
      </c>
      <c r="X1102">
        <v>0</v>
      </c>
      <c r="Y1102">
        <v>0</v>
      </c>
      <c r="AB1102">
        <v>1</v>
      </c>
      <c r="AF1102">
        <v>5.5</v>
      </c>
    </row>
    <row r="1103" spans="1:32" x14ac:dyDescent="0.2">
      <c r="A1103" t="s">
        <v>848</v>
      </c>
      <c r="B1103" t="s">
        <v>720</v>
      </c>
      <c r="C1103" t="s">
        <v>34</v>
      </c>
      <c r="D1103" t="s">
        <v>47</v>
      </c>
      <c r="E1103">
        <v>14</v>
      </c>
      <c r="F1103" t="s">
        <v>849</v>
      </c>
      <c r="G1103" t="s">
        <v>287</v>
      </c>
      <c r="T1103">
        <v>4</v>
      </c>
      <c r="U1103">
        <v>3</v>
      </c>
      <c r="V1103">
        <v>25</v>
      </c>
      <c r="W1103">
        <v>0</v>
      </c>
      <c r="X1103">
        <v>0</v>
      </c>
      <c r="Y1103">
        <v>0</v>
      </c>
      <c r="AB1103">
        <v>3</v>
      </c>
      <c r="AF1103">
        <v>5.5</v>
      </c>
    </row>
    <row r="1104" spans="1:32" x14ac:dyDescent="0.2">
      <c r="A1104" t="s">
        <v>1125</v>
      </c>
      <c r="B1104" t="s">
        <v>720</v>
      </c>
      <c r="C1104" t="s">
        <v>35</v>
      </c>
      <c r="D1104" t="s">
        <v>61</v>
      </c>
      <c r="E1104">
        <v>14</v>
      </c>
      <c r="F1104" t="s">
        <v>1126</v>
      </c>
      <c r="G1104" t="s">
        <v>288</v>
      </c>
      <c r="T1104">
        <v>5</v>
      </c>
      <c r="U1104">
        <v>2</v>
      </c>
      <c r="V1104">
        <v>35</v>
      </c>
      <c r="W1104">
        <v>0</v>
      </c>
      <c r="X1104">
        <v>0</v>
      </c>
      <c r="Y1104">
        <v>0</v>
      </c>
      <c r="AB1104">
        <v>3</v>
      </c>
      <c r="AF1104">
        <v>5.5</v>
      </c>
    </row>
    <row r="1105" spans="1:32" x14ac:dyDescent="0.2">
      <c r="A1105" t="s">
        <v>1264</v>
      </c>
      <c r="B1105" t="s">
        <v>475</v>
      </c>
      <c r="C1105" t="s">
        <v>60</v>
      </c>
      <c r="D1105" t="s">
        <v>45</v>
      </c>
      <c r="E1105">
        <v>14</v>
      </c>
      <c r="F1105" t="s">
        <v>1862</v>
      </c>
      <c r="G1105" t="s">
        <v>295</v>
      </c>
      <c r="O1105">
        <v>2</v>
      </c>
      <c r="P1105">
        <v>6</v>
      </c>
      <c r="Q1105">
        <v>0</v>
      </c>
      <c r="R1105">
        <v>0</v>
      </c>
      <c r="S1105">
        <v>0</v>
      </c>
      <c r="T1105">
        <v>2</v>
      </c>
      <c r="U1105">
        <v>2</v>
      </c>
      <c r="V1105">
        <v>28</v>
      </c>
      <c r="W1105">
        <v>0</v>
      </c>
      <c r="X1105">
        <v>0</v>
      </c>
      <c r="Y1105">
        <v>0</v>
      </c>
      <c r="AB1105">
        <v>3</v>
      </c>
      <c r="AF1105">
        <v>5.4</v>
      </c>
    </row>
    <row r="1106" spans="1:32" x14ac:dyDescent="0.2">
      <c r="A1106" t="s">
        <v>485</v>
      </c>
      <c r="B1106" t="s">
        <v>475</v>
      </c>
      <c r="C1106" t="s">
        <v>62</v>
      </c>
      <c r="D1106" t="s">
        <v>49</v>
      </c>
      <c r="E1106">
        <v>14</v>
      </c>
      <c r="F1106" t="s">
        <v>486</v>
      </c>
      <c r="G1106" t="s">
        <v>294</v>
      </c>
      <c r="O1106">
        <v>10</v>
      </c>
      <c r="P1106">
        <v>54</v>
      </c>
      <c r="Q1106">
        <v>0</v>
      </c>
      <c r="R1106">
        <v>0</v>
      </c>
      <c r="S1106">
        <v>0</v>
      </c>
      <c r="T1106">
        <v>1</v>
      </c>
      <c r="U1106">
        <v>0</v>
      </c>
      <c r="V1106">
        <v>0</v>
      </c>
      <c r="W1106">
        <v>0</v>
      </c>
      <c r="X1106">
        <v>0</v>
      </c>
      <c r="Y1106">
        <v>0</v>
      </c>
      <c r="AB1106">
        <v>1</v>
      </c>
      <c r="AC1106" t="s">
        <v>462</v>
      </c>
      <c r="AD1106" t="s">
        <v>1490</v>
      </c>
      <c r="AF1106">
        <v>5.4</v>
      </c>
    </row>
    <row r="1107" spans="1:32" x14ac:dyDescent="0.2">
      <c r="A1107" t="s">
        <v>634</v>
      </c>
      <c r="B1107" t="s">
        <v>475</v>
      </c>
      <c r="C1107" t="s">
        <v>43</v>
      </c>
      <c r="D1107" t="s">
        <v>33</v>
      </c>
      <c r="E1107">
        <v>14</v>
      </c>
      <c r="F1107" t="s">
        <v>635</v>
      </c>
      <c r="G1107" t="s">
        <v>290</v>
      </c>
      <c r="O1107">
        <v>10</v>
      </c>
      <c r="P1107">
        <v>53</v>
      </c>
      <c r="Q1107">
        <v>0</v>
      </c>
      <c r="R1107">
        <v>0</v>
      </c>
      <c r="S1107">
        <v>0</v>
      </c>
      <c r="AB1107">
        <v>1</v>
      </c>
      <c r="AF1107">
        <v>5.3</v>
      </c>
    </row>
    <row r="1108" spans="1:32" x14ac:dyDescent="0.2">
      <c r="A1108" t="s">
        <v>735</v>
      </c>
      <c r="B1108" t="s">
        <v>475</v>
      </c>
      <c r="C1108" t="s">
        <v>62</v>
      </c>
      <c r="D1108" t="s">
        <v>49</v>
      </c>
      <c r="E1108">
        <v>14</v>
      </c>
      <c r="F1108" t="s">
        <v>736</v>
      </c>
      <c r="G1108" t="s">
        <v>294</v>
      </c>
      <c r="O1108">
        <v>8</v>
      </c>
      <c r="P1108">
        <v>52</v>
      </c>
      <c r="Q1108">
        <v>0</v>
      </c>
      <c r="R1108">
        <v>0</v>
      </c>
      <c r="S1108">
        <v>0</v>
      </c>
      <c r="AB1108">
        <v>2</v>
      </c>
      <c r="AC1108" t="s">
        <v>462</v>
      </c>
      <c r="AD1108" t="s">
        <v>1490</v>
      </c>
      <c r="AF1108">
        <v>5.2</v>
      </c>
    </row>
    <row r="1109" spans="1:32" x14ac:dyDescent="0.2">
      <c r="A1109" t="s">
        <v>680</v>
      </c>
      <c r="B1109" t="s">
        <v>475</v>
      </c>
      <c r="C1109" t="s">
        <v>43</v>
      </c>
      <c r="D1109" t="s">
        <v>33</v>
      </c>
      <c r="E1109">
        <v>14</v>
      </c>
      <c r="F1109" t="s">
        <v>681</v>
      </c>
      <c r="G1109" t="s">
        <v>290</v>
      </c>
      <c r="O1109">
        <v>16</v>
      </c>
      <c r="P1109">
        <v>51</v>
      </c>
      <c r="Q1109">
        <v>0</v>
      </c>
      <c r="R1109">
        <v>0</v>
      </c>
      <c r="S1109">
        <v>0</v>
      </c>
      <c r="AB1109">
        <v>3</v>
      </c>
      <c r="AF1109">
        <v>5.0999999999999996</v>
      </c>
    </row>
    <row r="1110" spans="1:32" x14ac:dyDescent="0.2">
      <c r="A1110" t="s">
        <v>1731</v>
      </c>
      <c r="B1110" t="s">
        <v>794</v>
      </c>
      <c r="C1110" t="s">
        <v>51</v>
      </c>
      <c r="D1110" t="s">
        <v>48</v>
      </c>
      <c r="E1110">
        <v>14</v>
      </c>
      <c r="F1110" t="s">
        <v>1732</v>
      </c>
      <c r="G1110" t="s">
        <v>293</v>
      </c>
      <c r="T1110">
        <v>3</v>
      </c>
      <c r="U1110">
        <v>2</v>
      </c>
      <c r="V1110">
        <v>31</v>
      </c>
      <c r="W1110">
        <v>0</v>
      </c>
      <c r="X1110">
        <v>0</v>
      </c>
      <c r="Y1110">
        <v>0</v>
      </c>
      <c r="AB1110">
        <v>2</v>
      </c>
      <c r="AF1110">
        <v>5.0999999999999996</v>
      </c>
    </row>
    <row r="1111" spans="1:32" x14ac:dyDescent="0.2">
      <c r="A1111" t="s">
        <v>1302</v>
      </c>
      <c r="B1111" t="s">
        <v>794</v>
      </c>
      <c r="C1111" t="s">
        <v>39</v>
      </c>
      <c r="D1111" t="s">
        <v>46</v>
      </c>
      <c r="E1111">
        <v>14</v>
      </c>
      <c r="F1111" t="s">
        <v>1303</v>
      </c>
      <c r="G1111" t="s">
        <v>284</v>
      </c>
      <c r="T1111">
        <v>1</v>
      </c>
      <c r="U1111">
        <v>1</v>
      </c>
      <c r="V1111">
        <v>41</v>
      </c>
      <c r="W1111">
        <v>0</v>
      </c>
      <c r="X1111">
        <v>0</v>
      </c>
      <c r="Y1111">
        <v>0</v>
      </c>
      <c r="AB1111">
        <v>2</v>
      </c>
      <c r="AF1111">
        <v>5.0999999999999996</v>
      </c>
    </row>
    <row r="1112" spans="1:32" x14ac:dyDescent="0.2">
      <c r="A1112" t="s">
        <v>540</v>
      </c>
      <c r="B1112" t="s">
        <v>530</v>
      </c>
      <c r="C1112" t="s">
        <v>44</v>
      </c>
      <c r="D1112" t="s">
        <v>50</v>
      </c>
      <c r="E1112">
        <v>14</v>
      </c>
      <c r="F1112" t="s">
        <v>541</v>
      </c>
      <c r="G1112" t="s">
        <v>285</v>
      </c>
      <c r="O1112">
        <v>6</v>
      </c>
      <c r="P1112">
        <v>17</v>
      </c>
      <c r="Q1112">
        <v>0</v>
      </c>
      <c r="R1112">
        <v>0</v>
      </c>
      <c r="S1112">
        <v>0</v>
      </c>
      <c r="T1112">
        <v>2</v>
      </c>
      <c r="U1112">
        <v>2</v>
      </c>
      <c r="V1112">
        <v>13</v>
      </c>
      <c r="W1112">
        <v>0</v>
      </c>
      <c r="X1112">
        <v>0</v>
      </c>
      <c r="Y1112">
        <v>0</v>
      </c>
      <c r="AB1112">
        <v>2</v>
      </c>
      <c r="AF1112">
        <v>5</v>
      </c>
    </row>
    <row r="1113" spans="1:32" x14ac:dyDescent="0.2">
      <c r="A1113" t="s">
        <v>1031</v>
      </c>
      <c r="B1113" t="s">
        <v>720</v>
      </c>
      <c r="C1113" t="s">
        <v>59</v>
      </c>
      <c r="D1113" t="s">
        <v>40</v>
      </c>
      <c r="E1113">
        <v>14</v>
      </c>
      <c r="F1113" t="s">
        <v>1032</v>
      </c>
      <c r="G1113" t="s">
        <v>289</v>
      </c>
      <c r="T1113">
        <v>5</v>
      </c>
      <c r="U1113">
        <v>3</v>
      </c>
      <c r="V1113">
        <v>19</v>
      </c>
      <c r="W1113">
        <v>0</v>
      </c>
      <c r="X1113">
        <v>0</v>
      </c>
      <c r="Y1113">
        <v>0</v>
      </c>
      <c r="AB1113">
        <v>3</v>
      </c>
      <c r="AF1113">
        <v>4.9000000000000004</v>
      </c>
    </row>
    <row r="1114" spans="1:32" x14ac:dyDescent="0.2">
      <c r="A1114" t="s">
        <v>882</v>
      </c>
      <c r="B1114" t="s">
        <v>720</v>
      </c>
      <c r="C1114" t="s">
        <v>38</v>
      </c>
      <c r="D1114" t="s">
        <v>58</v>
      </c>
      <c r="E1114">
        <v>14</v>
      </c>
      <c r="F1114" t="s">
        <v>883</v>
      </c>
      <c r="G1114" t="s">
        <v>286</v>
      </c>
      <c r="T1114">
        <v>5</v>
      </c>
      <c r="U1114">
        <v>3</v>
      </c>
      <c r="V1114">
        <v>19</v>
      </c>
      <c r="W1114">
        <v>0</v>
      </c>
      <c r="X1114">
        <v>0</v>
      </c>
      <c r="Y1114">
        <v>0</v>
      </c>
      <c r="AB1114">
        <v>1</v>
      </c>
      <c r="AF1114">
        <v>4.9000000000000004</v>
      </c>
    </row>
    <row r="1115" spans="1:32" x14ac:dyDescent="0.2">
      <c r="A1115" t="s">
        <v>868</v>
      </c>
      <c r="B1115" t="s">
        <v>794</v>
      </c>
      <c r="C1115" t="s">
        <v>62</v>
      </c>
      <c r="D1115" t="s">
        <v>49</v>
      </c>
      <c r="E1115">
        <v>14</v>
      </c>
      <c r="F1115" t="s">
        <v>869</v>
      </c>
      <c r="G1115" t="s">
        <v>294</v>
      </c>
      <c r="T1115">
        <v>5</v>
      </c>
      <c r="U1115">
        <v>3</v>
      </c>
      <c r="V1115">
        <v>18</v>
      </c>
      <c r="W1115">
        <v>0</v>
      </c>
      <c r="X1115">
        <v>0</v>
      </c>
      <c r="Y1115">
        <v>0</v>
      </c>
      <c r="AB1115">
        <v>1</v>
      </c>
      <c r="AC1115" t="s">
        <v>462</v>
      </c>
      <c r="AD1115" t="s">
        <v>1505</v>
      </c>
      <c r="AF1115">
        <v>4.8</v>
      </c>
    </row>
    <row r="1116" spans="1:32" x14ac:dyDescent="0.2">
      <c r="A1116" t="s">
        <v>986</v>
      </c>
      <c r="B1116" t="s">
        <v>720</v>
      </c>
      <c r="C1116" t="s">
        <v>38</v>
      </c>
      <c r="D1116" t="s">
        <v>58</v>
      </c>
      <c r="E1116">
        <v>14</v>
      </c>
      <c r="F1116" t="s">
        <v>987</v>
      </c>
      <c r="G1116" t="s">
        <v>286</v>
      </c>
      <c r="T1116">
        <v>3</v>
      </c>
      <c r="U1116">
        <v>2</v>
      </c>
      <c r="V1116">
        <v>28</v>
      </c>
      <c r="W1116">
        <v>0</v>
      </c>
      <c r="X1116">
        <v>0</v>
      </c>
      <c r="Y1116">
        <v>0</v>
      </c>
      <c r="AB1116">
        <v>3</v>
      </c>
      <c r="AC1116" t="s">
        <v>462</v>
      </c>
      <c r="AD1116" t="s">
        <v>1482</v>
      </c>
      <c r="AF1116">
        <v>4.8</v>
      </c>
    </row>
    <row r="1117" spans="1:32" x14ac:dyDescent="0.2">
      <c r="A1117" t="s">
        <v>856</v>
      </c>
      <c r="B1117" t="s">
        <v>720</v>
      </c>
      <c r="C1117" t="s">
        <v>53</v>
      </c>
      <c r="D1117" t="s">
        <v>52</v>
      </c>
      <c r="E1117">
        <v>14</v>
      </c>
      <c r="F1117" t="s">
        <v>857</v>
      </c>
      <c r="G1117" t="s">
        <v>297</v>
      </c>
      <c r="T1117">
        <v>2</v>
      </c>
      <c r="U1117">
        <v>2</v>
      </c>
      <c r="V1117">
        <v>27</v>
      </c>
      <c r="W1117">
        <v>0</v>
      </c>
      <c r="X1117">
        <v>0</v>
      </c>
      <c r="Y1117">
        <v>0</v>
      </c>
      <c r="AB1117">
        <v>4</v>
      </c>
      <c r="AF1117">
        <v>4.7</v>
      </c>
    </row>
    <row r="1118" spans="1:32" x14ac:dyDescent="0.2">
      <c r="A1118" t="s">
        <v>1063</v>
      </c>
      <c r="B1118" t="s">
        <v>794</v>
      </c>
      <c r="C1118" t="s">
        <v>49</v>
      </c>
      <c r="D1118" t="s">
        <v>62</v>
      </c>
      <c r="E1118">
        <v>14</v>
      </c>
      <c r="F1118" t="s">
        <v>1064</v>
      </c>
      <c r="G1118" t="s">
        <v>294</v>
      </c>
      <c r="T1118">
        <v>6</v>
      </c>
      <c r="U1118">
        <v>2</v>
      </c>
      <c r="V1118">
        <v>26</v>
      </c>
      <c r="W1118">
        <v>0</v>
      </c>
      <c r="X1118">
        <v>0</v>
      </c>
      <c r="Y1118">
        <v>0</v>
      </c>
      <c r="AB1118">
        <v>2</v>
      </c>
      <c r="AC1118" t="s">
        <v>462</v>
      </c>
      <c r="AD1118" t="s">
        <v>1478</v>
      </c>
      <c r="AF1118">
        <v>4.5999999999999996</v>
      </c>
    </row>
    <row r="1119" spans="1:32" x14ac:dyDescent="0.2">
      <c r="A1119" t="s">
        <v>1906</v>
      </c>
      <c r="B1119" t="s">
        <v>720</v>
      </c>
      <c r="C1119" t="s">
        <v>52</v>
      </c>
      <c r="D1119" t="s">
        <v>53</v>
      </c>
      <c r="E1119">
        <v>14</v>
      </c>
      <c r="F1119" t="s">
        <v>1907</v>
      </c>
      <c r="G1119" t="s">
        <v>297</v>
      </c>
      <c r="T1119">
        <v>1</v>
      </c>
      <c r="U1119">
        <v>1</v>
      </c>
      <c r="V1119">
        <v>36</v>
      </c>
      <c r="W1119">
        <v>0</v>
      </c>
      <c r="X1119">
        <v>0</v>
      </c>
      <c r="Y1119">
        <v>0</v>
      </c>
      <c r="AF1119">
        <v>4.5999999999999996</v>
      </c>
    </row>
    <row r="1120" spans="1:32" x14ac:dyDescent="0.2">
      <c r="A1120" t="s">
        <v>1908</v>
      </c>
      <c r="B1120" t="s">
        <v>720</v>
      </c>
      <c r="C1120" t="s">
        <v>54</v>
      </c>
      <c r="D1120" t="s">
        <v>32</v>
      </c>
      <c r="E1120">
        <v>14</v>
      </c>
      <c r="F1120" t="s">
        <v>1909</v>
      </c>
      <c r="G1120" t="s">
        <v>296</v>
      </c>
      <c r="T1120">
        <v>2</v>
      </c>
      <c r="U1120">
        <v>2</v>
      </c>
      <c r="V1120">
        <v>25</v>
      </c>
      <c r="W1120">
        <v>0</v>
      </c>
      <c r="X1120">
        <v>0</v>
      </c>
      <c r="Y1120">
        <v>0</v>
      </c>
      <c r="AF1120">
        <v>4.5</v>
      </c>
    </row>
    <row r="1121" spans="1:32" x14ac:dyDescent="0.2">
      <c r="A1121" t="s">
        <v>517</v>
      </c>
      <c r="B1121" t="s">
        <v>475</v>
      </c>
      <c r="C1121" t="s">
        <v>51</v>
      </c>
      <c r="D1121" t="s">
        <v>48</v>
      </c>
      <c r="E1121">
        <v>14</v>
      </c>
      <c r="F1121" t="s">
        <v>518</v>
      </c>
      <c r="G1121" t="s">
        <v>293</v>
      </c>
      <c r="O1121">
        <v>7</v>
      </c>
      <c r="P1121">
        <v>16</v>
      </c>
      <c r="Q1121">
        <v>0</v>
      </c>
      <c r="R1121">
        <v>0</v>
      </c>
      <c r="S1121">
        <v>0</v>
      </c>
      <c r="T1121">
        <v>2</v>
      </c>
      <c r="U1121">
        <v>2</v>
      </c>
      <c r="V1121">
        <v>8</v>
      </c>
      <c r="W1121">
        <v>0</v>
      </c>
      <c r="X1121">
        <v>0</v>
      </c>
      <c r="Y1121">
        <v>0</v>
      </c>
      <c r="AB1121">
        <v>1</v>
      </c>
      <c r="AF1121">
        <v>4.4000000000000004</v>
      </c>
    </row>
    <row r="1122" spans="1:32" x14ac:dyDescent="0.2">
      <c r="A1122" t="s">
        <v>570</v>
      </c>
      <c r="B1122" t="s">
        <v>475</v>
      </c>
      <c r="C1122" t="s">
        <v>57</v>
      </c>
      <c r="D1122" t="s">
        <v>55</v>
      </c>
      <c r="E1122">
        <v>14</v>
      </c>
      <c r="F1122" t="s">
        <v>571</v>
      </c>
      <c r="G1122" t="s">
        <v>298</v>
      </c>
      <c r="O1122">
        <v>6</v>
      </c>
      <c r="P1122">
        <v>44</v>
      </c>
      <c r="Q1122">
        <v>0</v>
      </c>
      <c r="R1122">
        <v>0</v>
      </c>
      <c r="S1122">
        <v>0</v>
      </c>
      <c r="AB1122">
        <v>2</v>
      </c>
      <c r="AF1122">
        <v>4.4000000000000004</v>
      </c>
    </row>
    <row r="1123" spans="1:32" x14ac:dyDescent="0.2">
      <c r="A1123" t="s">
        <v>920</v>
      </c>
      <c r="B1123" t="s">
        <v>794</v>
      </c>
      <c r="C1123" t="s">
        <v>42</v>
      </c>
      <c r="D1123" t="s">
        <v>37</v>
      </c>
      <c r="E1123">
        <v>14</v>
      </c>
      <c r="F1123" t="s">
        <v>921</v>
      </c>
      <c r="G1123" t="s">
        <v>299</v>
      </c>
      <c r="T1123">
        <v>5</v>
      </c>
      <c r="U1123">
        <v>3</v>
      </c>
      <c r="V1123">
        <v>14</v>
      </c>
      <c r="W1123">
        <v>0</v>
      </c>
      <c r="X1123">
        <v>0</v>
      </c>
      <c r="Y1123">
        <v>0</v>
      </c>
      <c r="Z1123">
        <v>1</v>
      </c>
      <c r="AA1123">
        <v>0</v>
      </c>
      <c r="AB1123">
        <v>2</v>
      </c>
      <c r="AC1123" t="s">
        <v>462</v>
      </c>
      <c r="AD1123" t="s">
        <v>1858</v>
      </c>
      <c r="AF1123">
        <v>4.4000000000000004</v>
      </c>
    </row>
    <row r="1124" spans="1:32" x14ac:dyDescent="0.2">
      <c r="A1124" t="s">
        <v>802</v>
      </c>
      <c r="B1124" t="s">
        <v>720</v>
      </c>
      <c r="C1124" t="s">
        <v>51</v>
      </c>
      <c r="D1124" t="s">
        <v>48</v>
      </c>
      <c r="E1124">
        <v>14</v>
      </c>
      <c r="F1124" t="s">
        <v>803</v>
      </c>
      <c r="G1124" t="s">
        <v>293</v>
      </c>
      <c r="T1124">
        <v>5</v>
      </c>
      <c r="U1124">
        <v>2</v>
      </c>
      <c r="V1124">
        <v>24</v>
      </c>
      <c r="W1124">
        <v>0</v>
      </c>
      <c r="X1124">
        <v>0</v>
      </c>
      <c r="Y1124">
        <v>0</v>
      </c>
      <c r="AB1124">
        <v>3</v>
      </c>
      <c r="AF1124">
        <v>4.4000000000000004</v>
      </c>
    </row>
    <row r="1125" spans="1:32" x14ac:dyDescent="0.2">
      <c r="A1125" t="s">
        <v>630</v>
      </c>
      <c r="B1125" t="s">
        <v>475</v>
      </c>
      <c r="C1125" t="s">
        <v>49</v>
      </c>
      <c r="D1125" t="s">
        <v>62</v>
      </c>
      <c r="E1125">
        <v>14</v>
      </c>
      <c r="F1125" t="s">
        <v>631</v>
      </c>
      <c r="G1125" t="s">
        <v>294</v>
      </c>
      <c r="O1125">
        <v>3</v>
      </c>
      <c r="P1125">
        <v>5</v>
      </c>
      <c r="Q1125">
        <v>0</v>
      </c>
      <c r="R1125">
        <v>0</v>
      </c>
      <c r="S1125">
        <v>0</v>
      </c>
      <c r="T1125">
        <v>6</v>
      </c>
      <c r="U1125">
        <v>3</v>
      </c>
      <c r="V1125">
        <v>8</v>
      </c>
      <c r="W1125">
        <v>0</v>
      </c>
      <c r="X1125">
        <v>0</v>
      </c>
      <c r="Y1125">
        <v>0</v>
      </c>
      <c r="AB1125">
        <v>1</v>
      </c>
      <c r="AF1125">
        <v>4.3</v>
      </c>
    </row>
    <row r="1126" spans="1:32" x14ac:dyDescent="0.2">
      <c r="A1126" t="s">
        <v>1313</v>
      </c>
      <c r="B1126" t="s">
        <v>720</v>
      </c>
      <c r="C1126" t="s">
        <v>45</v>
      </c>
      <c r="D1126" t="s">
        <v>60</v>
      </c>
      <c r="E1126">
        <v>14</v>
      </c>
      <c r="F1126" t="s">
        <v>1314</v>
      </c>
      <c r="G1126" t="s">
        <v>295</v>
      </c>
      <c r="T1126">
        <v>3</v>
      </c>
      <c r="U1126">
        <v>2</v>
      </c>
      <c r="V1126">
        <v>23</v>
      </c>
      <c r="W1126">
        <v>0</v>
      </c>
      <c r="X1126">
        <v>0</v>
      </c>
      <c r="Y1126">
        <v>0</v>
      </c>
      <c r="AB1126">
        <v>4</v>
      </c>
      <c r="AC1126" t="s">
        <v>91</v>
      </c>
      <c r="AD1126" t="s">
        <v>1910</v>
      </c>
      <c r="AE1126" t="s">
        <v>1911</v>
      </c>
      <c r="AF1126">
        <v>4.3</v>
      </c>
    </row>
    <row r="1127" spans="1:32" x14ac:dyDescent="0.2">
      <c r="A1127" t="s">
        <v>1912</v>
      </c>
      <c r="B1127" t="s">
        <v>475</v>
      </c>
      <c r="C1127" t="s">
        <v>57</v>
      </c>
      <c r="D1127" t="s">
        <v>55</v>
      </c>
      <c r="E1127">
        <v>14</v>
      </c>
      <c r="F1127" t="s">
        <v>1913</v>
      </c>
      <c r="G1127" t="s">
        <v>298</v>
      </c>
      <c r="O1127">
        <v>18</v>
      </c>
      <c r="P1127">
        <v>42</v>
      </c>
      <c r="Q1127">
        <v>0</v>
      </c>
      <c r="R1127">
        <v>0</v>
      </c>
      <c r="S1127">
        <v>0</v>
      </c>
      <c r="Z1127">
        <v>1</v>
      </c>
      <c r="AA1127">
        <v>0</v>
      </c>
      <c r="AB1127">
        <v>3</v>
      </c>
      <c r="AF1127">
        <v>4.2</v>
      </c>
    </row>
    <row r="1128" spans="1:32" x14ac:dyDescent="0.2">
      <c r="A1128" t="s">
        <v>952</v>
      </c>
      <c r="B1128" t="s">
        <v>720</v>
      </c>
      <c r="C1128" t="s">
        <v>60</v>
      </c>
      <c r="D1128" t="s">
        <v>45</v>
      </c>
      <c r="E1128">
        <v>14</v>
      </c>
      <c r="F1128" t="s">
        <v>953</v>
      </c>
      <c r="G1128" t="s">
        <v>295</v>
      </c>
      <c r="T1128">
        <v>3</v>
      </c>
      <c r="U1128">
        <v>2</v>
      </c>
      <c r="V1128">
        <v>22</v>
      </c>
      <c r="W1128">
        <v>0</v>
      </c>
      <c r="X1128">
        <v>0</v>
      </c>
      <c r="Y1128">
        <v>0</v>
      </c>
      <c r="AB1128">
        <v>1</v>
      </c>
      <c r="AC1128" t="s">
        <v>462</v>
      </c>
      <c r="AD1128" t="s">
        <v>1490</v>
      </c>
      <c r="AF1128">
        <v>4.2</v>
      </c>
    </row>
    <row r="1129" spans="1:32" x14ac:dyDescent="0.2">
      <c r="A1129" t="s">
        <v>429</v>
      </c>
      <c r="B1129" t="s">
        <v>367</v>
      </c>
      <c r="C1129" t="s">
        <v>34</v>
      </c>
      <c r="D1129" t="s">
        <v>47</v>
      </c>
      <c r="E1129">
        <v>14</v>
      </c>
      <c r="F1129" t="s">
        <v>430</v>
      </c>
      <c r="G1129" t="s">
        <v>287</v>
      </c>
      <c r="H1129">
        <v>29</v>
      </c>
      <c r="I1129">
        <v>13</v>
      </c>
      <c r="J1129">
        <v>114</v>
      </c>
      <c r="K1129">
        <v>0</v>
      </c>
      <c r="L1129">
        <v>0</v>
      </c>
      <c r="M1129">
        <v>1</v>
      </c>
      <c r="N1129">
        <v>0</v>
      </c>
      <c r="O1129">
        <v>3</v>
      </c>
      <c r="P1129">
        <v>6</v>
      </c>
      <c r="Q1129">
        <v>0</v>
      </c>
      <c r="R1129">
        <v>0</v>
      </c>
      <c r="S1129">
        <v>0</v>
      </c>
      <c r="AB1129">
        <v>2</v>
      </c>
      <c r="AF1129">
        <v>4.16</v>
      </c>
    </row>
    <row r="1130" spans="1:32" x14ac:dyDescent="0.2">
      <c r="A1130" t="s">
        <v>1623</v>
      </c>
      <c r="B1130" t="s">
        <v>367</v>
      </c>
      <c r="C1130" t="s">
        <v>35</v>
      </c>
      <c r="D1130" t="s">
        <v>61</v>
      </c>
      <c r="E1130">
        <v>14</v>
      </c>
      <c r="F1130" t="s">
        <v>1704</v>
      </c>
      <c r="G1130" t="s">
        <v>288</v>
      </c>
      <c r="H1130">
        <v>22</v>
      </c>
      <c r="I1130">
        <v>14</v>
      </c>
      <c r="J1130">
        <v>124</v>
      </c>
      <c r="K1130">
        <v>0</v>
      </c>
      <c r="L1130">
        <v>0</v>
      </c>
      <c r="M1130">
        <v>1</v>
      </c>
      <c r="N1130">
        <v>0</v>
      </c>
      <c r="O1130">
        <v>2</v>
      </c>
      <c r="P1130">
        <v>2</v>
      </c>
      <c r="Q1130">
        <v>0</v>
      </c>
      <c r="R1130">
        <v>0</v>
      </c>
      <c r="S1130">
        <v>0</v>
      </c>
      <c r="AB1130">
        <v>1</v>
      </c>
      <c r="AC1130" t="s">
        <v>1477</v>
      </c>
      <c r="AD1130" t="s">
        <v>1482</v>
      </c>
      <c r="AF1130">
        <v>4.16</v>
      </c>
    </row>
    <row r="1131" spans="1:32" x14ac:dyDescent="0.2">
      <c r="A1131" t="s">
        <v>674</v>
      </c>
      <c r="B1131" t="s">
        <v>475</v>
      </c>
      <c r="C1131" t="s">
        <v>59</v>
      </c>
      <c r="D1131" t="s">
        <v>40</v>
      </c>
      <c r="E1131">
        <v>14</v>
      </c>
      <c r="F1131" t="s">
        <v>1914</v>
      </c>
      <c r="G1131" t="s">
        <v>289</v>
      </c>
      <c r="O1131">
        <v>4</v>
      </c>
      <c r="P1131">
        <v>16</v>
      </c>
      <c r="Q1131">
        <v>0</v>
      </c>
      <c r="R1131">
        <v>0</v>
      </c>
      <c r="S1131">
        <v>0</v>
      </c>
      <c r="T1131">
        <v>2</v>
      </c>
      <c r="U1131">
        <v>2</v>
      </c>
      <c r="V1131">
        <v>5</v>
      </c>
      <c r="W1131">
        <v>0</v>
      </c>
      <c r="X1131">
        <v>0</v>
      </c>
      <c r="Y1131">
        <v>0</v>
      </c>
      <c r="AB1131">
        <v>2</v>
      </c>
      <c r="AF1131">
        <v>4.0999999999999996</v>
      </c>
    </row>
    <row r="1132" spans="1:32" x14ac:dyDescent="0.2">
      <c r="A1132" t="s">
        <v>1047</v>
      </c>
      <c r="B1132" t="s">
        <v>794</v>
      </c>
      <c r="C1132" t="s">
        <v>40</v>
      </c>
      <c r="D1132" t="s">
        <v>59</v>
      </c>
      <c r="E1132">
        <v>14</v>
      </c>
      <c r="F1132" t="s">
        <v>1048</v>
      </c>
      <c r="G1132" t="s">
        <v>289</v>
      </c>
      <c r="T1132">
        <v>2</v>
      </c>
      <c r="U1132">
        <v>2</v>
      </c>
      <c r="V1132">
        <v>21</v>
      </c>
      <c r="W1132">
        <v>0</v>
      </c>
      <c r="X1132">
        <v>0</v>
      </c>
      <c r="Y1132">
        <v>0</v>
      </c>
      <c r="AB1132">
        <v>2</v>
      </c>
      <c r="AF1132">
        <v>4.0999999999999996</v>
      </c>
    </row>
    <row r="1133" spans="1:32" x14ac:dyDescent="0.2">
      <c r="A1133" t="s">
        <v>761</v>
      </c>
      <c r="B1133" t="s">
        <v>720</v>
      </c>
      <c r="C1133" t="s">
        <v>58</v>
      </c>
      <c r="D1133" t="s">
        <v>38</v>
      </c>
      <c r="E1133">
        <v>14</v>
      </c>
      <c r="F1133" t="s">
        <v>762</v>
      </c>
      <c r="G1133" t="s">
        <v>286</v>
      </c>
      <c r="T1133">
        <v>5</v>
      </c>
      <c r="U1133">
        <v>2</v>
      </c>
      <c r="V1133">
        <v>20</v>
      </c>
      <c r="W1133">
        <v>0</v>
      </c>
      <c r="X1133">
        <v>0</v>
      </c>
      <c r="Y1133">
        <v>0</v>
      </c>
      <c r="AB1133">
        <v>3</v>
      </c>
      <c r="AF1133">
        <v>4</v>
      </c>
    </row>
    <row r="1134" spans="1:32" x14ac:dyDescent="0.2">
      <c r="A1134" t="s">
        <v>1323</v>
      </c>
      <c r="B1134" t="s">
        <v>794</v>
      </c>
      <c r="C1134" t="s">
        <v>57</v>
      </c>
      <c r="D1134" t="s">
        <v>55</v>
      </c>
      <c r="E1134">
        <v>14</v>
      </c>
      <c r="F1134" t="s">
        <v>1324</v>
      </c>
      <c r="G1134" t="s">
        <v>298</v>
      </c>
      <c r="T1134">
        <v>2</v>
      </c>
      <c r="U1134">
        <v>2</v>
      </c>
      <c r="V1134">
        <v>20</v>
      </c>
      <c r="W1134">
        <v>0</v>
      </c>
      <c r="X1134">
        <v>0</v>
      </c>
      <c r="Y1134">
        <v>0</v>
      </c>
      <c r="AB1134">
        <v>2</v>
      </c>
      <c r="AF1134">
        <v>4</v>
      </c>
    </row>
    <row r="1135" spans="1:32" x14ac:dyDescent="0.2">
      <c r="A1135" t="s">
        <v>550</v>
      </c>
      <c r="B1135" t="s">
        <v>475</v>
      </c>
      <c r="C1135" t="s">
        <v>41</v>
      </c>
      <c r="D1135" t="s">
        <v>36</v>
      </c>
      <c r="E1135">
        <v>14</v>
      </c>
      <c r="F1135" t="s">
        <v>551</v>
      </c>
      <c r="G1135" t="s">
        <v>291</v>
      </c>
      <c r="O1135">
        <v>3</v>
      </c>
      <c r="P1135">
        <v>2</v>
      </c>
      <c r="Q1135">
        <v>0</v>
      </c>
      <c r="R1135">
        <v>0</v>
      </c>
      <c r="S1135">
        <v>0</v>
      </c>
      <c r="T1135">
        <v>3</v>
      </c>
      <c r="U1135">
        <v>3</v>
      </c>
      <c r="V1135">
        <v>7</v>
      </c>
      <c r="W1135">
        <v>0</v>
      </c>
      <c r="X1135">
        <v>0</v>
      </c>
      <c r="Y1135">
        <v>0</v>
      </c>
      <c r="AB1135">
        <v>2</v>
      </c>
      <c r="AF1135">
        <v>3.9</v>
      </c>
    </row>
    <row r="1136" spans="1:32" x14ac:dyDescent="0.2">
      <c r="A1136" t="s">
        <v>1039</v>
      </c>
      <c r="B1136" t="s">
        <v>794</v>
      </c>
      <c r="C1136" t="s">
        <v>62</v>
      </c>
      <c r="D1136" t="s">
        <v>49</v>
      </c>
      <c r="E1136">
        <v>14</v>
      </c>
      <c r="F1136" t="s">
        <v>1040</v>
      </c>
      <c r="G1136" t="s">
        <v>294</v>
      </c>
      <c r="T1136">
        <v>2</v>
      </c>
      <c r="U1136">
        <v>2</v>
      </c>
      <c r="V1136">
        <v>18</v>
      </c>
      <c r="W1136">
        <v>0</v>
      </c>
      <c r="X1136">
        <v>0</v>
      </c>
      <c r="Y1136">
        <v>0</v>
      </c>
      <c r="AB1136">
        <v>2</v>
      </c>
      <c r="AF1136">
        <v>3.8</v>
      </c>
    </row>
    <row r="1137" spans="1:32" x14ac:dyDescent="0.2">
      <c r="A1137" t="s">
        <v>820</v>
      </c>
      <c r="B1137" t="s">
        <v>720</v>
      </c>
      <c r="C1137" t="s">
        <v>31</v>
      </c>
      <c r="D1137" t="s">
        <v>56</v>
      </c>
      <c r="E1137">
        <v>14</v>
      </c>
      <c r="F1137" t="s">
        <v>821</v>
      </c>
      <c r="G1137" t="s">
        <v>292</v>
      </c>
      <c r="T1137">
        <v>6</v>
      </c>
      <c r="U1137">
        <v>2</v>
      </c>
      <c r="V1137">
        <v>17</v>
      </c>
      <c r="W1137">
        <v>0</v>
      </c>
      <c r="X1137">
        <v>0</v>
      </c>
      <c r="Y1137">
        <v>0</v>
      </c>
      <c r="Z1137">
        <v>1</v>
      </c>
      <c r="AA1137">
        <v>0</v>
      </c>
      <c r="AB1137">
        <v>2</v>
      </c>
      <c r="AC1137" t="s">
        <v>462</v>
      </c>
      <c r="AD1137" t="s">
        <v>1797</v>
      </c>
      <c r="AF1137">
        <v>3.7</v>
      </c>
    </row>
    <row r="1138" spans="1:32" x14ac:dyDescent="0.2">
      <c r="A1138" t="s">
        <v>1286</v>
      </c>
      <c r="B1138" t="s">
        <v>720</v>
      </c>
      <c r="C1138" t="s">
        <v>42</v>
      </c>
      <c r="D1138" t="s">
        <v>37</v>
      </c>
      <c r="E1138">
        <v>14</v>
      </c>
      <c r="F1138" t="s">
        <v>1287</v>
      </c>
      <c r="G1138" t="s">
        <v>299</v>
      </c>
      <c r="T1138">
        <v>5</v>
      </c>
      <c r="U1138">
        <v>2</v>
      </c>
      <c r="V1138">
        <v>16</v>
      </c>
      <c r="W1138">
        <v>0</v>
      </c>
      <c r="X1138">
        <v>0</v>
      </c>
      <c r="Y1138">
        <v>0</v>
      </c>
      <c r="AB1138">
        <v>4</v>
      </c>
      <c r="AF1138">
        <v>3.6</v>
      </c>
    </row>
    <row r="1139" spans="1:32" x14ac:dyDescent="0.2">
      <c r="A1139" t="s">
        <v>1127</v>
      </c>
      <c r="B1139" t="s">
        <v>794</v>
      </c>
      <c r="C1139" t="s">
        <v>36</v>
      </c>
      <c r="D1139" t="s">
        <v>41</v>
      </c>
      <c r="E1139">
        <v>14</v>
      </c>
      <c r="F1139" t="s">
        <v>1128</v>
      </c>
      <c r="G1139" t="s">
        <v>291</v>
      </c>
      <c r="T1139">
        <v>3</v>
      </c>
      <c r="U1139">
        <v>2</v>
      </c>
      <c r="V1139">
        <v>16</v>
      </c>
      <c r="W1139">
        <v>0</v>
      </c>
      <c r="X1139">
        <v>0</v>
      </c>
      <c r="Y1139">
        <v>0</v>
      </c>
      <c r="AB1139">
        <v>2</v>
      </c>
      <c r="AF1139">
        <v>3.6</v>
      </c>
    </row>
    <row r="1140" spans="1:32" x14ac:dyDescent="0.2">
      <c r="A1140" t="s">
        <v>606</v>
      </c>
      <c r="B1140" t="s">
        <v>475</v>
      </c>
      <c r="C1140" t="s">
        <v>57</v>
      </c>
      <c r="D1140" t="s">
        <v>55</v>
      </c>
      <c r="E1140">
        <v>14</v>
      </c>
      <c r="F1140" t="s">
        <v>607</v>
      </c>
      <c r="G1140" t="s">
        <v>298</v>
      </c>
      <c r="O1140">
        <v>7</v>
      </c>
      <c r="P1140">
        <v>15</v>
      </c>
      <c r="Q1140">
        <v>0</v>
      </c>
      <c r="R1140">
        <v>0</v>
      </c>
      <c r="S1140">
        <v>0</v>
      </c>
      <c r="T1140">
        <v>4</v>
      </c>
      <c r="U1140">
        <v>1</v>
      </c>
      <c r="V1140">
        <v>8</v>
      </c>
      <c r="W1140">
        <v>0</v>
      </c>
      <c r="X1140">
        <v>0</v>
      </c>
      <c r="Y1140">
        <v>0</v>
      </c>
      <c r="AB1140">
        <v>3</v>
      </c>
      <c r="AF1140">
        <v>3.3</v>
      </c>
    </row>
    <row r="1141" spans="1:32" x14ac:dyDescent="0.2">
      <c r="A1141" t="s">
        <v>602</v>
      </c>
      <c r="B1141" t="s">
        <v>475</v>
      </c>
      <c r="C1141" t="s">
        <v>35</v>
      </c>
      <c r="D1141" t="s">
        <v>61</v>
      </c>
      <c r="E1141">
        <v>14</v>
      </c>
      <c r="F1141" t="s">
        <v>603</v>
      </c>
      <c r="G1141" t="s">
        <v>288</v>
      </c>
      <c r="O1141">
        <v>3</v>
      </c>
      <c r="P1141">
        <v>14</v>
      </c>
      <c r="Q1141">
        <v>0</v>
      </c>
      <c r="R1141">
        <v>0</v>
      </c>
      <c r="S1141">
        <v>0</v>
      </c>
      <c r="T1141">
        <v>1</v>
      </c>
      <c r="U1141">
        <v>1</v>
      </c>
      <c r="V1141">
        <v>8</v>
      </c>
      <c r="W1141">
        <v>0</v>
      </c>
      <c r="X1141">
        <v>0</v>
      </c>
      <c r="Y1141">
        <v>0</v>
      </c>
      <c r="AB1141">
        <v>3</v>
      </c>
      <c r="AF1141">
        <v>3.2</v>
      </c>
    </row>
    <row r="1142" spans="1:32" x14ac:dyDescent="0.2">
      <c r="A1142" t="s">
        <v>1317</v>
      </c>
      <c r="B1142" t="s">
        <v>720</v>
      </c>
      <c r="C1142" t="s">
        <v>47</v>
      </c>
      <c r="D1142" t="s">
        <v>34</v>
      </c>
      <c r="E1142">
        <v>14</v>
      </c>
      <c r="F1142" t="s">
        <v>1318</v>
      </c>
      <c r="G1142" t="s">
        <v>287</v>
      </c>
      <c r="T1142">
        <v>3</v>
      </c>
      <c r="U1142">
        <v>2</v>
      </c>
      <c r="V1142">
        <v>12</v>
      </c>
      <c r="W1142">
        <v>0</v>
      </c>
      <c r="X1142">
        <v>0</v>
      </c>
      <c r="Y1142">
        <v>0</v>
      </c>
      <c r="AB1142">
        <v>2</v>
      </c>
      <c r="AF1142">
        <v>3.2</v>
      </c>
    </row>
    <row r="1143" spans="1:32" x14ac:dyDescent="0.2">
      <c r="A1143" t="s">
        <v>1915</v>
      </c>
      <c r="B1143" t="s">
        <v>720</v>
      </c>
      <c r="C1143" t="s">
        <v>49</v>
      </c>
      <c r="D1143" t="s">
        <v>62</v>
      </c>
      <c r="E1143">
        <v>14</v>
      </c>
      <c r="F1143" t="s">
        <v>1916</v>
      </c>
      <c r="G1143" t="s">
        <v>294</v>
      </c>
      <c r="T1143">
        <v>2</v>
      </c>
      <c r="U1143">
        <v>1</v>
      </c>
      <c r="V1143">
        <v>22</v>
      </c>
      <c r="W1143">
        <v>0</v>
      </c>
      <c r="X1143">
        <v>0</v>
      </c>
      <c r="Y1143">
        <v>0</v>
      </c>
      <c r="AF1143">
        <v>3.2</v>
      </c>
    </row>
    <row r="1144" spans="1:32" x14ac:dyDescent="0.2">
      <c r="A1144" t="s">
        <v>1139</v>
      </c>
      <c r="B1144" t="s">
        <v>720</v>
      </c>
      <c r="C1144" t="s">
        <v>39</v>
      </c>
      <c r="D1144" t="s">
        <v>46</v>
      </c>
      <c r="E1144">
        <v>14</v>
      </c>
      <c r="F1144" t="s">
        <v>1140</v>
      </c>
      <c r="G1144" t="s">
        <v>284</v>
      </c>
      <c r="T1144">
        <v>7</v>
      </c>
      <c r="U1144">
        <v>2</v>
      </c>
      <c r="V1144">
        <v>12</v>
      </c>
      <c r="W1144">
        <v>0</v>
      </c>
      <c r="X1144">
        <v>0</v>
      </c>
      <c r="Y1144">
        <v>0</v>
      </c>
      <c r="AB1144">
        <v>1</v>
      </c>
      <c r="AF1144">
        <v>3.2</v>
      </c>
    </row>
    <row r="1145" spans="1:32" x14ac:dyDescent="0.2">
      <c r="A1145" t="s">
        <v>998</v>
      </c>
      <c r="B1145" t="s">
        <v>720</v>
      </c>
      <c r="C1145" t="s">
        <v>42</v>
      </c>
      <c r="D1145" t="s">
        <v>37</v>
      </c>
      <c r="E1145">
        <v>14</v>
      </c>
      <c r="F1145" t="s">
        <v>999</v>
      </c>
      <c r="G1145" t="s">
        <v>299</v>
      </c>
      <c r="T1145">
        <v>3</v>
      </c>
      <c r="U1145">
        <v>2</v>
      </c>
      <c r="V1145">
        <v>12</v>
      </c>
      <c r="W1145">
        <v>0</v>
      </c>
      <c r="X1145">
        <v>0</v>
      </c>
      <c r="Y1145">
        <v>0</v>
      </c>
      <c r="AB1145">
        <v>4</v>
      </c>
      <c r="AF1145">
        <v>3.2</v>
      </c>
    </row>
    <row r="1146" spans="1:32" x14ac:dyDescent="0.2">
      <c r="A1146" t="s">
        <v>808</v>
      </c>
      <c r="B1146" t="s">
        <v>720</v>
      </c>
      <c r="C1146" t="s">
        <v>40</v>
      </c>
      <c r="D1146" t="s">
        <v>59</v>
      </c>
      <c r="E1146">
        <v>14</v>
      </c>
      <c r="F1146" t="s">
        <v>809</v>
      </c>
      <c r="G1146" t="s">
        <v>289</v>
      </c>
      <c r="T1146">
        <v>4</v>
      </c>
      <c r="U1146">
        <v>1</v>
      </c>
      <c r="V1146">
        <v>21</v>
      </c>
      <c r="W1146">
        <v>0</v>
      </c>
      <c r="X1146">
        <v>0</v>
      </c>
      <c r="Y1146">
        <v>0</v>
      </c>
      <c r="AB1146">
        <v>4</v>
      </c>
      <c r="AF1146">
        <v>3.1</v>
      </c>
    </row>
    <row r="1147" spans="1:32" x14ac:dyDescent="0.2">
      <c r="A1147" t="s">
        <v>858</v>
      </c>
      <c r="B1147" t="s">
        <v>720</v>
      </c>
      <c r="C1147" t="s">
        <v>57</v>
      </c>
      <c r="D1147" t="s">
        <v>55</v>
      </c>
      <c r="E1147">
        <v>14</v>
      </c>
      <c r="F1147" t="s">
        <v>859</v>
      </c>
      <c r="G1147" t="s">
        <v>298</v>
      </c>
      <c r="T1147">
        <v>2</v>
      </c>
      <c r="U1147">
        <v>1</v>
      </c>
      <c r="V1147">
        <v>21</v>
      </c>
      <c r="W1147">
        <v>0</v>
      </c>
      <c r="X1147">
        <v>0</v>
      </c>
      <c r="Y1147">
        <v>0</v>
      </c>
      <c r="AF1147">
        <v>3.1</v>
      </c>
    </row>
    <row r="1148" spans="1:32" x14ac:dyDescent="0.2">
      <c r="A1148" t="s">
        <v>946</v>
      </c>
      <c r="B1148" t="s">
        <v>794</v>
      </c>
      <c r="C1148" t="s">
        <v>33</v>
      </c>
      <c r="D1148" t="s">
        <v>43</v>
      </c>
      <c r="E1148">
        <v>14</v>
      </c>
      <c r="F1148" t="s">
        <v>947</v>
      </c>
      <c r="G1148" t="s">
        <v>290</v>
      </c>
      <c r="T1148">
        <v>6</v>
      </c>
      <c r="U1148">
        <v>1</v>
      </c>
      <c r="V1148">
        <v>20</v>
      </c>
      <c r="W1148">
        <v>0</v>
      </c>
      <c r="X1148">
        <v>0</v>
      </c>
      <c r="Y1148">
        <v>0</v>
      </c>
      <c r="AB1148">
        <v>2</v>
      </c>
      <c r="AF1148">
        <v>3</v>
      </c>
    </row>
    <row r="1149" spans="1:32" x14ac:dyDescent="0.2">
      <c r="A1149" t="s">
        <v>1019</v>
      </c>
      <c r="B1149" t="s">
        <v>720</v>
      </c>
      <c r="C1149" t="s">
        <v>44</v>
      </c>
      <c r="D1149" t="s">
        <v>50</v>
      </c>
      <c r="E1149">
        <v>14</v>
      </c>
      <c r="F1149" t="s">
        <v>1020</v>
      </c>
      <c r="G1149" t="s">
        <v>285</v>
      </c>
      <c r="T1149">
        <v>2</v>
      </c>
      <c r="U1149">
        <v>2</v>
      </c>
      <c r="V1149">
        <v>10</v>
      </c>
      <c r="W1149">
        <v>0</v>
      </c>
      <c r="X1149">
        <v>0</v>
      </c>
      <c r="Y1149">
        <v>0</v>
      </c>
      <c r="AB1149">
        <v>4</v>
      </c>
      <c r="AF1149">
        <v>3</v>
      </c>
    </row>
    <row r="1150" spans="1:32" x14ac:dyDescent="0.2">
      <c r="A1150" t="s">
        <v>1087</v>
      </c>
      <c r="B1150" t="s">
        <v>720</v>
      </c>
      <c r="C1150" t="s">
        <v>33</v>
      </c>
      <c r="D1150" t="s">
        <v>43</v>
      </c>
      <c r="E1150">
        <v>14</v>
      </c>
      <c r="F1150" t="s">
        <v>1088</v>
      </c>
      <c r="G1150" t="s">
        <v>290</v>
      </c>
      <c r="O1150">
        <v>2</v>
      </c>
      <c r="P1150">
        <v>0</v>
      </c>
      <c r="Q1150">
        <v>0</v>
      </c>
      <c r="R1150">
        <v>0</v>
      </c>
      <c r="S1150">
        <v>0</v>
      </c>
      <c r="T1150">
        <v>3</v>
      </c>
      <c r="U1150">
        <v>2</v>
      </c>
      <c r="V1150">
        <v>9</v>
      </c>
      <c r="W1150">
        <v>0</v>
      </c>
      <c r="X1150">
        <v>0</v>
      </c>
      <c r="Y1150">
        <v>0</v>
      </c>
      <c r="AB1150">
        <v>3</v>
      </c>
      <c r="AF1150">
        <v>2.9</v>
      </c>
    </row>
    <row r="1151" spans="1:32" x14ac:dyDescent="0.2">
      <c r="A1151" t="s">
        <v>614</v>
      </c>
      <c r="B1151" t="s">
        <v>475</v>
      </c>
      <c r="C1151" t="s">
        <v>35</v>
      </c>
      <c r="D1151" t="s">
        <v>61</v>
      </c>
      <c r="E1151">
        <v>14</v>
      </c>
      <c r="F1151" t="s">
        <v>615</v>
      </c>
      <c r="G1151" t="s">
        <v>288</v>
      </c>
      <c r="O1151">
        <v>4</v>
      </c>
      <c r="P1151">
        <v>7</v>
      </c>
      <c r="Q1151">
        <v>0</v>
      </c>
      <c r="R1151">
        <v>0</v>
      </c>
      <c r="S1151">
        <v>0</v>
      </c>
      <c r="T1151">
        <v>2</v>
      </c>
      <c r="U1151">
        <v>2</v>
      </c>
      <c r="V1151">
        <v>1</v>
      </c>
      <c r="W1151">
        <v>0</v>
      </c>
      <c r="X1151">
        <v>0</v>
      </c>
      <c r="Y1151">
        <v>0</v>
      </c>
      <c r="AB1151">
        <v>2</v>
      </c>
      <c r="AF1151">
        <v>2.8</v>
      </c>
    </row>
    <row r="1152" spans="1:32" x14ac:dyDescent="0.2">
      <c r="A1152" t="s">
        <v>1061</v>
      </c>
      <c r="B1152" t="s">
        <v>720</v>
      </c>
      <c r="C1152" t="s">
        <v>40</v>
      </c>
      <c r="D1152" t="s">
        <v>59</v>
      </c>
      <c r="E1152">
        <v>14</v>
      </c>
      <c r="F1152" t="s">
        <v>1062</v>
      </c>
      <c r="G1152" t="s">
        <v>289</v>
      </c>
      <c r="T1152">
        <v>4</v>
      </c>
      <c r="U1152">
        <v>1</v>
      </c>
      <c r="V1152">
        <v>18</v>
      </c>
      <c r="W1152">
        <v>0</v>
      </c>
      <c r="X1152">
        <v>0</v>
      </c>
      <c r="Y1152">
        <v>0</v>
      </c>
      <c r="Z1152">
        <v>0</v>
      </c>
      <c r="AA1152">
        <v>1</v>
      </c>
      <c r="AB1152">
        <v>4</v>
      </c>
      <c r="AC1152" t="s">
        <v>91</v>
      </c>
      <c r="AD1152" t="s">
        <v>1707</v>
      </c>
      <c r="AE1152" t="s">
        <v>1917</v>
      </c>
      <c r="AF1152">
        <v>2.8</v>
      </c>
    </row>
    <row r="1153" spans="1:32" x14ac:dyDescent="0.2">
      <c r="A1153" t="s">
        <v>521</v>
      </c>
      <c r="B1153" t="s">
        <v>475</v>
      </c>
      <c r="C1153" t="s">
        <v>56</v>
      </c>
      <c r="D1153" t="s">
        <v>31</v>
      </c>
      <c r="E1153">
        <v>14</v>
      </c>
      <c r="F1153" t="s">
        <v>522</v>
      </c>
      <c r="G1153" t="s">
        <v>292</v>
      </c>
      <c r="O1153">
        <v>16</v>
      </c>
      <c r="P1153">
        <v>27</v>
      </c>
      <c r="Q1153">
        <v>0</v>
      </c>
      <c r="R1153">
        <v>0</v>
      </c>
      <c r="S1153">
        <v>0</v>
      </c>
      <c r="T1153">
        <v>1</v>
      </c>
      <c r="U1153">
        <v>0</v>
      </c>
      <c r="V1153">
        <v>0</v>
      </c>
      <c r="W1153">
        <v>0</v>
      </c>
      <c r="X1153">
        <v>0</v>
      </c>
      <c r="Y1153">
        <v>0</v>
      </c>
      <c r="AB1153">
        <v>1</v>
      </c>
      <c r="AF1153">
        <v>2.7</v>
      </c>
    </row>
    <row r="1154" spans="1:32" x14ac:dyDescent="0.2">
      <c r="A1154" t="s">
        <v>982</v>
      </c>
      <c r="B1154" t="s">
        <v>720</v>
      </c>
      <c r="C1154" t="s">
        <v>60</v>
      </c>
      <c r="D1154" t="s">
        <v>45</v>
      </c>
      <c r="E1154">
        <v>14</v>
      </c>
      <c r="F1154" t="s">
        <v>983</v>
      </c>
      <c r="G1154" t="s">
        <v>295</v>
      </c>
      <c r="T1154">
        <v>2</v>
      </c>
      <c r="U1154">
        <v>1</v>
      </c>
      <c r="V1154">
        <v>17</v>
      </c>
      <c r="W1154">
        <v>0</v>
      </c>
      <c r="X1154">
        <v>0</v>
      </c>
      <c r="Y1154">
        <v>0</v>
      </c>
      <c r="AB1154">
        <v>2</v>
      </c>
      <c r="AC1154" t="s">
        <v>462</v>
      </c>
      <c r="AD1154" t="s">
        <v>1523</v>
      </c>
      <c r="AF1154">
        <v>2.7</v>
      </c>
    </row>
    <row r="1155" spans="1:32" x14ac:dyDescent="0.2">
      <c r="A1155" t="s">
        <v>632</v>
      </c>
      <c r="B1155" t="s">
        <v>530</v>
      </c>
      <c r="C1155" t="s">
        <v>47</v>
      </c>
      <c r="D1155" t="s">
        <v>34</v>
      </c>
      <c r="E1155">
        <v>14</v>
      </c>
      <c r="F1155" t="s">
        <v>633</v>
      </c>
      <c r="G1155" t="s">
        <v>287</v>
      </c>
      <c r="O1155">
        <v>1</v>
      </c>
      <c r="P1155">
        <v>2</v>
      </c>
      <c r="Q1155">
        <v>0</v>
      </c>
      <c r="R1155">
        <v>0</v>
      </c>
      <c r="S1155">
        <v>0</v>
      </c>
      <c r="T1155">
        <v>2</v>
      </c>
      <c r="U1155">
        <v>1</v>
      </c>
      <c r="V1155">
        <v>14</v>
      </c>
      <c r="W1155">
        <v>0</v>
      </c>
      <c r="X1155">
        <v>0</v>
      </c>
      <c r="Y1155">
        <v>0</v>
      </c>
      <c r="AB1155">
        <v>3</v>
      </c>
      <c r="AF1155">
        <v>2.6</v>
      </c>
    </row>
    <row r="1156" spans="1:32" x14ac:dyDescent="0.2">
      <c r="A1156" t="s">
        <v>620</v>
      </c>
      <c r="B1156" t="s">
        <v>475</v>
      </c>
      <c r="C1156" t="s">
        <v>37</v>
      </c>
      <c r="D1156" t="s">
        <v>42</v>
      </c>
      <c r="E1156">
        <v>14</v>
      </c>
      <c r="F1156" t="s">
        <v>621</v>
      </c>
      <c r="G1156" t="s">
        <v>299</v>
      </c>
      <c r="O1156">
        <v>3</v>
      </c>
      <c r="P1156">
        <v>10</v>
      </c>
      <c r="Q1156">
        <v>0</v>
      </c>
      <c r="R1156">
        <v>0</v>
      </c>
      <c r="S1156">
        <v>0</v>
      </c>
      <c r="T1156">
        <v>1</v>
      </c>
      <c r="U1156">
        <v>1</v>
      </c>
      <c r="V1156">
        <v>6</v>
      </c>
      <c r="W1156">
        <v>0</v>
      </c>
      <c r="X1156">
        <v>0</v>
      </c>
      <c r="Y1156">
        <v>0</v>
      </c>
      <c r="AB1156">
        <v>3</v>
      </c>
      <c r="AF1156">
        <v>2.6</v>
      </c>
    </row>
    <row r="1157" spans="1:32" x14ac:dyDescent="0.2">
      <c r="A1157" t="s">
        <v>1712</v>
      </c>
      <c r="B1157" t="s">
        <v>794</v>
      </c>
      <c r="C1157" t="s">
        <v>54</v>
      </c>
      <c r="D1157" t="s">
        <v>32</v>
      </c>
      <c r="E1157">
        <v>14</v>
      </c>
      <c r="F1157" t="s">
        <v>1713</v>
      </c>
      <c r="G1157" t="s">
        <v>296</v>
      </c>
      <c r="T1157">
        <v>2</v>
      </c>
      <c r="U1157">
        <v>1</v>
      </c>
      <c r="V1157">
        <v>16</v>
      </c>
      <c r="W1157">
        <v>0</v>
      </c>
      <c r="X1157">
        <v>0</v>
      </c>
      <c r="Y1157">
        <v>0</v>
      </c>
      <c r="AB1157">
        <v>2</v>
      </c>
      <c r="AF1157">
        <v>2.6</v>
      </c>
    </row>
    <row r="1158" spans="1:32" x14ac:dyDescent="0.2">
      <c r="A1158" t="s">
        <v>1270</v>
      </c>
      <c r="B1158" t="s">
        <v>720</v>
      </c>
      <c r="C1158" t="s">
        <v>36</v>
      </c>
      <c r="D1158" t="s">
        <v>41</v>
      </c>
      <c r="E1158">
        <v>14</v>
      </c>
      <c r="F1158" t="s">
        <v>1271</v>
      </c>
      <c r="G1158" t="s">
        <v>291</v>
      </c>
      <c r="T1158">
        <v>3</v>
      </c>
      <c r="U1158">
        <v>1</v>
      </c>
      <c r="V1158">
        <v>16</v>
      </c>
      <c r="W1158">
        <v>0</v>
      </c>
      <c r="X1158">
        <v>0</v>
      </c>
      <c r="Y1158">
        <v>0</v>
      </c>
      <c r="AB1158">
        <v>4</v>
      </c>
      <c r="AF1158">
        <v>2.6</v>
      </c>
    </row>
    <row r="1159" spans="1:32" x14ac:dyDescent="0.2">
      <c r="A1159" t="s">
        <v>864</v>
      </c>
      <c r="B1159" t="s">
        <v>720</v>
      </c>
      <c r="C1159" t="s">
        <v>61</v>
      </c>
      <c r="D1159" t="s">
        <v>35</v>
      </c>
      <c r="E1159">
        <v>14</v>
      </c>
      <c r="F1159" t="s">
        <v>865</v>
      </c>
      <c r="G1159" t="s">
        <v>288</v>
      </c>
      <c r="T1159">
        <v>5</v>
      </c>
      <c r="U1159">
        <v>1</v>
      </c>
      <c r="V1159">
        <v>16</v>
      </c>
      <c r="W1159">
        <v>0</v>
      </c>
      <c r="X1159">
        <v>0</v>
      </c>
      <c r="Y1159">
        <v>0</v>
      </c>
      <c r="AB1159">
        <v>1</v>
      </c>
      <c r="AC1159" t="s">
        <v>1477</v>
      </c>
      <c r="AD1159" t="s">
        <v>1478</v>
      </c>
      <c r="AF1159">
        <v>2.6</v>
      </c>
    </row>
    <row r="1160" spans="1:32" x14ac:dyDescent="0.2">
      <c r="A1160" t="s">
        <v>962</v>
      </c>
      <c r="B1160" t="s">
        <v>720</v>
      </c>
      <c r="C1160" t="s">
        <v>52</v>
      </c>
      <c r="D1160" t="s">
        <v>53</v>
      </c>
      <c r="E1160">
        <v>14</v>
      </c>
      <c r="F1160" t="s">
        <v>963</v>
      </c>
      <c r="G1160" t="s">
        <v>297</v>
      </c>
      <c r="T1160">
        <v>2</v>
      </c>
      <c r="U1160">
        <v>1</v>
      </c>
      <c r="V1160">
        <v>15</v>
      </c>
      <c r="W1160">
        <v>0</v>
      </c>
      <c r="X1160">
        <v>0</v>
      </c>
      <c r="Y1160">
        <v>0</v>
      </c>
      <c r="AB1160">
        <v>3</v>
      </c>
      <c r="AC1160" t="s">
        <v>1477</v>
      </c>
      <c r="AD1160" t="s">
        <v>1475</v>
      </c>
      <c r="AE1160" t="s">
        <v>1918</v>
      </c>
      <c r="AF1160">
        <v>2.5</v>
      </c>
    </row>
    <row r="1161" spans="1:32" x14ac:dyDescent="0.2">
      <c r="A1161" t="s">
        <v>1242</v>
      </c>
      <c r="B1161" t="s">
        <v>794</v>
      </c>
      <c r="C1161" t="s">
        <v>40</v>
      </c>
      <c r="D1161" t="s">
        <v>59</v>
      </c>
      <c r="E1161">
        <v>14</v>
      </c>
      <c r="F1161" t="s">
        <v>1243</v>
      </c>
      <c r="G1161" t="s">
        <v>289</v>
      </c>
      <c r="T1161">
        <v>2</v>
      </c>
      <c r="U1161">
        <v>1</v>
      </c>
      <c r="V1161">
        <v>14</v>
      </c>
      <c r="W1161">
        <v>0</v>
      </c>
      <c r="X1161">
        <v>0</v>
      </c>
      <c r="Y1161">
        <v>0</v>
      </c>
      <c r="AB1161">
        <v>2</v>
      </c>
      <c r="AC1161" t="s">
        <v>462</v>
      </c>
      <c r="AD1161" t="s">
        <v>1478</v>
      </c>
      <c r="AF1161">
        <v>2.4</v>
      </c>
    </row>
    <row r="1162" spans="1:32" x14ac:dyDescent="0.2">
      <c r="A1162" t="s">
        <v>1621</v>
      </c>
      <c r="B1162" t="s">
        <v>475</v>
      </c>
      <c r="C1162" t="s">
        <v>32</v>
      </c>
      <c r="D1162" t="s">
        <v>54</v>
      </c>
      <c r="E1162">
        <v>14</v>
      </c>
      <c r="F1162" t="s">
        <v>1622</v>
      </c>
      <c r="G1162" t="s">
        <v>296</v>
      </c>
      <c r="O1162">
        <v>6</v>
      </c>
      <c r="P1162">
        <v>23</v>
      </c>
      <c r="Q1162">
        <v>0</v>
      </c>
      <c r="R1162">
        <v>0</v>
      </c>
      <c r="S1162">
        <v>0</v>
      </c>
      <c r="AB1162">
        <v>3</v>
      </c>
      <c r="AF1162">
        <v>2.2999999999999998</v>
      </c>
    </row>
    <row r="1163" spans="1:32" x14ac:dyDescent="0.2">
      <c r="A1163" t="s">
        <v>763</v>
      </c>
      <c r="B1163" t="s">
        <v>720</v>
      </c>
      <c r="C1163" t="s">
        <v>53</v>
      </c>
      <c r="D1163" t="s">
        <v>52</v>
      </c>
      <c r="E1163">
        <v>14</v>
      </c>
      <c r="F1163" t="s">
        <v>764</v>
      </c>
      <c r="G1163" t="s">
        <v>297</v>
      </c>
      <c r="T1163">
        <v>1</v>
      </c>
      <c r="U1163">
        <v>1</v>
      </c>
      <c r="V1163">
        <v>13</v>
      </c>
      <c r="W1163">
        <v>0</v>
      </c>
      <c r="X1163">
        <v>0</v>
      </c>
      <c r="Y1163">
        <v>0</v>
      </c>
      <c r="AB1163">
        <v>2</v>
      </c>
      <c r="AF1163">
        <v>2.2999999999999998</v>
      </c>
    </row>
    <row r="1164" spans="1:32" x14ac:dyDescent="0.2">
      <c r="A1164" t="s">
        <v>1165</v>
      </c>
      <c r="B1164" t="s">
        <v>720</v>
      </c>
      <c r="C1164" t="s">
        <v>31</v>
      </c>
      <c r="D1164" t="s">
        <v>56</v>
      </c>
      <c r="E1164">
        <v>14</v>
      </c>
      <c r="F1164" t="s">
        <v>1166</v>
      </c>
      <c r="G1164" t="s">
        <v>292</v>
      </c>
      <c r="T1164">
        <v>1</v>
      </c>
      <c r="U1164">
        <v>1</v>
      </c>
      <c r="V1164">
        <v>12</v>
      </c>
      <c r="W1164">
        <v>0</v>
      </c>
      <c r="X1164">
        <v>0</v>
      </c>
      <c r="Y1164">
        <v>0</v>
      </c>
      <c r="AB1164">
        <v>4</v>
      </c>
      <c r="AC1164" t="s">
        <v>1477</v>
      </c>
      <c r="AD1164" t="s">
        <v>1478</v>
      </c>
      <c r="AF1164">
        <v>2.2000000000000002</v>
      </c>
    </row>
    <row r="1165" spans="1:32" x14ac:dyDescent="0.2">
      <c r="A1165" t="s">
        <v>876</v>
      </c>
      <c r="B1165" t="s">
        <v>794</v>
      </c>
      <c r="C1165" t="s">
        <v>35</v>
      </c>
      <c r="D1165" t="s">
        <v>61</v>
      </c>
      <c r="E1165">
        <v>14</v>
      </c>
      <c r="F1165" t="s">
        <v>877</v>
      </c>
      <c r="G1165" t="s">
        <v>288</v>
      </c>
      <c r="T1165">
        <v>1</v>
      </c>
      <c r="U1165">
        <v>1</v>
      </c>
      <c r="V1165">
        <v>11</v>
      </c>
      <c r="W1165">
        <v>0</v>
      </c>
      <c r="X1165">
        <v>0</v>
      </c>
      <c r="Y1165">
        <v>0</v>
      </c>
      <c r="AB1165">
        <v>1</v>
      </c>
      <c r="AF1165">
        <v>2.1</v>
      </c>
    </row>
    <row r="1166" spans="1:32" x14ac:dyDescent="0.2">
      <c r="A1166" t="s">
        <v>1221</v>
      </c>
      <c r="B1166" t="s">
        <v>794</v>
      </c>
      <c r="C1166" t="s">
        <v>58</v>
      </c>
      <c r="D1166" t="s">
        <v>38</v>
      </c>
      <c r="E1166">
        <v>14</v>
      </c>
      <c r="F1166" t="s">
        <v>1222</v>
      </c>
      <c r="G1166" t="s">
        <v>286</v>
      </c>
      <c r="T1166">
        <v>2</v>
      </c>
      <c r="U1166">
        <v>1</v>
      </c>
      <c r="V1166">
        <v>11</v>
      </c>
      <c r="W1166">
        <v>0</v>
      </c>
      <c r="X1166">
        <v>0</v>
      </c>
      <c r="Y1166">
        <v>0</v>
      </c>
      <c r="AB1166">
        <v>2</v>
      </c>
      <c r="AF1166">
        <v>2.1</v>
      </c>
    </row>
    <row r="1167" spans="1:32" x14ac:dyDescent="0.2">
      <c r="A1167" t="s">
        <v>1588</v>
      </c>
      <c r="B1167" t="s">
        <v>720</v>
      </c>
      <c r="C1167" t="s">
        <v>35</v>
      </c>
      <c r="D1167" t="s">
        <v>61</v>
      </c>
      <c r="E1167">
        <v>14</v>
      </c>
      <c r="F1167" t="s">
        <v>1589</v>
      </c>
      <c r="G1167" t="s">
        <v>288</v>
      </c>
      <c r="T1167">
        <v>2</v>
      </c>
      <c r="U1167">
        <v>1</v>
      </c>
      <c r="V1167">
        <v>11</v>
      </c>
      <c r="W1167">
        <v>0</v>
      </c>
      <c r="X1167">
        <v>0</v>
      </c>
      <c r="Y1167">
        <v>0</v>
      </c>
      <c r="AB1167">
        <v>2</v>
      </c>
      <c r="AF1167">
        <v>2.1</v>
      </c>
    </row>
    <row r="1168" spans="1:32" x14ac:dyDescent="0.2">
      <c r="A1168" t="s">
        <v>558</v>
      </c>
      <c r="B1168" t="s">
        <v>475</v>
      </c>
      <c r="C1168" t="s">
        <v>37</v>
      </c>
      <c r="D1168" t="s">
        <v>42</v>
      </c>
      <c r="E1168">
        <v>14</v>
      </c>
      <c r="F1168" t="s">
        <v>559</v>
      </c>
      <c r="G1168" t="s">
        <v>299</v>
      </c>
      <c r="O1168">
        <v>1</v>
      </c>
      <c r="P1168">
        <v>0</v>
      </c>
      <c r="Q1168">
        <v>0</v>
      </c>
      <c r="R1168">
        <v>0</v>
      </c>
      <c r="S1168">
        <v>0</v>
      </c>
      <c r="T1168">
        <v>2</v>
      </c>
      <c r="U1168">
        <v>1</v>
      </c>
      <c r="V1168">
        <v>10</v>
      </c>
      <c r="W1168">
        <v>0</v>
      </c>
      <c r="X1168">
        <v>0</v>
      </c>
      <c r="Y1168">
        <v>0</v>
      </c>
      <c r="AB1168">
        <v>1</v>
      </c>
      <c r="AF1168">
        <v>2</v>
      </c>
    </row>
    <row r="1169" spans="1:32" x14ac:dyDescent="0.2">
      <c r="A1169" t="s">
        <v>1272</v>
      </c>
      <c r="B1169" t="s">
        <v>720</v>
      </c>
      <c r="C1169" t="s">
        <v>32</v>
      </c>
      <c r="D1169" t="s">
        <v>54</v>
      </c>
      <c r="E1169">
        <v>14</v>
      </c>
      <c r="F1169" t="s">
        <v>1273</v>
      </c>
      <c r="G1169" t="s">
        <v>296</v>
      </c>
      <c r="T1169">
        <v>3</v>
      </c>
      <c r="U1169">
        <v>1</v>
      </c>
      <c r="V1169">
        <v>10</v>
      </c>
      <c r="W1169">
        <v>0</v>
      </c>
      <c r="X1169">
        <v>0</v>
      </c>
      <c r="Y1169">
        <v>0</v>
      </c>
      <c r="AB1169">
        <v>4</v>
      </c>
      <c r="AF1169">
        <v>2</v>
      </c>
    </row>
    <row r="1170" spans="1:32" x14ac:dyDescent="0.2">
      <c r="A1170" t="s">
        <v>1920</v>
      </c>
      <c r="B1170" t="s">
        <v>794</v>
      </c>
      <c r="C1170" t="s">
        <v>44</v>
      </c>
      <c r="D1170" t="s">
        <v>50</v>
      </c>
      <c r="E1170">
        <v>14</v>
      </c>
      <c r="F1170" t="s">
        <v>1921</v>
      </c>
      <c r="G1170" t="s">
        <v>285</v>
      </c>
      <c r="T1170">
        <v>1</v>
      </c>
      <c r="U1170">
        <v>1</v>
      </c>
      <c r="V1170">
        <v>10</v>
      </c>
      <c r="W1170">
        <v>0</v>
      </c>
      <c r="X1170">
        <v>0</v>
      </c>
      <c r="Y1170">
        <v>0</v>
      </c>
      <c r="AF1170">
        <v>2</v>
      </c>
    </row>
    <row r="1171" spans="1:32" x14ac:dyDescent="0.2">
      <c r="A1171" t="s">
        <v>1922</v>
      </c>
      <c r="B1171" t="s">
        <v>1305</v>
      </c>
      <c r="C1171" t="s">
        <v>46</v>
      </c>
      <c r="D1171" t="s">
        <v>39</v>
      </c>
      <c r="E1171">
        <v>14</v>
      </c>
      <c r="F1171" t="s">
        <v>1923</v>
      </c>
      <c r="G1171" t="s">
        <v>284</v>
      </c>
      <c r="T1171">
        <v>1</v>
      </c>
      <c r="U1171">
        <v>1</v>
      </c>
      <c r="V1171">
        <v>10</v>
      </c>
      <c r="W1171">
        <v>0</v>
      </c>
      <c r="X1171">
        <v>0</v>
      </c>
      <c r="Y1171">
        <v>0</v>
      </c>
      <c r="AF1171">
        <v>2</v>
      </c>
    </row>
    <row r="1172" spans="1:32" x14ac:dyDescent="0.2">
      <c r="A1172" t="s">
        <v>713</v>
      </c>
      <c r="B1172" t="s">
        <v>530</v>
      </c>
      <c r="C1172" t="s">
        <v>57</v>
      </c>
      <c r="D1172" t="s">
        <v>55</v>
      </c>
      <c r="E1172">
        <v>14</v>
      </c>
      <c r="F1172" t="s">
        <v>714</v>
      </c>
      <c r="G1172" t="s">
        <v>298</v>
      </c>
      <c r="O1172">
        <v>1</v>
      </c>
      <c r="P1172">
        <v>19</v>
      </c>
      <c r="Q1172">
        <v>0</v>
      </c>
      <c r="R1172">
        <v>0</v>
      </c>
      <c r="S1172">
        <v>0</v>
      </c>
      <c r="AB1172">
        <v>3</v>
      </c>
      <c r="AF1172">
        <v>1.9</v>
      </c>
    </row>
    <row r="1173" spans="1:32" x14ac:dyDescent="0.2">
      <c r="A1173" t="s">
        <v>908</v>
      </c>
      <c r="B1173" t="s">
        <v>794</v>
      </c>
      <c r="C1173" t="s">
        <v>58</v>
      </c>
      <c r="D1173" t="s">
        <v>38</v>
      </c>
      <c r="E1173">
        <v>14</v>
      </c>
      <c r="F1173" t="s">
        <v>909</v>
      </c>
      <c r="G1173" t="s">
        <v>286</v>
      </c>
      <c r="T1173">
        <v>2</v>
      </c>
      <c r="U1173">
        <v>1</v>
      </c>
      <c r="V1173">
        <v>9</v>
      </c>
      <c r="W1173">
        <v>0</v>
      </c>
      <c r="X1173">
        <v>0</v>
      </c>
      <c r="Y1173">
        <v>0</v>
      </c>
      <c r="AB1173">
        <v>1</v>
      </c>
      <c r="AF1173">
        <v>1.9</v>
      </c>
    </row>
    <row r="1174" spans="1:32" x14ac:dyDescent="0.2">
      <c r="A1174" t="s">
        <v>1425</v>
      </c>
      <c r="B1174" t="s">
        <v>720</v>
      </c>
      <c r="C1174" t="s">
        <v>50</v>
      </c>
      <c r="D1174" t="s">
        <v>44</v>
      </c>
      <c r="E1174">
        <v>14</v>
      </c>
      <c r="F1174" t="s">
        <v>1426</v>
      </c>
      <c r="G1174" t="s">
        <v>285</v>
      </c>
      <c r="T1174">
        <v>7</v>
      </c>
      <c r="U1174">
        <v>1</v>
      </c>
      <c r="V1174">
        <v>9</v>
      </c>
      <c r="W1174">
        <v>0</v>
      </c>
      <c r="X1174">
        <v>0</v>
      </c>
      <c r="Y1174">
        <v>0</v>
      </c>
      <c r="AB1174">
        <v>4</v>
      </c>
      <c r="AF1174">
        <v>1.9</v>
      </c>
    </row>
    <row r="1175" spans="1:32" x14ac:dyDescent="0.2">
      <c r="A1175" t="s">
        <v>1055</v>
      </c>
      <c r="B1175" t="s">
        <v>794</v>
      </c>
      <c r="C1175" t="s">
        <v>51</v>
      </c>
      <c r="D1175" t="s">
        <v>48</v>
      </c>
      <c r="E1175">
        <v>14</v>
      </c>
      <c r="F1175" t="s">
        <v>1056</v>
      </c>
      <c r="G1175" t="s">
        <v>293</v>
      </c>
      <c r="T1175">
        <v>1</v>
      </c>
      <c r="U1175">
        <v>1</v>
      </c>
      <c r="V1175">
        <v>9</v>
      </c>
      <c r="W1175">
        <v>0</v>
      </c>
      <c r="X1175">
        <v>0</v>
      </c>
      <c r="Y1175">
        <v>0</v>
      </c>
      <c r="AB1175">
        <v>2</v>
      </c>
      <c r="AF1175">
        <v>1.9</v>
      </c>
    </row>
    <row r="1176" spans="1:32" x14ac:dyDescent="0.2">
      <c r="A1176" t="s">
        <v>1217</v>
      </c>
      <c r="B1176" t="s">
        <v>720</v>
      </c>
      <c r="C1176" t="s">
        <v>34</v>
      </c>
      <c r="D1176" t="s">
        <v>47</v>
      </c>
      <c r="E1176">
        <v>14</v>
      </c>
      <c r="F1176" t="s">
        <v>1218</v>
      </c>
      <c r="G1176" t="s">
        <v>287</v>
      </c>
      <c r="T1176">
        <v>6</v>
      </c>
      <c r="U1176">
        <v>1</v>
      </c>
      <c r="V1176">
        <v>9</v>
      </c>
      <c r="W1176">
        <v>0</v>
      </c>
      <c r="X1176">
        <v>0</v>
      </c>
      <c r="Y1176">
        <v>0</v>
      </c>
      <c r="AB1176">
        <v>1</v>
      </c>
      <c r="AC1176" t="s">
        <v>462</v>
      </c>
      <c r="AD1176" t="s">
        <v>1815</v>
      </c>
      <c r="AF1176">
        <v>1.9</v>
      </c>
    </row>
    <row r="1177" spans="1:32" x14ac:dyDescent="0.2">
      <c r="A1177" t="s">
        <v>1011</v>
      </c>
      <c r="B1177" t="s">
        <v>794</v>
      </c>
      <c r="C1177" t="s">
        <v>57</v>
      </c>
      <c r="D1177" t="s">
        <v>55</v>
      </c>
      <c r="E1177">
        <v>14</v>
      </c>
      <c r="F1177" t="s">
        <v>1012</v>
      </c>
      <c r="G1177" t="s">
        <v>298</v>
      </c>
      <c r="T1177">
        <v>2</v>
      </c>
      <c r="U1177">
        <v>1</v>
      </c>
      <c r="V1177">
        <v>8</v>
      </c>
      <c r="W1177">
        <v>0</v>
      </c>
      <c r="X1177">
        <v>0</v>
      </c>
      <c r="Y1177">
        <v>0</v>
      </c>
      <c r="AB1177">
        <v>1</v>
      </c>
      <c r="AF1177">
        <v>1.8</v>
      </c>
    </row>
    <row r="1178" spans="1:32" x14ac:dyDescent="0.2">
      <c r="A1178" t="s">
        <v>1205</v>
      </c>
      <c r="B1178" t="s">
        <v>794</v>
      </c>
      <c r="C1178" t="s">
        <v>61</v>
      </c>
      <c r="D1178" t="s">
        <v>35</v>
      </c>
      <c r="E1178">
        <v>14</v>
      </c>
      <c r="F1178" t="s">
        <v>1206</v>
      </c>
      <c r="G1178" t="s">
        <v>288</v>
      </c>
      <c r="T1178">
        <v>1</v>
      </c>
      <c r="U1178">
        <v>1</v>
      </c>
      <c r="V1178">
        <v>7</v>
      </c>
      <c r="W1178">
        <v>0</v>
      </c>
      <c r="X1178">
        <v>0</v>
      </c>
      <c r="Y1178">
        <v>0</v>
      </c>
      <c r="AB1178">
        <v>2</v>
      </c>
      <c r="AF1178">
        <v>1.7</v>
      </c>
    </row>
    <row r="1179" spans="1:32" x14ac:dyDescent="0.2">
      <c r="A1179" t="s">
        <v>1099</v>
      </c>
      <c r="B1179" t="s">
        <v>794</v>
      </c>
      <c r="C1179" t="s">
        <v>53</v>
      </c>
      <c r="D1179" t="s">
        <v>52</v>
      </c>
      <c r="E1179">
        <v>14</v>
      </c>
      <c r="F1179" t="s">
        <v>1100</v>
      </c>
      <c r="G1179" t="s">
        <v>297</v>
      </c>
      <c r="T1179">
        <v>1</v>
      </c>
      <c r="U1179">
        <v>1</v>
      </c>
      <c r="V1179">
        <v>7</v>
      </c>
      <c r="W1179">
        <v>0</v>
      </c>
      <c r="X1179">
        <v>0</v>
      </c>
      <c r="Y1179">
        <v>0</v>
      </c>
      <c r="AB1179">
        <v>2</v>
      </c>
      <c r="AC1179" t="s">
        <v>1477</v>
      </c>
      <c r="AD1179" t="s">
        <v>1924</v>
      </c>
      <c r="AE1179" t="s">
        <v>1925</v>
      </c>
      <c r="AF1179">
        <v>1.7</v>
      </c>
    </row>
    <row r="1180" spans="1:32" x14ac:dyDescent="0.2">
      <c r="A1180" t="s">
        <v>1161</v>
      </c>
      <c r="B1180" t="s">
        <v>794</v>
      </c>
      <c r="C1180" t="s">
        <v>59</v>
      </c>
      <c r="D1180" t="s">
        <v>40</v>
      </c>
      <c r="E1180">
        <v>14</v>
      </c>
      <c r="F1180" t="s">
        <v>1162</v>
      </c>
      <c r="G1180" t="s">
        <v>289</v>
      </c>
      <c r="T1180">
        <v>3</v>
      </c>
      <c r="U1180">
        <v>2</v>
      </c>
      <c r="V1180">
        <v>-3</v>
      </c>
      <c r="W1180">
        <v>0</v>
      </c>
      <c r="X1180">
        <v>0</v>
      </c>
      <c r="Y1180">
        <v>0</v>
      </c>
      <c r="AB1180">
        <v>2</v>
      </c>
      <c r="AF1180">
        <v>1.7</v>
      </c>
    </row>
    <row r="1181" spans="1:32" x14ac:dyDescent="0.2">
      <c r="A1181" t="s">
        <v>1298</v>
      </c>
      <c r="B1181" t="s">
        <v>720</v>
      </c>
      <c r="C1181" t="s">
        <v>39</v>
      </c>
      <c r="D1181" t="s">
        <v>46</v>
      </c>
      <c r="E1181">
        <v>14</v>
      </c>
      <c r="F1181" t="s">
        <v>1299</v>
      </c>
      <c r="G1181" t="s">
        <v>284</v>
      </c>
      <c r="T1181">
        <v>1</v>
      </c>
      <c r="U1181">
        <v>1</v>
      </c>
      <c r="V1181">
        <v>7</v>
      </c>
      <c r="W1181">
        <v>0</v>
      </c>
      <c r="X1181">
        <v>0</v>
      </c>
      <c r="Y1181">
        <v>0</v>
      </c>
      <c r="AB1181">
        <v>4</v>
      </c>
      <c r="AF1181">
        <v>1.7</v>
      </c>
    </row>
    <row r="1182" spans="1:32" x14ac:dyDescent="0.2">
      <c r="A1182" t="s">
        <v>702</v>
      </c>
      <c r="B1182" t="s">
        <v>475</v>
      </c>
      <c r="C1182" t="s">
        <v>55</v>
      </c>
      <c r="D1182" t="s">
        <v>57</v>
      </c>
      <c r="E1182">
        <v>14</v>
      </c>
      <c r="F1182" t="s">
        <v>1816</v>
      </c>
      <c r="G1182" t="s">
        <v>298</v>
      </c>
      <c r="O1182">
        <v>5</v>
      </c>
      <c r="P1182">
        <v>16</v>
      </c>
      <c r="Q1182">
        <v>0</v>
      </c>
      <c r="R1182">
        <v>0</v>
      </c>
      <c r="S1182">
        <v>0</v>
      </c>
      <c r="AB1182">
        <v>3</v>
      </c>
      <c r="AF1182">
        <v>1.6</v>
      </c>
    </row>
    <row r="1183" spans="1:32" x14ac:dyDescent="0.2">
      <c r="A1183" t="s">
        <v>1027</v>
      </c>
      <c r="B1183" t="s">
        <v>794</v>
      </c>
      <c r="C1183" t="s">
        <v>41</v>
      </c>
      <c r="D1183" t="s">
        <v>36</v>
      </c>
      <c r="E1183">
        <v>14</v>
      </c>
      <c r="F1183" t="s">
        <v>1028</v>
      </c>
      <c r="G1183" t="s">
        <v>291</v>
      </c>
      <c r="T1183">
        <v>2</v>
      </c>
      <c r="U1183">
        <v>1</v>
      </c>
      <c r="V1183">
        <v>6</v>
      </c>
      <c r="W1183">
        <v>0</v>
      </c>
      <c r="X1183">
        <v>0</v>
      </c>
      <c r="Y1183">
        <v>0</v>
      </c>
      <c r="AB1183">
        <v>2</v>
      </c>
      <c r="AF1183">
        <v>1.6</v>
      </c>
    </row>
    <row r="1184" spans="1:32" x14ac:dyDescent="0.2">
      <c r="A1184" t="s">
        <v>1307</v>
      </c>
      <c r="B1184" t="s">
        <v>720</v>
      </c>
      <c r="C1184" t="s">
        <v>33</v>
      </c>
      <c r="D1184" t="s">
        <v>43</v>
      </c>
      <c r="E1184">
        <v>14</v>
      </c>
      <c r="F1184" t="s">
        <v>1308</v>
      </c>
      <c r="G1184" t="s">
        <v>290</v>
      </c>
      <c r="T1184">
        <v>1</v>
      </c>
      <c r="U1184">
        <v>1</v>
      </c>
      <c r="V1184">
        <v>6</v>
      </c>
      <c r="W1184">
        <v>0</v>
      </c>
      <c r="X1184">
        <v>0</v>
      </c>
      <c r="Y1184">
        <v>0</v>
      </c>
      <c r="AB1184">
        <v>4</v>
      </c>
      <c r="AF1184">
        <v>1.6</v>
      </c>
    </row>
    <row r="1185" spans="1:32" x14ac:dyDescent="0.2">
      <c r="A1185" t="s">
        <v>1147</v>
      </c>
      <c r="B1185" t="s">
        <v>794</v>
      </c>
      <c r="C1185" t="s">
        <v>59</v>
      </c>
      <c r="D1185" t="s">
        <v>40</v>
      </c>
      <c r="E1185">
        <v>14</v>
      </c>
      <c r="F1185" t="s">
        <v>1148</v>
      </c>
      <c r="G1185" t="s">
        <v>289</v>
      </c>
      <c r="T1185">
        <v>4</v>
      </c>
      <c r="U1185">
        <v>1</v>
      </c>
      <c r="V1185">
        <v>6</v>
      </c>
      <c r="W1185">
        <v>0</v>
      </c>
      <c r="X1185">
        <v>0</v>
      </c>
      <c r="Y1185">
        <v>0</v>
      </c>
      <c r="AB1185">
        <v>1</v>
      </c>
      <c r="AF1185">
        <v>1.6</v>
      </c>
    </row>
    <row r="1186" spans="1:32" x14ac:dyDescent="0.2">
      <c r="A1186" t="s">
        <v>672</v>
      </c>
      <c r="B1186" t="s">
        <v>475</v>
      </c>
      <c r="C1186" t="s">
        <v>50</v>
      </c>
      <c r="D1186" t="s">
        <v>44</v>
      </c>
      <c r="E1186">
        <v>14</v>
      </c>
      <c r="F1186" t="s">
        <v>673</v>
      </c>
      <c r="G1186" t="s">
        <v>285</v>
      </c>
      <c r="O1186">
        <v>3</v>
      </c>
      <c r="P1186">
        <v>15</v>
      </c>
      <c r="Q1186">
        <v>0</v>
      </c>
      <c r="R1186">
        <v>0</v>
      </c>
      <c r="S1186">
        <v>0</v>
      </c>
      <c r="T1186">
        <v>1</v>
      </c>
      <c r="U1186">
        <v>0</v>
      </c>
      <c r="V1186">
        <v>0</v>
      </c>
      <c r="W1186">
        <v>0</v>
      </c>
      <c r="X1186">
        <v>0</v>
      </c>
      <c r="Y1186">
        <v>0</v>
      </c>
      <c r="AB1186">
        <v>2</v>
      </c>
      <c r="AF1186">
        <v>1.5</v>
      </c>
    </row>
    <row r="1187" spans="1:32" x14ac:dyDescent="0.2">
      <c r="A1187" t="s">
        <v>1596</v>
      </c>
      <c r="B1187" t="s">
        <v>475</v>
      </c>
      <c r="C1187" t="s">
        <v>42</v>
      </c>
      <c r="D1187" t="s">
        <v>37</v>
      </c>
      <c r="E1187">
        <v>14</v>
      </c>
      <c r="F1187" t="s">
        <v>1597</v>
      </c>
      <c r="G1187" t="s">
        <v>299</v>
      </c>
      <c r="O1187">
        <v>5</v>
      </c>
      <c r="P1187">
        <v>15</v>
      </c>
      <c r="Q1187">
        <v>0</v>
      </c>
      <c r="R1187">
        <v>0</v>
      </c>
      <c r="S1187">
        <v>0</v>
      </c>
      <c r="T1187">
        <v>1</v>
      </c>
      <c r="U1187">
        <v>0</v>
      </c>
      <c r="V1187">
        <v>0</v>
      </c>
      <c r="W1187">
        <v>0</v>
      </c>
      <c r="X1187">
        <v>0</v>
      </c>
      <c r="Y1187">
        <v>0</v>
      </c>
      <c r="AB1187">
        <v>2</v>
      </c>
      <c r="AC1187" t="s">
        <v>462</v>
      </c>
      <c r="AD1187" t="s">
        <v>1484</v>
      </c>
      <c r="AF1187">
        <v>1.5</v>
      </c>
    </row>
    <row r="1188" spans="1:32" x14ac:dyDescent="0.2">
      <c r="A1188" t="s">
        <v>1057</v>
      </c>
      <c r="B1188" t="s">
        <v>720</v>
      </c>
      <c r="C1188" t="s">
        <v>31</v>
      </c>
      <c r="D1188" t="s">
        <v>56</v>
      </c>
      <c r="E1188">
        <v>14</v>
      </c>
      <c r="F1188" t="s">
        <v>1058</v>
      </c>
      <c r="G1188" t="s">
        <v>292</v>
      </c>
      <c r="T1188">
        <v>1</v>
      </c>
      <c r="U1188">
        <v>1</v>
      </c>
      <c r="V1188">
        <v>5</v>
      </c>
      <c r="W1188">
        <v>0</v>
      </c>
      <c r="X1188">
        <v>0</v>
      </c>
      <c r="Y1188">
        <v>0</v>
      </c>
      <c r="AB1188">
        <v>4</v>
      </c>
      <c r="AF1188">
        <v>1.5</v>
      </c>
    </row>
    <row r="1189" spans="1:32" x14ac:dyDescent="0.2">
      <c r="A1189" t="s">
        <v>1818</v>
      </c>
      <c r="B1189" t="s">
        <v>720</v>
      </c>
      <c r="C1189" t="s">
        <v>57</v>
      </c>
      <c r="D1189" t="s">
        <v>55</v>
      </c>
      <c r="E1189">
        <v>14</v>
      </c>
      <c r="F1189" t="s">
        <v>1819</v>
      </c>
      <c r="G1189" t="s">
        <v>298</v>
      </c>
      <c r="T1189">
        <v>1</v>
      </c>
      <c r="U1189">
        <v>1</v>
      </c>
      <c r="V1189">
        <v>5</v>
      </c>
      <c r="W1189">
        <v>0</v>
      </c>
      <c r="X1189">
        <v>0</v>
      </c>
      <c r="Y1189">
        <v>0</v>
      </c>
      <c r="AB1189">
        <v>4</v>
      </c>
      <c r="AF1189">
        <v>1.5</v>
      </c>
    </row>
    <row r="1190" spans="1:32" x14ac:dyDescent="0.2">
      <c r="A1190" t="s">
        <v>1260</v>
      </c>
      <c r="B1190" t="s">
        <v>720</v>
      </c>
      <c r="C1190" t="s">
        <v>34</v>
      </c>
      <c r="D1190" t="s">
        <v>47</v>
      </c>
      <c r="E1190">
        <v>14</v>
      </c>
      <c r="F1190" t="s">
        <v>1261</v>
      </c>
      <c r="G1190" t="s">
        <v>287</v>
      </c>
      <c r="O1190">
        <v>1</v>
      </c>
      <c r="P1190">
        <v>3</v>
      </c>
      <c r="Q1190">
        <v>0</v>
      </c>
      <c r="R1190">
        <v>0</v>
      </c>
      <c r="S1190">
        <v>0</v>
      </c>
      <c r="T1190">
        <v>1</v>
      </c>
      <c r="U1190">
        <v>1</v>
      </c>
      <c r="V1190">
        <v>2</v>
      </c>
      <c r="W1190">
        <v>0</v>
      </c>
      <c r="X1190">
        <v>0</v>
      </c>
      <c r="Y1190">
        <v>0</v>
      </c>
      <c r="AB1190">
        <v>4</v>
      </c>
      <c r="AF1190">
        <v>1.5</v>
      </c>
    </row>
    <row r="1191" spans="1:32" x14ac:dyDescent="0.2">
      <c r="A1191" t="s">
        <v>1826</v>
      </c>
      <c r="B1191" t="s">
        <v>720</v>
      </c>
      <c r="C1191" t="s">
        <v>37</v>
      </c>
      <c r="D1191" t="s">
        <v>42</v>
      </c>
      <c r="E1191">
        <v>14</v>
      </c>
      <c r="F1191" t="s">
        <v>1827</v>
      </c>
      <c r="G1191" t="s">
        <v>299</v>
      </c>
      <c r="T1191">
        <v>1</v>
      </c>
      <c r="U1191">
        <v>1</v>
      </c>
      <c r="V1191">
        <v>5</v>
      </c>
      <c r="W1191">
        <v>0</v>
      </c>
      <c r="X1191">
        <v>0</v>
      </c>
      <c r="Y1191">
        <v>0</v>
      </c>
      <c r="AB1191">
        <v>4</v>
      </c>
      <c r="AF1191">
        <v>1.5</v>
      </c>
    </row>
    <row r="1192" spans="1:32" x14ac:dyDescent="0.2">
      <c r="A1192" t="s">
        <v>928</v>
      </c>
      <c r="B1192" t="s">
        <v>720</v>
      </c>
      <c r="C1192" t="s">
        <v>36</v>
      </c>
      <c r="D1192" t="s">
        <v>41</v>
      </c>
      <c r="E1192">
        <v>14</v>
      </c>
      <c r="F1192" t="s">
        <v>929</v>
      </c>
      <c r="G1192" t="s">
        <v>291</v>
      </c>
      <c r="T1192">
        <v>1</v>
      </c>
      <c r="U1192">
        <v>1</v>
      </c>
      <c r="V1192">
        <v>5</v>
      </c>
      <c r="W1192">
        <v>0</v>
      </c>
      <c r="X1192">
        <v>0</v>
      </c>
      <c r="Y1192">
        <v>0</v>
      </c>
      <c r="AB1192">
        <v>2</v>
      </c>
      <c r="AC1192" t="s">
        <v>462</v>
      </c>
      <c r="AD1192" t="s">
        <v>1475</v>
      </c>
      <c r="AF1192">
        <v>1.5</v>
      </c>
    </row>
    <row r="1193" spans="1:32" x14ac:dyDescent="0.2">
      <c r="A1193" t="s">
        <v>700</v>
      </c>
      <c r="B1193" t="s">
        <v>475</v>
      </c>
      <c r="C1193" t="s">
        <v>46</v>
      </c>
      <c r="D1193" t="s">
        <v>39</v>
      </c>
      <c r="E1193">
        <v>14</v>
      </c>
      <c r="F1193" t="s">
        <v>701</v>
      </c>
      <c r="G1193" t="s">
        <v>284</v>
      </c>
      <c r="O1193">
        <v>1</v>
      </c>
      <c r="P1193">
        <v>0</v>
      </c>
      <c r="Q1193">
        <v>0</v>
      </c>
      <c r="R1193">
        <v>0</v>
      </c>
      <c r="S1193">
        <v>0</v>
      </c>
      <c r="T1193">
        <v>1</v>
      </c>
      <c r="U1193">
        <v>1</v>
      </c>
      <c r="V1193">
        <v>4</v>
      </c>
      <c r="W1193">
        <v>0</v>
      </c>
      <c r="X1193">
        <v>0</v>
      </c>
      <c r="Y1193">
        <v>0</v>
      </c>
      <c r="AB1193">
        <v>3</v>
      </c>
      <c r="AF1193">
        <v>1.4</v>
      </c>
    </row>
    <row r="1194" spans="1:32" x14ac:dyDescent="0.2">
      <c r="A1194" t="s">
        <v>1926</v>
      </c>
      <c r="B1194" t="s">
        <v>794</v>
      </c>
      <c r="C1194" t="s">
        <v>60</v>
      </c>
      <c r="D1194" t="s">
        <v>45</v>
      </c>
      <c r="E1194">
        <v>14</v>
      </c>
      <c r="F1194" t="s">
        <v>1927</v>
      </c>
      <c r="G1194" t="s">
        <v>295</v>
      </c>
      <c r="T1194">
        <v>1</v>
      </c>
      <c r="U1194">
        <v>1</v>
      </c>
      <c r="V1194">
        <v>4</v>
      </c>
      <c r="W1194">
        <v>0</v>
      </c>
      <c r="X1194">
        <v>0</v>
      </c>
      <c r="Y1194">
        <v>0</v>
      </c>
      <c r="AF1194">
        <v>1.4</v>
      </c>
    </row>
    <row r="1195" spans="1:32" x14ac:dyDescent="0.2">
      <c r="A1195" t="s">
        <v>383</v>
      </c>
      <c r="B1195" t="s">
        <v>367</v>
      </c>
      <c r="C1195" t="s">
        <v>51</v>
      </c>
      <c r="D1195" t="s">
        <v>48</v>
      </c>
      <c r="E1195">
        <v>14</v>
      </c>
      <c r="F1195" t="s">
        <v>384</v>
      </c>
      <c r="G1195" t="s">
        <v>293</v>
      </c>
      <c r="H1195">
        <v>5</v>
      </c>
      <c r="I1195">
        <v>3</v>
      </c>
      <c r="J1195">
        <v>59</v>
      </c>
      <c r="K1195">
        <v>0</v>
      </c>
      <c r="L1195">
        <v>0</v>
      </c>
      <c r="M1195">
        <v>1</v>
      </c>
      <c r="N1195">
        <v>0</v>
      </c>
      <c r="AB1195">
        <v>1</v>
      </c>
      <c r="AF1195">
        <v>1.36</v>
      </c>
    </row>
    <row r="1196" spans="1:32" x14ac:dyDescent="0.2">
      <c r="A1196" t="s">
        <v>1207</v>
      </c>
      <c r="B1196" t="s">
        <v>794</v>
      </c>
      <c r="C1196" t="s">
        <v>47</v>
      </c>
      <c r="D1196" t="s">
        <v>34</v>
      </c>
      <c r="E1196">
        <v>14</v>
      </c>
      <c r="F1196" t="s">
        <v>1208</v>
      </c>
      <c r="G1196" t="s">
        <v>287</v>
      </c>
      <c r="T1196">
        <v>1</v>
      </c>
      <c r="U1196">
        <v>1</v>
      </c>
      <c r="V1196">
        <v>3</v>
      </c>
      <c r="W1196">
        <v>0</v>
      </c>
      <c r="X1196">
        <v>0</v>
      </c>
      <c r="Y1196">
        <v>0</v>
      </c>
      <c r="AB1196">
        <v>2</v>
      </c>
      <c r="AF1196">
        <v>1.3</v>
      </c>
    </row>
    <row r="1197" spans="1:32" x14ac:dyDescent="0.2">
      <c r="A1197" t="s">
        <v>1727</v>
      </c>
      <c r="B1197" t="s">
        <v>367</v>
      </c>
      <c r="C1197" t="s">
        <v>44</v>
      </c>
      <c r="D1197" t="s">
        <v>50</v>
      </c>
      <c r="E1197">
        <v>14</v>
      </c>
      <c r="F1197" t="s">
        <v>1728</v>
      </c>
      <c r="G1197" t="s">
        <v>285</v>
      </c>
      <c r="H1197">
        <v>6</v>
      </c>
      <c r="I1197">
        <v>4</v>
      </c>
      <c r="J1197">
        <v>36</v>
      </c>
      <c r="K1197">
        <v>0</v>
      </c>
      <c r="L1197">
        <v>0</v>
      </c>
      <c r="M1197">
        <v>0</v>
      </c>
      <c r="N1197">
        <v>0</v>
      </c>
      <c r="O1197">
        <v>3</v>
      </c>
      <c r="P1197">
        <v>-2</v>
      </c>
      <c r="Q1197">
        <v>0</v>
      </c>
      <c r="R1197">
        <v>0</v>
      </c>
      <c r="S1197">
        <v>0</v>
      </c>
      <c r="AB1197">
        <v>2</v>
      </c>
      <c r="AF1197">
        <v>1.24</v>
      </c>
    </row>
    <row r="1198" spans="1:32" x14ac:dyDescent="0.2">
      <c r="A1198" t="s">
        <v>1043</v>
      </c>
      <c r="B1198" t="s">
        <v>720</v>
      </c>
      <c r="C1198" t="s">
        <v>46</v>
      </c>
      <c r="D1198" t="s">
        <v>39</v>
      </c>
      <c r="E1198">
        <v>14</v>
      </c>
      <c r="F1198" t="s">
        <v>1044</v>
      </c>
      <c r="G1198" t="s">
        <v>284</v>
      </c>
      <c r="T1198">
        <v>1</v>
      </c>
      <c r="U1198">
        <v>1</v>
      </c>
      <c r="V1198">
        <v>1</v>
      </c>
      <c r="W1198">
        <v>0</v>
      </c>
      <c r="X1198">
        <v>0</v>
      </c>
      <c r="Y1198">
        <v>0</v>
      </c>
      <c r="AB1198">
        <v>4</v>
      </c>
      <c r="AF1198">
        <v>1.1000000000000001</v>
      </c>
    </row>
    <row r="1199" spans="1:32" x14ac:dyDescent="0.2">
      <c r="A1199" t="s">
        <v>966</v>
      </c>
      <c r="B1199" t="s">
        <v>794</v>
      </c>
      <c r="C1199" t="s">
        <v>38</v>
      </c>
      <c r="D1199" t="s">
        <v>58</v>
      </c>
      <c r="E1199">
        <v>14</v>
      </c>
      <c r="F1199" t="s">
        <v>967</v>
      </c>
      <c r="G1199" t="s">
        <v>286</v>
      </c>
      <c r="T1199">
        <v>2</v>
      </c>
      <c r="U1199">
        <v>1</v>
      </c>
      <c r="V1199">
        <v>1</v>
      </c>
      <c r="W1199">
        <v>0</v>
      </c>
      <c r="X1199">
        <v>0</v>
      </c>
      <c r="Y1199">
        <v>0</v>
      </c>
      <c r="AB1199">
        <v>2</v>
      </c>
      <c r="AF1199">
        <v>1.1000000000000001</v>
      </c>
    </row>
    <row r="1200" spans="1:32" x14ac:dyDescent="0.2">
      <c r="A1200" t="s">
        <v>580</v>
      </c>
      <c r="B1200" t="s">
        <v>475</v>
      </c>
      <c r="C1200" t="s">
        <v>62</v>
      </c>
      <c r="D1200" t="s">
        <v>49</v>
      </c>
      <c r="E1200">
        <v>14</v>
      </c>
      <c r="F1200" t="s">
        <v>581</v>
      </c>
      <c r="G1200" t="s">
        <v>294</v>
      </c>
      <c r="O1200">
        <v>1</v>
      </c>
      <c r="P1200">
        <v>6</v>
      </c>
      <c r="Q1200">
        <v>0</v>
      </c>
      <c r="R1200">
        <v>0</v>
      </c>
      <c r="S1200">
        <v>0</v>
      </c>
      <c r="AB1200">
        <v>3</v>
      </c>
      <c r="AF1200">
        <v>0.6</v>
      </c>
    </row>
    <row r="1201" spans="1:32" x14ac:dyDescent="0.2">
      <c r="A1201" t="s">
        <v>1113</v>
      </c>
      <c r="B1201" t="s">
        <v>530</v>
      </c>
      <c r="C1201" t="s">
        <v>60</v>
      </c>
      <c r="D1201" t="s">
        <v>45</v>
      </c>
      <c r="E1201">
        <v>14</v>
      </c>
      <c r="F1201" t="s">
        <v>1114</v>
      </c>
      <c r="G1201" t="s">
        <v>295</v>
      </c>
      <c r="O1201">
        <v>1</v>
      </c>
      <c r="P1201">
        <v>3</v>
      </c>
      <c r="Q1201">
        <v>0</v>
      </c>
      <c r="R1201">
        <v>0</v>
      </c>
      <c r="S1201">
        <v>0</v>
      </c>
      <c r="AB1201">
        <v>3</v>
      </c>
      <c r="AF1201">
        <v>0.3</v>
      </c>
    </row>
    <row r="1202" spans="1:32" x14ac:dyDescent="0.2">
      <c r="A1202" t="s">
        <v>678</v>
      </c>
      <c r="B1202" t="s">
        <v>475</v>
      </c>
      <c r="C1202" t="s">
        <v>37</v>
      </c>
      <c r="D1202" t="s">
        <v>42</v>
      </c>
      <c r="E1202">
        <v>14</v>
      </c>
      <c r="F1202" t="s">
        <v>679</v>
      </c>
      <c r="G1202" t="s">
        <v>299</v>
      </c>
      <c r="O1202">
        <v>3</v>
      </c>
      <c r="P1202">
        <v>3</v>
      </c>
      <c r="Q1202">
        <v>0</v>
      </c>
      <c r="R1202">
        <v>0</v>
      </c>
      <c r="S1202">
        <v>0</v>
      </c>
      <c r="AB1202">
        <v>3</v>
      </c>
      <c r="AF1202">
        <v>0.3</v>
      </c>
    </row>
    <row r="1203" spans="1:32" x14ac:dyDescent="0.2">
      <c r="A1203" t="s">
        <v>527</v>
      </c>
      <c r="B1203" t="s">
        <v>475</v>
      </c>
      <c r="C1203" t="s">
        <v>56</v>
      </c>
      <c r="D1203" t="s">
        <v>31</v>
      </c>
      <c r="E1203">
        <v>14</v>
      </c>
      <c r="F1203" t="s">
        <v>528</v>
      </c>
      <c r="G1203" t="s">
        <v>292</v>
      </c>
      <c r="O1203">
        <v>1</v>
      </c>
      <c r="P1203">
        <v>2</v>
      </c>
      <c r="Q1203">
        <v>0</v>
      </c>
      <c r="R1203">
        <v>0</v>
      </c>
      <c r="S1203">
        <v>0</v>
      </c>
      <c r="AB1203">
        <v>3</v>
      </c>
      <c r="AC1203" t="s">
        <v>1822</v>
      </c>
      <c r="AD1203" t="s">
        <v>1475</v>
      </c>
      <c r="AE1203" t="s">
        <v>1928</v>
      </c>
      <c r="AF1203">
        <v>0.2</v>
      </c>
    </row>
    <row r="1204" spans="1:32" x14ac:dyDescent="0.2">
      <c r="A1204" t="s">
        <v>729</v>
      </c>
      <c r="B1204" t="s">
        <v>475</v>
      </c>
      <c r="C1204" t="s">
        <v>46</v>
      </c>
      <c r="D1204" t="s">
        <v>39</v>
      </c>
      <c r="E1204">
        <v>14</v>
      </c>
      <c r="F1204" t="s">
        <v>730</v>
      </c>
      <c r="G1204" t="s">
        <v>284</v>
      </c>
      <c r="O1204">
        <v>6</v>
      </c>
      <c r="P1204">
        <v>2</v>
      </c>
      <c r="Q1204">
        <v>0</v>
      </c>
      <c r="R1204">
        <v>0</v>
      </c>
      <c r="S1204">
        <v>0</v>
      </c>
      <c r="AB1204">
        <v>3</v>
      </c>
      <c r="AF1204">
        <v>0.2</v>
      </c>
    </row>
    <row r="1205" spans="1:32" x14ac:dyDescent="0.2">
      <c r="A1205" t="s">
        <v>636</v>
      </c>
      <c r="B1205" t="s">
        <v>530</v>
      </c>
      <c r="C1205" t="s">
        <v>56</v>
      </c>
      <c r="D1205" t="s">
        <v>31</v>
      </c>
      <c r="E1205">
        <v>14</v>
      </c>
      <c r="F1205" t="s">
        <v>637</v>
      </c>
      <c r="G1205" t="s">
        <v>292</v>
      </c>
      <c r="O1205">
        <v>2</v>
      </c>
      <c r="P1205">
        <v>2</v>
      </c>
      <c r="Q1205">
        <v>0</v>
      </c>
      <c r="R1205">
        <v>0</v>
      </c>
      <c r="S1205">
        <v>0</v>
      </c>
      <c r="AB1205">
        <v>3</v>
      </c>
      <c r="AF1205">
        <v>0.2</v>
      </c>
    </row>
    <row r="1206" spans="1:32" x14ac:dyDescent="0.2">
      <c r="A1206" t="s">
        <v>1584</v>
      </c>
      <c r="B1206" t="s">
        <v>367</v>
      </c>
      <c r="C1206" t="s">
        <v>33</v>
      </c>
      <c r="D1206" t="s">
        <v>43</v>
      </c>
      <c r="E1206">
        <v>14</v>
      </c>
      <c r="F1206" t="s">
        <v>1585</v>
      </c>
      <c r="G1206" t="s">
        <v>290</v>
      </c>
      <c r="H1206">
        <v>2</v>
      </c>
      <c r="I1206">
        <v>1</v>
      </c>
      <c r="J1206">
        <v>4</v>
      </c>
      <c r="K1206">
        <v>0</v>
      </c>
      <c r="L1206">
        <v>0</v>
      </c>
      <c r="M1206">
        <v>0</v>
      </c>
      <c r="N1206">
        <v>0</v>
      </c>
      <c r="AF1206">
        <v>0.16</v>
      </c>
    </row>
    <row r="1207" spans="1:32" x14ac:dyDescent="0.2">
      <c r="A1207" t="s">
        <v>1725</v>
      </c>
      <c r="B1207" t="s">
        <v>475</v>
      </c>
      <c r="C1207" t="s">
        <v>33</v>
      </c>
      <c r="D1207" t="s">
        <v>43</v>
      </c>
      <c r="E1207">
        <v>14</v>
      </c>
      <c r="F1207" t="s">
        <v>1726</v>
      </c>
      <c r="G1207" t="s">
        <v>290</v>
      </c>
      <c r="O1207">
        <v>1</v>
      </c>
      <c r="P1207">
        <v>1</v>
      </c>
      <c r="Q1207">
        <v>0</v>
      </c>
      <c r="R1207">
        <v>0</v>
      </c>
      <c r="S1207">
        <v>0</v>
      </c>
      <c r="AB1207">
        <v>3</v>
      </c>
      <c r="AF1207">
        <v>0.1</v>
      </c>
    </row>
    <row r="1208" spans="1:32" x14ac:dyDescent="0.2">
      <c r="A1208" t="s">
        <v>1745</v>
      </c>
      <c r="B1208" t="s">
        <v>475</v>
      </c>
      <c r="C1208" t="s">
        <v>54</v>
      </c>
      <c r="D1208" t="s">
        <v>32</v>
      </c>
      <c r="E1208">
        <v>14</v>
      </c>
      <c r="F1208" t="s">
        <v>1746</v>
      </c>
      <c r="G1208" t="s">
        <v>296</v>
      </c>
      <c r="O1208">
        <v>2</v>
      </c>
      <c r="P1208">
        <v>1</v>
      </c>
      <c r="Q1208">
        <v>0</v>
      </c>
      <c r="R1208">
        <v>0</v>
      </c>
      <c r="S1208">
        <v>0</v>
      </c>
      <c r="AB1208">
        <v>2</v>
      </c>
      <c r="AF1208">
        <v>0.1</v>
      </c>
    </row>
    <row r="1209" spans="1:32" x14ac:dyDescent="0.2">
      <c r="A1209" t="s">
        <v>1929</v>
      </c>
      <c r="B1209" t="s">
        <v>367</v>
      </c>
      <c r="C1209" t="s">
        <v>57</v>
      </c>
      <c r="D1209" t="s">
        <v>55</v>
      </c>
      <c r="E1209">
        <v>14</v>
      </c>
      <c r="F1209" t="s">
        <v>1930</v>
      </c>
      <c r="G1209" t="s">
        <v>298</v>
      </c>
      <c r="H1209">
        <v>1</v>
      </c>
      <c r="I1209">
        <v>1</v>
      </c>
      <c r="J1209">
        <v>9</v>
      </c>
      <c r="K1209">
        <v>0</v>
      </c>
      <c r="L1209">
        <v>0</v>
      </c>
      <c r="M1209">
        <v>0</v>
      </c>
      <c r="N1209">
        <v>0</v>
      </c>
      <c r="O1209">
        <v>3</v>
      </c>
      <c r="P1209">
        <v>-3</v>
      </c>
      <c r="Q1209">
        <v>0</v>
      </c>
      <c r="R1209">
        <v>0</v>
      </c>
      <c r="S1209">
        <v>0</v>
      </c>
      <c r="AB1209">
        <v>2</v>
      </c>
      <c r="AF1209">
        <v>0.06</v>
      </c>
    </row>
    <row r="1210" spans="1:32" x14ac:dyDescent="0.2">
      <c r="A1210" t="s">
        <v>1336</v>
      </c>
      <c r="B1210" t="s">
        <v>475</v>
      </c>
      <c r="C1210" t="s">
        <v>41</v>
      </c>
      <c r="D1210" t="s">
        <v>36</v>
      </c>
      <c r="E1210">
        <v>14</v>
      </c>
      <c r="F1210" t="s">
        <v>1931</v>
      </c>
      <c r="G1210" t="s">
        <v>291</v>
      </c>
      <c r="O1210">
        <v>1</v>
      </c>
      <c r="P1210">
        <v>0</v>
      </c>
      <c r="Q1210">
        <v>0</v>
      </c>
      <c r="R1210">
        <v>0</v>
      </c>
      <c r="S1210">
        <v>0</v>
      </c>
      <c r="AB1210">
        <v>3</v>
      </c>
      <c r="AF1210">
        <v>0</v>
      </c>
    </row>
    <row r="1211" spans="1:32" x14ac:dyDescent="0.2">
      <c r="A1211" t="s">
        <v>1311</v>
      </c>
      <c r="B1211" t="s">
        <v>794</v>
      </c>
      <c r="C1211" t="s">
        <v>32</v>
      </c>
      <c r="D1211" t="s">
        <v>54</v>
      </c>
      <c r="E1211">
        <v>14</v>
      </c>
      <c r="F1211" t="s">
        <v>1312</v>
      </c>
      <c r="G1211" t="s">
        <v>296</v>
      </c>
      <c r="T1211">
        <v>1</v>
      </c>
      <c r="U1211">
        <v>0</v>
      </c>
      <c r="V1211">
        <v>0</v>
      </c>
      <c r="W1211">
        <v>0</v>
      </c>
      <c r="X1211">
        <v>0</v>
      </c>
      <c r="Y1211">
        <v>0</v>
      </c>
      <c r="AB1211">
        <v>1</v>
      </c>
      <c r="AF1211">
        <v>0</v>
      </c>
    </row>
    <row r="1212" spans="1:32" x14ac:dyDescent="0.2">
      <c r="A1212" t="s">
        <v>1233</v>
      </c>
      <c r="B1212" t="s">
        <v>720</v>
      </c>
      <c r="C1212" t="s">
        <v>32</v>
      </c>
      <c r="D1212" t="s">
        <v>54</v>
      </c>
      <c r="E1212">
        <v>14</v>
      </c>
      <c r="F1212" t="s">
        <v>1234</v>
      </c>
      <c r="G1212" t="s">
        <v>296</v>
      </c>
      <c r="T1212">
        <v>3</v>
      </c>
      <c r="U1212">
        <v>0</v>
      </c>
      <c r="V1212">
        <v>0</v>
      </c>
      <c r="W1212">
        <v>0</v>
      </c>
      <c r="X1212">
        <v>0</v>
      </c>
      <c r="Y1212">
        <v>0</v>
      </c>
      <c r="AB1212">
        <v>4</v>
      </c>
      <c r="AF1212">
        <v>0</v>
      </c>
    </row>
    <row r="1213" spans="1:32" x14ac:dyDescent="0.2">
      <c r="A1213" t="s">
        <v>1280</v>
      </c>
      <c r="B1213" t="s">
        <v>720</v>
      </c>
      <c r="C1213" t="s">
        <v>60</v>
      </c>
      <c r="D1213" t="s">
        <v>45</v>
      </c>
      <c r="E1213">
        <v>14</v>
      </c>
      <c r="F1213" t="s">
        <v>1281</v>
      </c>
      <c r="G1213" t="s">
        <v>295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AB1213">
        <v>3</v>
      </c>
      <c r="AC1213" t="s">
        <v>462</v>
      </c>
      <c r="AD1213" t="s">
        <v>1832</v>
      </c>
      <c r="AF1213">
        <v>0</v>
      </c>
    </row>
    <row r="1214" spans="1:32" x14ac:dyDescent="0.2">
      <c r="A1214" t="s">
        <v>824</v>
      </c>
      <c r="B1214" t="s">
        <v>720</v>
      </c>
      <c r="C1214" t="s">
        <v>59</v>
      </c>
      <c r="D1214" t="s">
        <v>40</v>
      </c>
      <c r="E1214">
        <v>14</v>
      </c>
      <c r="F1214" t="s">
        <v>825</v>
      </c>
      <c r="G1214" t="s">
        <v>289</v>
      </c>
      <c r="T1214">
        <v>2</v>
      </c>
      <c r="U1214">
        <v>0</v>
      </c>
      <c r="V1214">
        <v>0</v>
      </c>
      <c r="W1214">
        <v>0</v>
      </c>
      <c r="X1214">
        <v>0</v>
      </c>
      <c r="Y1214">
        <v>0</v>
      </c>
      <c r="AB1214">
        <v>4</v>
      </c>
      <c r="AC1214" t="s">
        <v>1803</v>
      </c>
      <c r="AD1214" t="s">
        <v>1478</v>
      </c>
      <c r="AE1214" t="s">
        <v>1932</v>
      </c>
      <c r="AF1214">
        <v>0</v>
      </c>
    </row>
    <row r="1215" spans="1:32" x14ac:dyDescent="0.2">
      <c r="A1215" t="s">
        <v>1266</v>
      </c>
      <c r="B1215" t="s">
        <v>720</v>
      </c>
      <c r="C1215" t="s">
        <v>34</v>
      </c>
      <c r="D1215" t="s">
        <v>47</v>
      </c>
      <c r="E1215">
        <v>14</v>
      </c>
      <c r="F1215" t="s">
        <v>1267</v>
      </c>
      <c r="G1215" t="s">
        <v>287</v>
      </c>
      <c r="T1215">
        <v>1</v>
      </c>
      <c r="U1215">
        <v>0</v>
      </c>
      <c r="V1215">
        <v>0</v>
      </c>
      <c r="W1215">
        <v>0</v>
      </c>
      <c r="X1215">
        <v>0</v>
      </c>
      <c r="Y1215">
        <v>0</v>
      </c>
      <c r="AB1215">
        <v>4</v>
      </c>
      <c r="AF1215">
        <v>0</v>
      </c>
    </row>
    <row r="1216" spans="1:32" x14ac:dyDescent="0.2">
      <c r="A1216" t="s">
        <v>1223</v>
      </c>
      <c r="B1216" t="s">
        <v>794</v>
      </c>
      <c r="C1216" t="s">
        <v>52</v>
      </c>
      <c r="D1216" t="s">
        <v>53</v>
      </c>
      <c r="E1216">
        <v>14</v>
      </c>
      <c r="F1216" t="s">
        <v>1224</v>
      </c>
      <c r="G1216" t="s">
        <v>297</v>
      </c>
      <c r="T1216">
        <v>1</v>
      </c>
      <c r="U1216">
        <v>0</v>
      </c>
      <c r="V1216">
        <v>0</v>
      </c>
      <c r="W1216">
        <v>0</v>
      </c>
      <c r="X1216">
        <v>0</v>
      </c>
      <c r="Y1216">
        <v>0</v>
      </c>
      <c r="AB1216">
        <v>2</v>
      </c>
      <c r="AF1216">
        <v>0</v>
      </c>
    </row>
    <row r="1217" spans="1:32" x14ac:dyDescent="0.2">
      <c r="A1217" t="s">
        <v>798</v>
      </c>
      <c r="B1217" t="s">
        <v>720</v>
      </c>
      <c r="C1217" t="s">
        <v>55</v>
      </c>
      <c r="D1217" t="s">
        <v>57</v>
      </c>
      <c r="E1217">
        <v>14</v>
      </c>
      <c r="F1217" t="s">
        <v>799</v>
      </c>
      <c r="G1217" t="s">
        <v>298</v>
      </c>
      <c r="T1217">
        <v>5</v>
      </c>
      <c r="U1217">
        <v>0</v>
      </c>
      <c r="V1217">
        <v>0</v>
      </c>
      <c r="W1217">
        <v>0</v>
      </c>
      <c r="X1217">
        <v>0</v>
      </c>
      <c r="Y1217">
        <v>0</v>
      </c>
      <c r="AB1217">
        <v>2</v>
      </c>
      <c r="AF1217">
        <v>0</v>
      </c>
    </row>
    <row r="1218" spans="1:32" x14ac:dyDescent="0.2">
      <c r="A1218" t="s">
        <v>870</v>
      </c>
      <c r="B1218" t="s">
        <v>720</v>
      </c>
      <c r="C1218" t="s">
        <v>46</v>
      </c>
      <c r="D1218" t="s">
        <v>39</v>
      </c>
      <c r="E1218">
        <v>14</v>
      </c>
      <c r="F1218" t="s">
        <v>871</v>
      </c>
      <c r="G1218" t="s">
        <v>284</v>
      </c>
      <c r="T1218">
        <v>1</v>
      </c>
      <c r="U1218">
        <v>0</v>
      </c>
      <c r="V1218">
        <v>0</v>
      </c>
      <c r="W1218">
        <v>0</v>
      </c>
      <c r="X1218">
        <v>0</v>
      </c>
      <c r="Y1218">
        <v>0</v>
      </c>
      <c r="AB1218">
        <v>4</v>
      </c>
      <c r="AF1218">
        <v>0</v>
      </c>
    </row>
    <row r="1219" spans="1:32" x14ac:dyDescent="0.2">
      <c r="A1219" t="s">
        <v>914</v>
      </c>
      <c r="B1219" t="s">
        <v>794</v>
      </c>
      <c r="C1219" t="s">
        <v>50</v>
      </c>
      <c r="D1219" t="s">
        <v>44</v>
      </c>
      <c r="E1219">
        <v>14</v>
      </c>
      <c r="F1219" t="s">
        <v>915</v>
      </c>
      <c r="G1219" t="s">
        <v>285</v>
      </c>
      <c r="T1219">
        <v>1</v>
      </c>
      <c r="U1219">
        <v>0</v>
      </c>
      <c r="V1219">
        <v>0</v>
      </c>
      <c r="W1219">
        <v>0</v>
      </c>
      <c r="X1219">
        <v>0</v>
      </c>
      <c r="Y1219">
        <v>0</v>
      </c>
      <c r="AB1219">
        <v>2</v>
      </c>
      <c r="AF1219">
        <v>0</v>
      </c>
    </row>
    <row r="1220" spans="1:32" x14ac:dyDescent="0.2">
      <c r="A1220" t="s">
        <v>1023</v>
      </c>
      <c r="B1220" t="s">
        <v>720</v>
      </c>
      <c r="C1220" t="s">
        <v>53</v>
      </c>
      <c r="D1220" t="s">
        <v>52</v>
      </c>
      <c r="E1220">
        <v>14</v>
      </c>
      <c r="F1220" t="s">
        <v>1024</v>
      </c>
      <c r="G1220" t="s">
        <v>297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0</v>
      </c>
      <c r="AB1220">
        <v>4</v>
      </c>
      <c r="AF1220">
        <v>0</v>
      </c>
    </row>
    <row r="1221" spans="1:32" x14ac:dyDescent="0.2">
      <c r="A1221" t="s">
        <v>1574</v>
      </c>
      <c r="B1221" t="s">
        <v>720</v>
      </c>
      <c r="C1221" t="s">
        <v>47</v>
      </c>
      <c r="D1221" t="s">
        <v>34</v>
      </c>
      <c r="E1221">
        <v>14</v>
      </c>
      <c r="F1221" t="s">
        <v>1575</v>
      </c>
      <c r="G1221" t="s">
        <v>287</v>
      </c>
      <c r="T1221">
        <v>1</v>
      </c>
      <c r="U1221">
        <v>0</v>
      </c>
      <c r="V1221">
        <v>0</v>
      </c>
      <c r="W1221">
        <v>0</v>
      </c>
      <c r="X1221">
        <v>0</v>
      </c>
      <c r="Y1221">
        <v>0</v>
      </c>
      <c r="AC1221" t="s">
        <v>462</v>
      </c>
      <c r="AD1221" t="s">
        <v>1933</v>
      </c>
      <c r="AF1221">
        <v>0</v>
      </c>
    </row>
    <row r="1222" spans="1:32" x14ac:dyDescent="0.2">
      <c r="A1222" t="s">
        <v>872</v>
      </c>
      <c r="B1222" t="s">
        <v>720</v>
      </c>
      <c r="C1222" t="s">
        <v>56</v>
      </c>
      <c r="D1222" t="s">
        <v>31</v>
      </c>
      <c r="E1222">
        <v>14</v>
      </c>
      <c r="F1222" t="s">
        <v>873</v>
      </c>
      <c r="G1222" t="s">
        <v>292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AB1222">
        <v>1</v>
      </c>
      <c r="AF1222">
        <v>0</v>
      </c>
    </row>
    <row r="1223" spans="1:32" x14ac:dyDescent="0.2">
      <c r="A1223" t="s">
        <v>1828</v>
      </c>
      <c r="B1223" t="s">
        <v>720</v>
      </c>
      <c r="C1223" t="s">
        <v>38</v>
      </c>
      <c r="D1223" t="s">
        <v>58</v>
      </c>
      <c r="E1223">
        <v>14</v>
      </c>
      <c r="F1223" t="s">
        <v>1829</v>
      </c>
      <c r="G1223" t="s">
        <v>286</v>
      </c>
      <c r="T1223">
        <v>1</v>
      </c>
      <c r="U1223">
        <v>0</v>
      </c>
      <c r="V1223">
        <v>0</v>
      </c>
      <c r="W1223">
        <v>0</v>
      </c>
      <c r="X1223">
        <v>0</v>
      </c>
      <c r="Y1223">
        <v>0</v>
      </c>
      <c r="AB1223">
        <v>4</v>
      </c>
      <c r="AC1223" t="s">
        <v>462</v>
      </c>
      <c r="AD1223" t="s">
        <v>1854</v>
      </c>
      <c r="AF1223">
        <v>0</v>
      </c>
    </row>
    <row r="1224" spans="1:32" x14ac:dyDescent="0.2">
      <c r="A1224" t="s">
        <v>1293</v>
      </c>
      <c r="B1224" t="s">
        <v>794</v>
      </c>
      <c r="C1224" t="s">
        <v>35</v>
      </c>
      <c r="D1224" t="s">
        <v>61</v>
      </c>
      <c r="E1224">
        <v>14</v>
      </c>
      <c r="F1224" t="s">
        <v>1294</v>
      </c>
      <c r="G1224" t="s">
        <v>288</v>
      </c>
      <c r="T1224">
        <v>1</v>
      </c>
      <c r="U1224">
        <v>0</v>
      </c>
      <c r="V1224">
        <v>0</v>
      </c>
      <c r="W1224">
        <v>0</v>
      </c>
      <c r="X1224">
        <v>0</v>
      </c>
      <c r="Y1224">
        <v>0</v>
      </c>
      <c r="AB1224">
        <v>2</v>
      </c>
      <c r="AF1224">
        <v>0</v>
      </c>
    </row>
    <row r="1225" spans="1:32" x14ac:dyDescent="0.2">
      <c r="A1225" t="s">
        <v>1187</v>
      </c>
      <c r="B1225" t="s">
        <v>794</v>
      </c>
      <c r="C1225" t="s">
        <v>54</v>
      </c>
      <c r="D1225" t="s">
        <v>32</v>
      </c>
      <c r="E1225">
        <v>14</v>
      </c>
      <c r="F1225" t="s">
        <v>1188</v>
      </c>
      <c r="G1225" t="s">
        <v>296</v>
      </c>
      <c r="T1225">
        <v>1</v>
      </c>
      <c r="U1225">
        <v>0</v>
      </c>
      <c r="V1225">
        <v>0</v>
      </c>
      <c r="W1225">
        <v>0</v>
      </c>
      <c r="X1225">
        <v>0</v>
      </c>
      <c r="Y1225">
        <v>0</v>
      </c>
      <c r="AB1225">
        <v>2</v>
      </c>
      <c r="AC1225" t="s">
        <v>462</v>
      </c>
      <c r="AD1225" t="s">
        <v>1484</v>
      </c>
      <c r="AF1225">
        <v>0</v>
      </c>
    </row>
    <row r="1226" spans="1:32" x14ac:dyDescent="0.2">
      <c r="A1226" t="s">
        <v>1268</v>
      </c>
      <c r="B1226" t="s">
        <v>794</v>
      </c>
      <c r="C1226" t="s">
        <v>31</v>
      </c>
      <c r="D1226" t="s">
        <v>56</v>
      </c>
      <c r="E1226">
        <v>14</v>
      </c>
      <c r="F1226" t="s">
        <v>1269</v>
      </c>
      <c r="G1226" t="s">
        <v>292</v>
      </c>
      <c r="T1226">
        <v>1</v>
      </c>
      <c r="U1226">
        <v>0</v>
      </c>
      <c r="V1226">
        <v>0</v>
      </c>
      <c r="W1226">
        <v>0</v>
      </c>
      <c r="X1226">
        <v>0</v>
      </c>
      <c r="Y1226">
        <v>0</v>
      </c>
      <c r="AB1226">
        <v>2</v>
      </c>
      <c r="AC1226" t="s">
        <v>462</v>
      </c>
      <c r="AD1226" t="s">
        <v>1609</v>
      </c>
      <c r="AF1226">
        <v>0</v>
      </c>
    </row>
    <row r="1227" spans="1:32" x14ac:dyDescent="0.2">
      <c r="A1227" t="s">
        <v>1891</v>
      </c>
      <c r="B1227" t="s">
        <v>720</v>
      </c>
      <c r="C1227" t="s">
        <v>58</v>
      </c>
      <c r="D1227" t="s">
        <v>38</v>
      </c>
      <c r="E1227">
        <v>14</v>
      </c>
      <c r="Z1227">
        <v>1</v>
      </c>
      <c r="AA1227">
        <v>0</v>
      </c>
      <c r="AF1227">
        <v>0</v>
      </c>
    </row>
    <row r="1228" spans="1:32" x14ac:dyDescent="0.2">
      <c r="A1228" t="s">
        <v>1934</v>
      </c>
      <c r="B1228" t="s">
        <v>720</v>
      </c>
      <c r="C1228" t="s">
        <v>62</v>
      </c>
      <c r="D1228" t="s">
        <v>49</v>
      </c>
      <c r="E1228">
        <v>14</v>
      </c>
      <c r="Z1228">
        <v>1</v>
      </c>
      <c r="AA1228">
        <v>0</v>
      </c>
      <c r="AB1228">
        <v>4</v>
      </c>
      <c r="AF1228">
        <v>0</v>
      </c>
    </row>
    <row r="1229" spans="1:32" x14ac:dyDescent="0.2">
      <c r="A1229" t="s">
        <v>1881</v>
      </c>
      <c r="B1229" t="s">
        <v>367</v>
      </c>
      <c r="C1229" t="s">
        <v>59</v>
      </c>
      <c r="D1229" t="s">
        <v>40</v>
      </c>
      <c r="E1229">
        <v>14</v>
      </c>
      <c r="F1229" t="s">
        <v>1882</v>
      </c>
      <c r="G1229" t="s">
        <v>289</v>
      </c>
      <c r="H1229">
        <v>8</v>
      </c>
      <c r="I1229">
        <v>2</v>
      </c>
      <c r="J1229">
        <v>8</v>
      </c>
      <c r="K1229">
        <v>0</v>
      </c>
      <c r="L1229">
        <v>0</v>
      </c>
      <c r="M1229">
        <v>1</v>
      </c>
      <c r="N1229">
        <v>0</v>
      </c>
      <c r="O1229">
        <v>1</v>
      </c>
      <c r="P1229">
        <v>2</v>
      </c>
      <c r="Q1229">
        <v>0</v>
      </c>
      <c r="R1229">
        <v>0</v>
      </c>
      <c r="S1229">
        <v>0</v>
      </c>
      <c r="AB1229">
        <v>3</v>
      </c>
      <c r="AF1229">
        <v>-0.48</v>
      </c>
    </row>
    <row r="1230" spans="1:32" x14ac:dyDescent="0.2">
      <c r="A1230" t="s">
        <v>750</v>
      </c>
      <c r="B1230" t="s">
        <v>367</v>
      </c>
      <c r="C1230" t="s">
        <v>50</v>
      </c>
      <c r="D1230" t="s">
        <v>44</v>
      </c>
      <c r="E1230">
        <v>14</v>
      </c>
      <c r="F1230" t="s">
        <v>751</v>
      </c>
      <c r="G1230" t="s">
        <v>285</v>
      </c>
      <c r="H1230">
        <v>7</v>
      </c>
      <c r="I1230">
        <v>3</v>
      </c>
      <c r="J1230">
        <v>11</v>
      </c>
      <c r="K1230">
        <v>0</v>
      </c>
      <c r="L1230">
        <v>0</v>
      </c>
      <c r="M1230">
        <v>1</v>
      </c>
      <c r="N1230">
        <v>0</v>
      </c>
      <c r="AB1230">
        <v>2</v>
      </c>
      <c r="AF1230">
        <v>-0.56000000000000005</v>
      </c>
    </row>
    <row r="1231" spans="1:32" x14ac:dyDescent="0.2">
      <c r="A1231" t="s">
        <v>1937</v>
      </c>
      <c r="B1231" t="s">
        <v>475</v>
      </c>
      <c r="C1231" t="s">
        <v>45</v>
      </c>
      <c r="D1231" t="s">
        <v>60</v>
      </c>
      <c r="E1231">
        <v>14</v>
      </c>
      <c r="F1231" t="s">
        <v>1938</v>
      </c>
      <c r="G1231" t="s">
        <v>295</v>
      </c>
      <c r="O1231">
        <v>1</v>
      </c>
      <c r="P1231">
        <v>-8</v>
      </c>
      <c r="Q1231">
        <v>0</v>
      </c>
      <c r="R1231">
        <v>0</v>
      </c>
      <c r="S1231">
        <v>0</v>
      </c>
      <c r="Z1231">
        <v>1</v>
      </c>
      <c r="AA1231">
        <v>0</v>
      </c>
      <c r="AB1231">
        <v>3</v>
      </c>
      <c r="AF1231">
        <v>-0.8</v>
      </c>
    </row>
    <row r="1232" spans="1:32" x14ac:dyDescent="0.2">
      <c r="A1232" t="s">
        <v>1252</v>
      </c>
      <c r="B1232" t="s">
        <v>720</v>
      </c>
      <c r="C1232" t="s">
        <v>40</v>
      </c>
      <c r="D1232" t="s">
        <v>54</v>
      </c>
      <c r="E1232">
        <v>13</v>
      </c>
      <c r="F1232" t="s">
        <v>1253</v>
      </c>
      <c r="G1232" t="s">
        <v>275</v>
      </c>
      <c r="T1232">
        <v>15</v>
      </c>
      <c r="U1232">
        <v>10</v>
      </c>
      <c r="V1232">
        <v>153</v>
      </c>
      <c r="W1232">
        <v>3</v>
      </c>
      <c r="X1232">
        <v>0</v>
      </c>
      <c r="Y1232">
        <v>1</v>
      </c>
      <c r="AB1232">
        <v>1</v>
      </c>
      <c r="AF1232">
        <v>46.3</v>
      </c>
    </row>
    <row r="1233" spans="1:32" x14ac:dyDescent="0.2">
      <c r="A1233" t="s">
        <v>391</v>
      </c>
      <c r="B1233" t="s">
        <v>367</v>
      </c>
      <c r="C1233" t="s">
        <v>54</v>
      </c>
      <c r="D1233" t="s">
        <v>40</v>
      </c>
      <c r="E1233">
        <v>13</v>
      </c>
      <c r="F1233" t="s">
        <v>392</v>
      </c>
      <c r="G1233" t="s">
        <v>275</v>
      </c>
      <c r="H1233">
        <v>29</v>
      </c>
      <c r="I1233">
        <v>20</v>
      </c>
      <c r="J1233">
        <v>268</v>
      </c>
      <c r="K1233">
        <v>3</v>
      </c>
      <c r="L1233">
        <v>0</v>
      </c>
      <c r="M1233">
        <v>1</v>
      </c>
      <c r="N1233">
        <v>0</v>
      </c>
      <c r="O1233">
        <v>9</v>
      </c>
      <c r="P1233">
        <v>112</v>
      </c>
      <c r="Q1233">
        <v>1</v>
      </c>
      <c r="R1233">
        <v>0</v>
      </c>
      <c r="S1233">
        <v>1</v>
      </c>
      <c r="Z1233">
        <v>1</v>
      </c>
      <c r="AA1233">
        <v>0</v>
      </c>
      <c r="AB1233">
        <v>1</v>
      </c>
      <c r="AF1233">
        <v>41.92</v>
      </c>
    </row>
    <row r="1234" spans="1:32" x14ac:dyDescent="0.2">
      <c r="A1234" t="s">
        <v>377</v>
      </c>
      <c r="B1234" t="s">
        <v>367</v>
      </c>
      <c r="C1234" t="s">
        <v>44</v>
      </c>
      <c r="D1234" t="s">
        <v>41</v>
      </c>
      <c r="E1234">
        <v>13</v>
      </c>
      <c r="F1234" t="s">
        <v>378</v>
      </c>
      <c r="G1234" t="s">
        <v>272</v>
      </c>
      <c r="H1234">
        <v>41</v>
      </c>
      <c r="I1234">
        <v>28</v>
      </c>
      <c r="J1234">
        <v>331</v>
      </c>
      <c r="K1234">
        <v>5</v>
      </c>
      <c r="L1234">
        <v>0</v>
      </c>
      <c r="M1234">
        <v>1</v>
      </c>
      <c r="N1234">
        <v>1</v>
      </c>
      <c r="O1234">
        <v>10</v>
      </c>
      <c r="P1234">
        <v>49</v>
      </c>
      <c r="Q1234">
        <v>0</v>
      </c>
      <c r="R1234">
        <v>0</v>
      </c>
      <c r="S1234">
        <v>0</v>
      </c>
      <c r="AB1234">
        <v>1</v>
      </c>
      <c r="AF1234">
        <v>40.14</v>
      </c>
    </row>
    <row r="1235" spans="1:32" x14ac:dyDescent="0.2">
      <c r="A1235" t="s">
        <v>612</v>
      </c>
      <c r="B1235" t="s">
        <v>475</v>
      </c>
      <c r="C1235" t="s">
        <v>55</v>
      </c>
      <c r="D1235" t="s">
        <v>42</v>
      </c>
      <c r="E1235">
        <v>13</v>
      </c>
      <c r="F1235" t="s">
        <v>613</v>
      </c>
      <c r="G1235" t="s">
        <v>271</v>
      </c>
      <c r="O1235">
        <v>17</v>
      </c>
      <c r="P1235">
        <v>63</v>
      </c>
      <c r="Q1235">
        <v>0</v>
      </c>
      <c r="R1235">
        <v>0</v>
      </c>
      <c r="S1235">
        <v>0</v>
      </c>
      <c r="T1235">
        <v>13</v>
      </c>
      <c r="U1235">
        <v>12</v>
      </c>
      <c r="V1235">
        <v>107</v>
      </c>
      <c r="W1235">
        <v>1</v>
      </c>
      <c r="X1235">
        <v>0</v>
      </c>
      <c r="Y1235">
        <v>1</v>
      </c>
      <c r="AB1235">
        <v>1</v>
      </c>
      <c r="AF1235">
        <v>38</v>
      </c>
    </row>
    <row r="1236" spans="1:32" x14ac:dyDescent="0.2">
      <c r="A1236" t="s">
        <v>421</v>
      </c>
      <c r="B1236" t="s">
        <v>367</v>
      </c>
      <c r="C1236" t="s">
        <v>43</v>
      </c>
      <c r="D1236" t="s">
        <v>38</v>
      </c>
      <c r="E1236">
        <v>13</v>
      </c>
      <c r="F1236" t="s">
        <v>422</v>
      </c>
      <c r="G1236" t="s">
        <v>281</v>
      </c>
      <c r="H1236">
        <v>56</v>
      </c>
      <c r="I1236">
        <v>29</v>
      </c>
      <c r="J1236">
        <v>312</v>
      </c>
      <c r="K1236">
        <v>3</v>
      </c>
      <c r="L1236">
        <v>0</v>
      </c>
      <c r="M1236">
        <v>2</v>
      </c>
      <c r="N1236">
        <v>1</v>
      </c>
      <c r="O1236">
        <v>6</v>
      </c>
      <c r="P1236">
        <v>17</v>
      </c>
      <c r="Q1236">
        <v>1</v>
      </c>
      <c r="R1236">
        <v>0</v>
      </c>
      <c r="S1236">
        <v>0</v>
      </c>
      <c r="T1236">
        <v>1</v>
      </c>
      <c r="U1236">
        <v>1</v>
      </c>
      <c r="V1236">
        <v>36</v>
      </c>
      <c r="W1236">
        <v>0</v>
      </c>
      <c r="X1236">
        <v>0</v>
      </c>
      <c r="Y1236">
        <v>0</v>
      </c>
      <c r="AB1236">
        <v>1</v>
      </c>
      <c r="AF1236">
        <v>37.78</v>
      </c>
    </row>
    <row r="1237" spans="1:32" x14ac:dyDescent="0.2">
      <c r="A1237" t="s">
        <v>451</v>
      </c>
      <c r="B1237" t="s">
        <v>367</v>
      </c>
      <c r="C1237" t="s">
        <v>48</v>
      </c>
      <c r="D1237" t="s">
        <v>59</v>
      </c>
      <c r="E1237">
        <v>13</v>
      </c>
      <c r="F1237" t="s">
        <v>452</v>
      </c>
      <c r="G1237" t="s">
        <v>282</v>
      </c>
      <c r="H1237">
        <v>39</v>
      </c>
      <c r="I1237">
        <v>24</v>
      </c>
      <c r="J1237">
        <v>364</v>
      </c>
      <c r="K1237">
        <v>4</v>
      </c>
      <c r="L1237">
        <v>1</v>
      </c>
      <c r="M1237">
        <v>0</v>
      </c>
      <c r="N1237">
        <v>1</v>
      </c>
      <c r="O1237">
        <v>1</v>
      </c>
      <c r="P1237">
        <v>13</v>
      </c>
      <c r="Q1237">
        <v>0</v>
      </c>
      <c r="R1237">
        <v>0</v>
      </c>
      <c r="S1237">
        <v>0</v>
      </c>
      <c r="AB1237">
        <v>1</v>
      </c>
      <c r="AC1237" t="s">
        <v>91</v>
      </c>
      <c r="AD1237" t="s">
        <v>1897</v>
      </c>
      <c r="AE1237" t="s">
        <v>1939</v>
      </c>
      <c r="AF1237">
        <v>36.86</v>
      </c>
    </row>
    <row r="1238" spans="1:32" x14ac:dyDescent="0.2">
      <c r="A1238" t="s">
        <v>443</v>
      </c>
      <c r="B1238" t="s">
        <v>367</v>
      </c>
      <c r="C1238" t="s">
        <v>40</v>
      </c>
      <c r="D1238" t="s">
        <v>54</v>
      </c>
      <c r="E1238">
        <v>13</v>
      </c>
      <c r="F1238" t="s">
        <v>444</v>
      </c>
      <c r="G1238" t="s">
        <v>275</v>
      </c>
      <c r="H1238">
        <v>36</v>
      </c>
      <c r="I1238">
        <v>24</v>
      </c>
      <c r="J1238">
        <v>322</v>
      </c>
      <c r="K1238">
        <v>5</v>
      </c>
      <c r="L1238">
        <v>0</v>
      </c>
      <c r="M1238">
        <v>0</v>
      </c>
      <c r="N1238">
        <v>1</v>
      </c>
      <c r="O1238">
        <v>2</v>
      </c>
      <c r="P1238">
        <v>-1</v>
      </c>
      <c r="Q1238">
        <v>0</v>
      </c>
      <c r="R1238">
        <v>0</v>
      </c>
      <c r="S1238">
        <v>0</v>
      </c>
      <c r="AB1238">
        <v>1</v>
      </c>
      <c r="AF1238">
        <v>35.78</v>
      </c>
    </row>
    <row r="1239" spans="1:32" x14ac:dyDescent="0.2">
      <c r="A1239" t="s">
        <v>800</v>
      </c>
      <c r="B1239" t="s">
        <v>720</v>
      </c>
      <c r="C1239" t="s">
        <v>48</v>
      </c>
      <c r="D1239" t="s">
        <v>59</v>
      </c>
      <c r="E1239">
        <v>13</v>
      </c>
      <c r="F1239" t="s">
        <v>801</v>
      </c>
      <c r="G1239" t="s">
        <v>282</v>
      </c>
      <c r="T1239">
        <v>11</v>
      </c>
      <c r="U1239">
        <v>8</v>
      </c>
      <c r="V1239">
        <v>118</v>
      </c>
      <c r="W1239">
        <v>2</v>
      </c>
      <c r="X1239">
        <v>0</v>
      </c>
      <c r="Y1239">
        <v>1</v>
      </c>
      <c r="Z1239">
        <v>0</v>
      </c>
      <c r="AA1239">
        <v>1</v>
      </c>
      <c r="AB1239">
        <v>1</v>
      </c>
      <c r="AF1239">
        <v>34.799999999999997</v>
      </c>
    </row>
    <row r="1240" spans="1:32" x14ac:dyDescent="0.2">
      <c r="A1240" t="s">
        <v>846</v>
      </c>
      <c r="B1240" t="s">
        <v>720</v>
      </c>
      <c r="C1240" t="s">
        <v>32</v>
      </c>
      <c r="D1240" t="s">
        <v>37</v>
      </c>
      <c r="E1240">
        <v>13</v>
      </c>
      <c r="F1240" t="s">
        <v>847</v>
      </c>
      <c r="G1240" t="s">
        <v>276</v>
      </c>
      <c r="T1240">
        <v>13</v>
      </c>
      <c r="U1240">
        <v>12</v>
      </c>
      <c r="V1240">
        <v>131</v>
      </c>
      <c r="W1240">
        <v>1</v>
      </c>
      <c r="X1240">
        <v>0</v>
      </c>
      <c r="Y1240">
        <v>1</v>
      </c>
      <c r="AB1240">
        <v>1</v>
      </c>
      <c r="AC1240" t="s">
        <v>462</v>
      </c>
      <c r="AD1240" t="s">
        <v>1618</v>
      </c>
      <c r="AF1240">
        <v>34.1</v>
      </c>
    </row>
    <row r="1241" spans="1:32" x14ac:dyDescent="0.2">
      <c r="A1241" t="s">
        <v>407</v>
      </c>
      <c r="B1241" t="s">
        <v>367</v>
      </c>
      <c r="C1241" t="s">
        <v>57</v>
      </c>
      <c r="D1241" t="s">
        <v>39</v>
      </c>
      <c r="E1241">
        <v>13</v>
      </c>
      <c r="F1241" t="s">
        <v>408</v>
      </c>
      <c r="G1241" t="s">
        <v>277</v>
      </c>
      <c r="H1241">
        <v>27</v>
      </c>
      <c r="I1241">
        <v>21</v>
      </c>
      <c r="J1241">
        <v>274</v>
      </c>
      <c r="K1241">
        <v>3</v>
      </c>
      <c r="L1241">
        <v>0</v>
      </c>
      <c r="M1241">
        <v>0</v>
      </c>
      <c r="N1241">
        <v>0</v>
      </c>
      <c r="O1241">
        <v>9</v>
      </c>
      <c r="P1241">
        <v>51</v>
      </c>
      <c r="Q1241">
        <v>1</v>
      </c>
      <c r="R1241">
        <v>0</v>
      </c>
      <c r="S1241">
        <v>0</v>
      </c>
      <c r="AB1241">
        <v>1</v>
      </c>
      <c r="AF1241">
        <v>34.06</v>
      </c>
    </row>
    <row r="1242" spans="1:32" x14ac:dyDescent="0.2">
      <c r="A1242" t="s">
        <v>793</v>
      </c>
      <c r="B1242" t="s">
        <v>794</v>
      </c>
      <c r="C1242" t="s">
        <v>47</v>
      </c>
      <c r="D1242" t="s">
        <v>61</v>
      </c>
      <c r="E1242">
        <v>13</v>
      </c>
      <c r="F1242" t="s">
        <v>795</v>
      </c>
      <c r="G1242" t="s">
        <v>268</v>
      </c>
      <c r="T1242">
        <v>8</v>
      </c>
      <c r="U1242">
        <v>8</v>
      </c>
      <c r="V1242">
        <v>146</v>
      </c>
      <c r="W1242">
        <v>1</v>
      </c>
      <c r="X1242">
        <v>0</v>
      </c>
      <c r="Y1242">
        <v>1</v>
      </c>
      <c r="AB1242">
        <v>1</v>
      </c>
      <c r="AF1242">
        <v>31.6</v>
      </c>
    </row>
    <row r="1243" spans="1:32" x14ac:dyDescent="0.2">
      <c r="A1243" t="s">
        <v>596</v>
      </c>
      <c r="B1243" t="s">
        <v>475</v>
      </c>
      <c r="C1243" t="s">
        <v>43</v>
      </c>
      <c r="D1243" t="s">
        <v>38</v>
      </c>
      <c r="E1243">
        <v>13</v>
      </c>
      <c r="F1243" t="s">
        <v>597</v>
      </c>
      <c r="G1243" t="s">
        <v>281</v>
      </c>
      <c r="O1243">
        <v>2</v>
      </c>
      <c r="P1243">
        <v>4</v>
      </c>
      <c r="Q1243">
        <v>0</v>
      </c>
      <c r="R1243">
        <v>0</v>
      </c>
      <c r="S1243">
        <v>0</v>
      </c>
      <c r="T1243">
        <v>13</v>
      </c>
      <c r="U1243">
        <v>10</v>
      </c>
      <c r="V1243">
        <v>115</v>
      </c>
      <c r="W1243">
        <v>1</v>
      </c>
      <c r="X1243">
        <v>0</v>
      </c>
      <c r="Y1243">
        <v>1</v>
      </c>
      <c r="AB1243">
        <v>2</v>
      </c>
      <c r="AF1243">
        <v>30.9</v>
      </c>
    </row>
    <row r="1244" spans="1:32" x14ac:dyDescent="0.2">
      <c r="A1244" t="s">
        <v>828</v>
      </c>
      <c r="B1244" t="s">
        <v>720</v>
      </c>
      <c r="C1244" t="s">
        <v>62</v>
      </c>
      <c r="D1244" t="s">
        <v>56</v>
      </c>
      <c r="E1244">
        <v>13</v>
      </c>
      <c r="F1244" t="s">
        <v>829</v>
      </c>
      <c r="G1244" t="s">
        <v>280</v>
      </c>
      <c r="T1244">
        <v>10</v>
      </c>
      <c r="U1244">
        <v>9</v>
      </c>
      <c r="V1244">
        <v>95</v>
      </c>
      <c r="W1244">
        <v>2</v>
      </c>
      <c r="X1244">
        <v>0</v>
      </c>
      <c r="Y1244">
        <v>0</v>
      </c>
      <c r="Z1244">
        <v>1</v>
      </c>
      <c r="AA1244">
        <v>0</v>
      </c>
      <c r="AB1244">
        <v>1</v>
      </c>
      <c r="AF1244">
        <v>30.5</v>
      </c>
    </row>
    <row r="1245" spans="1:32" x14ac:dyDescent="0.2">
      <c r="A1245" t="s">
        <v>785</v>
      </c>
      <c r="B1245" t="s">
        <v>720</v>
      </c>
      <c r="C1245" t="s">
        <v>37</v>
      </c>
      <c r="D1245" t="s">
        <v>32</v>
      </c>
      <c r="E1245">
        <v>13</v>
      </c>
      <c r="F1245" t="s">
        <v>786</v>
      </c>
      <c r="G1245" t="s">
        <v>276</v>
      </c>
      <c r="T1245">
        <v>11</v>
      </c>
      <c r="U1245">
        <v>6</v>
      </c>
      <c r="V1245">
        <v>149</v>
      </c>
      <c r="W1245">
        <v>1</v>
      </c>
      <c r="X1245">
        <v>0</v>
      </c>
      <c r="Y1245">
        <v>1</v>
      </c>
      <c r="AB1245">
        <v>1</v>
      </c>
      <c r="AF1245">
        <v>29.9</v>
      </c>
    </row>
    <row r="1246" spans="1:32" x14ac:dyDescent="0.2">
      <c r="A1246" t="s">
        <v>369</v>
      </c>
      <c r="B1246" t="s">
        <v>367</v>
      </c>
      <c r="C1246" t="s">
        <v>58</v>
      </c>
      <c r="D1246" t="s">
        <v>33</v>
      </c>
      <c r="E1246">
        <v>13</v>
      </c>
      <c r="F1246" t="s">
        <v>370</v>
      </c>
      <c r="G1246" t="s">
        <v>274</v>
      </c>
      <c r="H1246">
        <v>21</v>
      </c>
      <c r="I1246">
        <v>11</v>
      </c>
      <c r="J1246">
        <v>211</v>
      </c>
      <c r="K1246">
        <v>3</v>
      </c>
      <c r="L1246">
        <v>0</v>
      </c>
      <c r="M1246">
        <v>0</v>
      </c>
      <c r="N1246">
        <v>0</v>
      </c>
      <c r="O1246">
        <v>7</v>
      </c>
      <c r="P1246">
        <v>28</v>
      </c>
      <c r="Q1246">
        <v>1</v>
      </c>
      <c r="R1246">
        <v>0</v>
      </c>
      <c r="S1246">
        <v>0</v>
      </c>
      <c r="AB1246">
        <v>1</v>
      </c>
      <c r="AC1246" t="s">
        <v>462</v>
      </c>
      <c r="AD1246" t="s">
        <v>1492</v>
      </c>
      <c r="AF1246">
        <v>29.24</v>
      </c>
    </row>
    <row r="1247" spans="1:32" x14ac:dyDescent="0.2">
      <c r="A1247" t="s">
        <v>371</v>
      </c>
      <c r="B1247" t="s">
        <v>367</v>
      </c>
      <c r="C1247" t="s">
        <v>32</v>
      </c>
      <c r="D1247" t="s">
        <v>37</v>
      </c>
      <c r="E1247">
        <v>13</v>
      </c>
      <c r="F1247" t="s">
        <v>372</v>
      </c>
      <c r="G1247" t="s">
        <v>276</v>
      </c>
      <c r="H1247">
        <v>50</v>
      </c>
      <c r="I1247">
        <v>36</v>
      </c>
      <c r="J1247">
        <v>390</v>
      </c>
      <c r="K1247">
        <v>2</v>
      </c>
      <c r="L1247">
        <v>0</v>
      </c>
      <c r="M1247">
        <v>0</v>
      </c>
      <c r="N1247">
        <v>1</v>
      </c>
      <c r="O1247">
        <v>5</v>
      </c>
      <c r="P1247">
        <v>22</v>
      </c>
      <c r="Q1247">
        <v>0</v>
      </c>
      <c r="R1247">
        <v>0</v>
      </c>
      <c r="S1247">
        <v>0</v>
      </c>
      <c r="AB1247">
        <v>1</v>
      </c>
      <c r="AC1247" t="s">
        <v>462</v>
      </c>
      <c r="AD1247" t="s">
        <v>1491</v>
      </c>
      <c r="AF1247">
        <v>28.8</v>
      </c>
    </row>
    <row r="1248" spans="1:32" x14ac:dyDescent="0.2">
      <c r="A1248" t="s">
        <v>972</v>
      </c>
      <c r="B1248" t="s">
        <v>720</v>
      </c>
      <c r="C1248" t="s">
        <v>51</v>
      </c>
      <c r="D1248" t="s">
        <v>45</v>
      </c>
      <c r="E1248">
        <v>13</v>
      </c>
      <c r="F1248" t="s">
        <v>973</v>
      </c>
      <c r="G1248" t="s">
        <v>273</v>
      </c>
      <c r="T1248">
        <v>6</v>
      </c>
      <c r="U1248">
        <v>5</v>
      </c>
      <c r="V1248">
        <v>128</v>
      </c>
      <c r="W1248">
        <v>1</v>
      </c>
      <c r="X1248">
        <v>0</v>
      </c>
      <c r="Y1248">
        <v>1</v>
      </c>
      <c r="AB1248">
        <v>1</v>
      </c>
      <c r="AF1248">
        <v>26.8</v>
      </c>
    </row>
    <row r="1249" spans="1:32" x14ac:dyDescent="0.2">
      <c r="A1249" t="s">
        <v>415</v>
      </c>
      <c r="B1249" t="s">
        <v>367</v>
      </c>
      <c r="C1249" t="s">
        <v>47</v>
      </c>
      <c r="D1249" t="s">
        <v>61</v>
      </c>
      <c r="E1249">
        <v>13</v>
      </c>
      <c r="F1249" t="s">
        <v>416</v>
      </c>
      <c r="G1249" t="s">
        <v>268</v>
      </c>
      <c r="H1249">
        <v>36</v>
      </c>
      <c r="I1249">
        <v>24</v>
      </c>
      <c r="J1249">
        <v>273</v>
      </c>
      <c r="K1249">
        <v>2</v>
      </c>
      <c r="L1249">
        <v>0</v>
      </c>
      <c r="M1249">
        <v>1</v>
      </c>
      <c r="N1249">
        <v>0</v>
      </c>
      <c r="O1249">
        <v>4</v>
      </c>
      <c r="P1249">
        <v>27</v>
      </c>
      <c r="Q1249">
        <v>1</v>
      </c>
      <c r="R1249">
        <v>0</v>
      </c>
      <c r="S1249">
        <v>0</v>
      </c>
      <c r="AB1249">
        <v>1</v>
      </c>
      <c r="AF1249">
        <v>26.62</v>
      </c>
    </row>
    <row r="1250" spans="1:32" x14ac:dyDescent="0.2">
      <c r="A1250" t="s">
        <v>1225</v>
      </c>
      <c r="B1250" t="s">
        <v>720</v>
      </c>
      <c r="C1250" t="s">
        <v>57</v>
      </c>
      <c r="D1250" t="s">
        <v>39</v>
      </c>
      <c r="E1250">
        <v>13</v>
      </c>
      <c r="F1250" t="s">
        <v>1226</v>
      </c>
      <c r="G1250" t="s">
        <v>277</v>
      </c>
      <c r="T1250">
        <v>7</v>
      </c>
      <c r="U1250">
        <v>5</v>
      </c>
      <c r="V1250">
        <v>94</v>
      </c>
      <c r="W1250">
        <v>2</v>
      </c>
      <c r="X1250">
        <v>0</v>
      </c>
      <c r="Y1250">
        <v>0</v>
      </c>
      <c r="AB1250">
        <v>1</v>
      </c>
      <c r="AC1250" t="s">
        <v>462</v>
      </c>
      <c r="AD1250" t="s">
        <v>1478</v>
      </c>
      <c r="AF1250">
        <v>26.4</v>
      </c>
    </row>
    <row r="1251" spans="1:32" x14ac:dyDescent="0.2">
      <c r="A1251" t="s">
        <v>1129</v>
      </c>
      <c r="B1251" t="s">
        <v>720</v>
      </c>
      <c r="C1251" t="s">
        <v>54</v>
      </c>
      <c r="D1251" t="s">
        <v>40</v>
      </c>
      <c r="E1251">
        <v>13</v>
      </c>
      <c r="F1251" t="s">
        <v>1130</v>
      </c>
      <c r="G1251" t="s">
        <v>275</v>
      </c>
      <c r="T1251">
        <v>6</v>
      </c>
      <c r="U1251">
        <v>5</v>
      </c>
      <c r="V1251">
        <v>119</v>
      </c>
      <c r="W1251">
        <v>1</v>
      </c>
      <c r="X1251">
        <v>0</v>
      </c>
      <c r="Y1251">
        <v>1</v>
      </c>
      <c r="AB1251">
        <v>2</v>
      </c>
      <c r="AF1251">
        <v>25.9</v>
      </c>
    </row>
    <row r="1252" spans="1:32" x14ac:dyDescent="0.2">
      <c r="A1252" t="s">
        <v>816</v>
      </c>
      <c r="B1252" t="s">
        <v>720</v>
      </c>
      <c r="C1252" t="s">
        <v>41</v>
      </c>
      <c r="D1252" t="s">
        <v>44</v>
      </c>
      <c r="E1252">
        <v>13</v>
      </c>
      <c r="F1252" t="s">
        <v>817</v>
      </c>
      <c r="G1252" t="s">
        <v>272</v>
      </c>
      <c r="T1252">
        <v>10</v>
      </c>
      <c r="U1252">
        <v>6</v>
      </c>
      <c r="V1252">
        <v>104</v>
      </c>
      <c r="W1252">
        <v>1</v>
      </c>
      <c r="X1252">
        <v>0</v>
      </c>
      <c r="Y1252">
        <v>1</v>
      </c>
      <c r="AB1252">
        <v>1</v>
      </c>
      <c r="AF1252">
        <v>25.4</v>
      </c>
    </row>
    <row r="1253" spans="1:32" x14ac:dyDescent="0.2">
      <c r="A1253" t="s">
        <v>1493</v>
      </c>
      <c r="B1253" t="s">
        <v>367</v>
      </c>
      <c r="C1253" t="s">
        <v>60</v>
      </c>
      <c r="D1253" t="s">
        <v>52</v>
      </c>
      <c r="E1253">
        <v>13</v>
      </c>
      <c r="F1253" t="s">
        <v>1494</v>
      </c>
      <c r="G1253" t="s">
        <v>278</v>
      </c>
      <c r="H1253">
        <v>32</v>
      </c>
      <c r="I1253">
        <v>18</v>
      </c>
      <c r="J1253">
        <v>196</v>
      </c>
      <c r="K1253">
        <v>1</v>
      </c>
      <c r="L1253">
        <v>0</v>
      </c>
      <c r="M1253">
        <v>0</v>
      </c>
      <c r="N1253">
        <v>0</v>
      </c>
      <c r="O1253">
        <v>6</v>
      </c>
      <c r="P1253">
        <v>75</v>
      </c>
      <c r="Q1253">
        <v>1</v>
      </c>
      <c r="R1253">
        <v>0</v>
      </c>
      <c r="S1253">
        <v>0</v>
      </c>
      <c r="AB1253">
        <v>1</v>
      </c>
      <c r="AF1253">
        <v>25.34</v>
      </c>
    </row>
    <row r="1254" spans="1:32" x14ac:dyDescent="0.2">
      <c r="A1254" t="s">
        <v>425</v>
      </c>
      <c r="B1254" t="s">
        <v>367</v>
      </c>
      <c r="C1254" t="s">
        <v>46</v>
      </c>
      <c r="D1254" t="s">
        <v>35</v>
      </c>
      <c r="E1254">
        <v>13</v>
      </c>
      <c r="F1254" t="s">
        <v>426</v>
      </c>
      <c r="G1254" t="s">
        <v>269</v>
      </c>
      <c r="H1254">
        <v>40</v>
      </c>
      <c r="I1254">
        <v>26</v>
      </c>
      <c r="J1254">
        <v>356</v>
      </c>
      <c r="K1254">
        <v>2</v>
      </c>
      <c r="L1254">
        <v>0</v>
      </c>
      <c r="M1254">
        <v>0</v>
      </c>
      <c r="N1254">
        <v>1</v>
      </c>
      <c r="AB1254">
        <v>1</v>
      </c>
      <c r="AF1254">
        <v>25.24</v>
      </c>
    </row>
    <row r="1255" spans="1:32" x14ac:dyDescent="0.2">
      <c r="A1255" t="s">
        <v>779</v>
      </c>
      <c r="B1255" t="s">
        <v>720</v>
      </c>
      <c r="C1255" t="s">
        <v>44</v>
      </c>
      <c r="D1255" t="s">
        <v>41</v>
      </c>
      <c r="E1255">
        <v>13</v>
      </c>
      <c r="F1255" t="s">
        <v>780</v>
      </c>
      <c r="G1255" t="s">
        <v>272</v>
      </c>
      <c r="T1255">
        <v>10</v>
      </c>
      <c r="U1255">
        <v>5</v>
      </c>
      <c r="V1255">
        <v>80</v>
      </c>
      <c r="W1255">
        <v>2</v>
      </c>
      <c r="X1255">
        <v>0</v>
      </c>
      <c r="Y1255">
        <v>0</v>
      </c>
      <c r="AB1255">
        <v>3</v>
      </c>
      <c r="AC1255" t="s">
        <v>462</v>
      </c>
      <c r="AD1255" t="s">
        <v>1475</v>
      </c>
      <c r="AF1255">
        <v>25</v>
      </c>
    </row>
    <row r="1256" spans="1:32" x14ac:dyDescent="0.2">
      <c r="A1256" t="s">
        <v>1151</v>
      </c>
      <c r="B1256" t="s">
        <v>794</v>
      </c>
      <c r="C1256" t="s">
        <v>44</v>
      </c>
      <c r="D1256" t="s">
        <v>41</v>
      </c>
      <c r="E1256">
        <v>13</v>
      </c>
      <c r="F1256" t="s">
        <v>1152</v>
      </c>
      <c r="G1256" t="s">
        <v>272</v>
      </c>
      <c r="T1256">
        <v>12</v>
      </c>
      <c r="U1256">
        <v>9</v>
      </c>
      <c r="V1256">
        <v>129</v>
      </c>
      <c r="W1256">
        <v>0</v>
      </c>
      <c r="X1256">
        <v>0</v>
      </c>
      <c r="Y1256">
        <v>1</v>
      </c>
      <c r="Z1256">
        <v>1</v>
      </c>
      <c r="AA1256">
        <v>0</v>
      </c>
      <c r="AB1256">
        <v>1</v>
      </c>
      <c r="AF1256">
        <v>24.9</v>
      </c>
    </row>
    <row r="1257" spans="1:32" x14ac:dyDescent="0.2">
      <c r="A1257" t="s">
        <v>638</v>
      </c>
      <c r="B1257" t="s">
        <v>475</v>
      </c>
      <c r="C1257" t="s">
        <v>32</v>
      </c>
      <c r="D1257" t="s">
        <v>37</v>
      </c>
      <c r="E1257">
        <v>13</v>
      </c>
      <c r="F1257" t="s">
        <v>639</v>
      </c>
      <c r="G1257" t="s">
        <v>276</v>
      </c>
      <c r="O1257">
        <v>6</v>
      </c>
      <c r="P1257">
        <v>17</v>
      </c>
      <c r="Q1257">
        <v>0</v>
      </c>
      <c r="R1257">
        <v>0</v>
      </c>
      <c r="S1257">
        <v>0</v>
      </c>
      <c r="T1257">
        <v>13</v>
      </c>
      <c r="U1257">
        <v>8</v>
      </c>
      <c r="V1257">
        <v>91</v>
      </c>
      <c r="W1257">
        <v>1</v>
      </c>
      <c r="X1257">
        <v>0</v>
      </c>
      <c r="Y1257">
        <v>0</v>
      </c>
      <c r="AB1257">
        <v>2</v>
      </c>
      <c r="AF1257">
        <v>24.8</v>
      </c>
    </row>
    <row r="1258" spans="1:32" x14ac:dyDescent="0.2">
      <c r="A1258" t="s">
        <v>441</v>
      </c>
      <c r="B1258" t="s">
        <v>367</v>
      </c>
      <c r="C1258" t="s">
        <v>62</v>
      </c>
      <c r="D1258" t="s">
        <v>56</v>
      </c>
      <c r="E1258">
        <v>13</v>
      </c>
      <c r="F1258" t="s">
        <v>442</v>
      </c>
      <c r="G1258" t="s">
        <v>280</v>
      </c>
      <c r="H1258">
        <v>22</v>
      </c>
      <c r="I1258">
        <v>16</v>
      </c>
      <c r="J1258">
        <v>162</v>
      </c>
      <c r="K1258">
        <v>2</v>
      </c>
      <c r="L1258">
        <v>1</v>
      </c>
      <c r="M1258">
        <v>0</v>
      </c>
      <c r="N1258">
        <v>0</v>
      </c>
      <c r="O1258">
        <v>5</v>
      </c>
      <c r="P1258">
        <v>23</v>
      </c>
      <c r="Q1258">
        <v>1</v>
      </c>
      <c r="R1258">
        <v>0</v>
      </c>
      <c r="S1258">
        <v>0</v>
      </c>
      <c r="AB1258">
        <v>1</v>
      </c>
      <c r="AF1258">
        <v>24.78</v>
      </c>
    </row>
    <row r="1259" spans="1:32" x14ac:dyDescent="0.2">
      <c r="A1259" t="s">
        <v>552</v>
      </c>
      <c r="B1259" t="s">
        <v>475</v>
      </c>
      <c r="C1259" t="s">
        <v>48</v>
      </c>
      <c r="D1259" t="s">
        <v>59</v>
      </c>
      <c r="E1259">
        <v>13</v>
      </c>
      <c r="F1259" t="s">
        <v>553</v>
      </c>
      <c r="G1259" t="s">
        <v>282</v>
      </c>
      <c r="O1259">
        <v>26</v>
      </c>
      <c r="P1259">
        <v>134</v>
      </c>
      <c r="Q1259">
        <v>0</v>
      </c>
      <c r="R1259">
        <v>0</v>
      </c>
      <c r="S1259">
        <v>1</v>
      </c>
      <c r="T1259">
        <v>6</v>
      </c>
      <c r="U1259">
        <v>5</v>
      </c>
      <c r="V1259">
        <v>31</v>
      </c>
      <c r="W1259">
        <v>0</v>
      </c>
      <c r="X1259">
        <v>0</v>
      </c>
      <c r="Y1259">
        <v>0</v>
      </c>
      <c r="Z1259">
        <v>1</v>
      </c>
      <c r="AA1259">
        <v>0</v>
      </c>
      <c r="AB1259">
        <v>1</v>
      </c>
      <c r="AF1259">
        <v>24.5</v>
      </c>
    </row>
    <row r="1260" spans="1:32" x14ac:dyDescent="0.2">
      <c r="A1260" t="s">
        <v>775</v>
      </c>
      <c r="B1260" t="s">
        <v>720</v>
      </c>
      <c r="C1260" t="s">
        <v>48</v>
      </c>
      <c r="D1260" t="s">
        <v>59</v>
      </c>
      <c r="E1260">
        <v>13</v>
      </c>
      <c r="F1260" t="s">
        <v>776</v>
      </c>
      <c r="G1260" t="s">
        <v>282</v>
      </c>
      <c r="T1260">
        <v>8</v>
      </c>
      <c r="U1260">
        <v>4</v>
      </c>
      <c r="V1260">
        <v>114</v>
      </c>
      <c r="W1260">
        <v>1</v>
      </c>
      <c r="X1260">
        <v>0</v>
      </c>
      <c r="Y1260">
        <v>1</v>
      </c>
      <c r="AB1260">
        <v>2</v>
      </c>
      <c r="AF1260">
        <v>24.4</v>
      </c>
    </row>
    <row r="1261" spans="1:32" x14ac:dyDescent="0.2">
      <c r="A1261" t="s">
        <v>570</v>
      </c>
      <c r="B1261" t="s">
        <v>475</v>
      </c>
      <c r="C1261" t="s">
        <v>57</v>
      </c>
      <c r="D1261" t="s">
        <v>39</v>
      </c>
      <c r="E1261">
        <v>13</v>
      </c>
      <c r="F1261" t="s">
        <v>571</v>
      </c>
      <c r="G1261" t="s">
        <v>277</v>
      </c>
      <c r="O1261">
        <v>19</v>
      </c>
      <c r="P1261">
        <v>101</v>
      </c>
      <c r="Q1261">
        <v>1</v>
      </c>
      <c r="R1261">
        <v>0</v>
      </c>
      <c r="S1261">
        <v>1</v>
      </c>
      <c r="T1261">
        <v>3</v>
      </c>
      <c r="U1261">
        <v>3</v>
      </c>
      <c r="V1261">
        <v>22</v>
      </c>
      <c r="W1261">
        <v>0</v>
      </c>
      <c r="X1261">
        <v>0</v>
      </c>
      <c r="Y1261">
        <v>0</v>
      </c>
      <c r="Z1261">
        <v>1</v>
      </c>
      <c r="AA1261">
        <v>0</v>
      </c>
      <c r="AB1261">
        <v>2</v>
      </c>
      <c r="AC1261" t="s">
        <v>462</v>
      </c>
      <c r="AD1261" t="s">
        <v>1475</v>
      </c>
      <c r="AF1261">
        <v>24.3</v>
      </c>
    </row>
    <row r="1262" spans="1:32" x14ac:dyDescent="0.2">
      <c r="A1262" t="s">
        <v>445</v>
      </c>
      <c r="B1262" t="s">
        <v>367</v>
      </c>
      <c r="C1262" t="s">
        <v>33</v>
      </c>
      <c r="D1262" t="s">
        <v>58</v>
      </c>
      <c r="E1262">
        <v>13</v>
      </c>
      <c r="F1262" t="s">
        <v>446</v>
      </c>
      <c r="G1262" t="s">
        <v>274</v>
      </c>
      <c r="H1262">
        <v>43</v>
      </c>
      <c r="I1262">
        <v>26</v>
      </c>
      <c r="J1262">
        <v>293</v>
      </c>
      <c r="K1262">
        <v>3</v>
      </c>
      <c r="L1262">
        <v>0</v>
      </c>
      <c r="M1262">
        <v>1</v>
      </c>
      <c r="N1262">
        <v>0</v>
      </c>
      <c r="O1262">
        <v>3</v>
      </c>
      <c r="P1262">
        <v>15</v>
      </c>
      <c r="Q1262">
        <v>0</v>
      </c>
      <c r="R1262">
        <v>0</v>
      </c>
      <c r="S1262">
        <v>0</v>
      </c>
      <c r="AB1262">
        <v>1</v>
      </c>
      <c r="AC1262" t="s">
        <v>462</v>
      </c>
      <c r="AD1262" t="s">
        <v>1482</v>
      </c>
      <c r="AF1262">
        <v>24.22</v>
      </c>
    </row>
    <row r="1263" spans="1:32" x14ac:dyDescent="0.2">
      <c r="A1263" t="s">
        <v>383</v>
      </c>
      <c r="B1263" t="s">
        <v>367</v>
      </c>
      <c r="C1263" t="s">
        <v>51</v>
      </c>
      <c r="D1263" t="s">
        <v>45</v>
      </c>
      <c r="E1263">
        <v>13</v>
      </c>
      <c r="F1263" t="s">
        <v>384</v>
      </c>
      <c r="G1263" t="s">
        <v>273</v>
      </c>
      <c r="H1263">
        <v>19</v>
      </c>
      <c r="I1263">
        <v>14</v>
      </c>
      <c r="J1263">
        <v>220</v>
      </c>
      <c r="K1263">
        <v>2</v>
      </c>
      <c r="L1263">
        <v>0</v>
      </c>
      <c r="M1263">
        <v>0</v>
      </c>
      <c r="N1263">
        <v>0</v>
      </c>
      <c r="O1263">
        <v>4</v>
      </c>
      <c r="P1263">
        <v>11</v>
      </c>
      <c r="Q1263">
        <v>1</v>
      </c>
      <c r="R1263">
        <v>0</v>
      </c>
      <c r="S1263">
        <v>0</v>
      </c>
      <c r="AB1263">
        <v>1</v>
      </c>
      <c r="AC1263" t="s">
        <v>462</v>
      </c>
      <c r="AD1263" t="s">
        <v>1505</v>
      </c>
      <c r="AF1263">
        <v>23.9</v>
      </c>
    </row>
    <row r="1264" spans="1:32" x14ac:dyDescent="0.2">
      <c r="A1264" t="s">
        <v>598</v>
      </c>
      <c r="B1264" t="s">
        <v>475</v>
      </c>
      <c r="C1264" t="s">
        <v>40</v>
      </c>
      <c r="D1264" t="s">
        <v>54</v>
      </c>
      <c r="E1264">
        <v>13</v>
      </c>
      <c r="F1264" t="s">
        <v>599</v>
      </c>
      <c r="G1264" t="s">
        <v>275</v>
      </c>
      <c r="O1264">
        <v>15</v>
      </c>
      <c r="P1264">
        <v>57</v>
      </c>
      <c r="Q1264">
        <v>1</v>
      </c>
      <c r="R1264">
        <v>0</v>
      </c>
      <c r="S1264">
        <v>0</v>
      </c>
      <c r="T1264">
        <v>4</v>
      </c>
      <c r="U1264">
        <v>4</v>
      </c>
      <c r="V1264">
        <v>79</v>
      </c>
      <c r="W1264">
        <v>0</v>
      </c>
      <c r="X1264">
        <v>0</v>
      </c>
      <c r="Y1264">
        <v>0</v>
      </c>
      <c r="AB1264">
        <v>1</v>
      </c>
      <c r="AF1264">
        <v>23.6</v>
      </c>
    </row>
    <row r="1265" spans="1:32" x14ac:dyDescent="0.2">
      <c r="A1265" t="s">
        <v>409</v>
      </c>
      <c r="B1265" t="s">
        <v>367</v>
      </c>
      <c r="C1265" t="s">
        <v>41</v>
      </c>
      <c r="D1265" t="s">
        <v>44</v>
      </c>
      <c r="E1265">
        <v>13</v>
      </c>
      <c r="F1265" t="s">
        <v>410</v>
      </c>
      <c r="G1265" t="s">
        <v>272</v>
      </c>
      <c r="H1265">
        <v>42</v>
      </c>
      <c r="I1265">
        <v>24</v>
      </c>
      <c r="J1265">
        <v>282</v>
      </c>
      <c r="K1265">
        <v>3</v>
      </c>
      <c r="L1265">
        <v>0</v>
      </c>
      <c r="M1265">
        <v>1</v>
      </c>
      <c r="N1265">
        <v>0</v>
      </c>
      <c r="O1265">
        <v>1</v>
      </c>
      <c r="P1265">
        <v>12</v>
      </c>
      <c r="Q1265">
        <v>0</v>
      </c>
      <c r="R1265">
        <v>0</v>
      </c>
      <c r="S1265">
        <v>0</v>
      </c>
      <c r="AB1265">
        <v>1</v>
      </c>
      <c r="AF1265">
        <v>23.48</v>
      </c>
    </row>
    <row r="1266" spans="1:32" x14ac:dyDescent="0.2">
      <c r="A1266" t="s">
        <v>481</v>
      </c>
      <c r="B1266" t="s">
        <v>475</v>
      </c>
      <c r="C1266" t="s">
        <v>52</v>
      </c>
      <c r="D1266" t="s">
        <v>60</v>
      </c>
      <c r="E1266">
        <v>13</v>
      </c>
      <c r="F1266" t="s">
        <v>482</v>
      </c>
      <c r="G1266" t="s">
        <v>278</v>
      </c>
      <c r="O1266">
        <v>21</v>
      </c>
      <c r="P1266">
        <v>84</v>
      </c>
      <c r="Q1266">
        <v>1</v>
      </c>
      <c r="R1266">
        <v>0</v>
      </c>
      <c r="S1266">
        <v>0</v>
      </c>
      <c r="T1266">
        <v>5</v>
      </c>
      <c r="U1266">
        <v>5</v>
      </c>
      <c r="V1266">
        <v>39</v>
      </c>
      <c r="W1266">
        <v>0</v>
      </c>
      <c r="X1266">
        <v>0</v>
      </c>
      <c r="Y1266">
        <v>0</v>
      </c>
      <c r="AB1266">
        <v>1</v>
      </c>
      <c r="AC1266" t="s">
        <v>1477</v>
      </c>
      <c r="AD1266" t="s">
        <v>1475</v>
      </c>
      <c r="AF1266">
        <v>23.3</v>
      </c>
    </row>
    <row r="1267" spans="1:32" x14ac:dyDescent="0.2">
      <c r="A1267" t="s">
        <v>1199</v>
      </c>
      <c r="B1267" t="s">
        <v>794</v>
      </c>
      <c r="C1267" t="s">
        <v>54</v>
      </c>
      <c r="D1267" t="s">
        <v>40</v>
      </c>
      <c r="E1267">
        <v>13</v>
      </c>
      <c r="F1267" t="s">
        <v>1200</v>
      </c>
      <c r="G1267" t="s">
        <v>275</v>
      </c>
      <c r="T1267">
        <v>12</v>
      </c>
      <c r="U1267">
        <v>8</v>
      </c>
      <c r="V1267">
        <v>92</v>
      </c>
      <c r="W1267">
        <v>1</v>
      </c>
      <c r="X1267">
        <v>0</v>
      </c>
      <c r="Y1267">
        <v>0</v>
      </c>
      <c r="AB1267">
        <v>1</v>
      </c>
      <c r="AF1267">
        <v>23.2</v>
      </c>
    </row>
    <row r="1268" spans="1:32" x14ac:dyDescent="0.2">
      <c r="A1268" t="s">
        <v>934</v>
      </c>
      <c r="B1268" t="s">
        <v>720</v>
      </c>
      <c r="C1268" t="s">
        <v>58</v>
      </c>
      <c r="D1268" t="s">
        <v>33</v>
      </c>
      <c r="E1268">
        <v>13</v>
      </c>
      <c r="F1268" t="s">
        <v>935</v>
      </c>
      <c r="G1268" t="s">
        <v>274</v>
      </c>
      <c r="T1268">
        <v>4</v>
      </c>
      <c r="U1268">
        <v>3</v>
      </c>
      <c r="V1268">
        <v>109</v>
      </c>
      <c r="W1268">
        <v>1</v>
      </c>
      <c r="X1268">
        <v>0</v>
      </c>
      <c r="Y1268">
        <v>1</v>
      </c>
      <c r="AB1268">
        <v>1</v>
      </c>
      <c r="AF1268">
        <v>22.9</v>
      </c>
    </row>
    <row r="1269" spans="1:32" x14ac:dyDescent="0.2">
      <c r="A1269" t="s">
        <v>838</v>
      </c>
      <c r="B1269" t="s">
        <v>720</v>
      </c>
      <c r="C1269" t="s">
        <v>32</v>
      </c>
      <c r="D1269" t="s">
        <v>37</v>
      </c>
      <c r="E1269">
        <v>13</v>
      </c>
      <c r="F1269" t="s">
        <v>839</v>
      </c>
      <c r="G1269" t="s">
        <v>276</v>
      </c>
      <c r="T1269">
        <v>12</v>
      </c>
      <c r="U1269">
        <v>8</v>
      </c>
      <c r="V1269">
        <v>101</v>
      </c>
      <c r="W1269">
        <v>0</v>
      </c>
      <c r="X1269">
        <v>0</v>
      </c>
      <c r="Y1269">
        <v>1</v>
      </c>
      <c r="AB1269">
        <v>2</v>
      </c>
      <c r="AC1269" t="s">
        <v>462</v>
      </c>
      <c r="AD1269" t="s">
        <v>1475</v>
      </c>
      <c r="AF1269">
        <v>21.1</v>
      </c>
    </row>
    <row r="1270" spans="1:32" x14ac:dyDescent="0.2">
      <c r="A1270" t="s">
        <v>826</v>
      </c>
      <c r="B1270" t="s">
        <v>720</v>
      </c>
      <c r="C1270" t="s">
        <v>43</v>
      </c>
      <c r="D1270" t="s">
        <v>38</v>
      </c>
      <c r="E1270">
        <v>13</v>
      </c>
      <c r="F1270" t="s">
        <v>827</v>
      </c>
      <c r="G1270" t="s">
        <v>281</v>
      </c>
      <c r="H1270">
        <v>1</v>
      </c>
      <c r="I1270">
        <v>1</v>
      </c>
      <c r="J1270">
        <v>36</v>
      </c>
      <c r="K1270">
        <v>0</v>
      </c>
      <c r="L1270">
        <v>0</v>
      </c>
      <c r="M1270">
        <v>0</v>
      </c>
      <c r="N1270">
        <v>0</v>
      </c>
      <c r="T1270">
        <v>13</v>
      </c>
      <c r="U1270">
        <v>7</v>
      </c>
      <c r="V1270">
        <v>62</v>
      </c>
      <c r="W1270">
        <v>1</v>
      </c>
      <c r="X1270">
        <v>0</v>
      </c>
      <c r="Y1270">
        <v>0</v>
      </c>
      <c r="AB1270">
        <v>1</v>
      </c>
      <c r="AC1270" t="s">
        <v>1477</v>
      </c>
      <c r="AD1270" t="s">
        <v>1475</v>
      </c>
      <c r="AE1270" t="s">
        <v>1940</v>
      </c>
      <c r="AF1270">
        <v>20.64</v>
      </c>
    </row>
    <row r="1271" spans="1:32" x14ac:dyDescent="0.2">
      <c r="A1271" t="s">
        <v>892</v>
      </c>
      <c r="B1271" t="s">
        <v>720</v>
      </c>
      <c r="C1271" t="s">
        <v>46</v>
      </c>
      <c r="D1271" t="s">
        <v>35</v>
      </c>
      <c r="E1271">
        <v>13</v>
      </c>
      <c r="F1271" t="s">
        <v>893</v>
      </c>
      <c r="G1271" t="s">
        <v>269</v>
      </c>
      <c r="T1271">
        <v>12</v>
      </c>
      <c r="U1271">
        <v>7</v>
      </c>
      <c r="V1271">
        <v>104</v>
      </c>
      <c r="W1271">
        <v>0</v>
      </c>
      <c r="X1271">
        <v>0</v>
      </c>
      <c r="Y1271">
        <v>1</v>
      </c>
      <c r="AB1271">
        <v>3</v>
      </c>
      <c r="AC1271" t="s">
        <v>1477</v>
      </c>
      <c r="AD1271" t="s">
        <v>1490</v>
      </c>
      <c r="AF1271">
        <v>20.399999999999999</v>
      </c>
    </row>
    <row r="1272" spans="1:32" x14ac:dyDescent="0.2">
      <c r="A1272" t="s">
        <v>664</v>
      </c>
      <c r="B1272" t="s">
        <v>475</v>
      </c>
      <c r="C1272" t="s">
        <v>50</v>
      </c>
      <c r="D1272" t="s">
        <v>36</v>
      </c>
      <c r="E1272">
        <v>13</v>
      </c>
      <c r="F1272" t="s">
        <v>665</v>
      </c>
      <c r="G1272" t="s">
        <v>270</v>
      </c>
      <c r="O1272">
        <v>14</v>
      </c>
      <c r="P1272">
        <v>47</v>
      </c>
      <c r="Q1272">
        <v>0</v>
      </c>
      <c r="R1272">
        <v>0</v>
      </c>
      <c r="S1272">
        <v>0</v>
      </c>
      <c r="T1272">
        <v>11</v>
      </c>
      <c r="U1272">
        <v>10</v>
      </c>
      <c r="V1272">
        <v>56</v>
      </c>
      <c r="W1272">
        <v>0</v>
      </c>
      <c r="X1272">
        <v>0</v>
      </c>
      <c r="Y1272">
        <v>0</v>
      </c>
      <c r="AB1272">
        <v>1</v>
      </c>
      <c r="AC1272" t="s">
        <v>1803</v>
      </c>
      <c r="AD1272" t="s">
        <v>1482</v>
      </c>
      <c r="AE1272" t="s">
        <v>1941</v>
      </c>
      <c r="AF1272">
        <v>20.3</v>
      </c>
    </row>
    <row r="1273" spans="1:32" x14ac:dyDescent="0.2">
      <c r="A1273" t="s">
        <v>660</v>
      </c>
      <c r="B1273" t="s">
        <v>475</v>
      </c>
      <c r="C1273" t="s">
        <v>44</v>
      </c>
      <c r="D1273" t="s">
        <v>41</v>
      </c>
      <c r="E1273">
        <v>13</v>
      </c>
      <c r="F1273" t="s">
        <v>661</v>
      </c>
      <c r="G1273" t="s">
        <v>272</v>
      </c>
      <c r="O1273">
        <v>21</v>
      </c>
      <c r="P1273">
        <v>82</v>
      </c>
      <c r="Q1273">
        <v>1</v>
      </c>
      <c r="R1273">
        <v>0</v>
      </c>
      <c r="S1273">
        <v>0</v>
      </c>
      <c r="T1273">
        <v>3</v>
      </c>
      <c r="U1273">
        <v>3</v>
      </c>
      <c r="V1273">
        <v>31</v>
      </c>
      <c r="W1273">
        <v>0</v>
      </c>
      <c r="X1273">
        <v>0</v>
      </c>
      <c r="Y1273">
        <v>0</v>
      </c>
      <c r="Z1273">
        <v>1</v>
      </c>
      <c r="AA1273">
        <v>0</v>
      </c>
      <c r="AB1273">
        <v>1</v>
      </c>
      <c r="AF1273">
        <v>20.3</v>
      </c>
    </row>
    <row r="1274" spans="1:32" x14ac:dyDescent="0.2">
      <c r="A1274" t="s">
        <v>822</v>
      </c>
      <c r="B1274" t="s">
        <v>720</v>
      </c>
      <c r="C1274" t="s">
        <v>46</v>
      </c>
      <c r="D1274" t="s">
        <v>35</v>
      </c>
      <c r="E1274">
        <v>13</v>
      </c>
      <c r="F1274" t="s">
        <v>823</v>
      </c>
      <c r="G1274" t="s">
        <v>269</v>
      </c>
      <c r="T1274">
        <v>8</v>
      </c>
      <c r="U1274">
        <v>6</v>
      </c>
      <c r="V1274">
        <v>113</v>
      </c>
      <c r="W1274">
        <v>0</v>
      </c>
      <c r="X1274">
        <v>0</v>
      </c>
      <c r="Y1274">
        <v>1</v>
      </c>
      <c r="AB1274">
        <v>2</v>
      </c>
      <c r="AC1274" t="s">
        <v>462</v>
      </c>
      <c r="AD1274" t="s">
        <v>1490</v>
      </c>
      <c r="AF1274">
        <v>20.3</v>
      </c>
    </row>
    <row r="1275" spans="1:32" x14ac:dyDescent="0.2">
      <c r="A1275" t="s">
        <v>477</v>
      </c>
      <c r="B1275" t="s">
        <v>475</v>
      </c>
      <c r="C1275" t="s">
        <v>46</v>
      </c>
      <c r="D1275" t="s">
        <v>35</v>
      </c>
      <c r="E1275">
        <v>13</v>
      </c>
      <c r="F1275" t="s">
        <v>478</v>
      </c>
      <c r="G1275" t="s">
        <v>269</v>
      </c>
      <c r="O1275">
        <v>22</v>
      </c>
      <c r="P1275">
        <v>99</v>
      </c>
      <c r="Q1275">
        <v>0</v>
      </c>
      <c r="R1275">
        <v>0</v>
      </c>
      <c r="S1275">
        <v>0</v>
      </c>
      <c r="T1275">
        <v>3</v>
      </c>
      <c r="U1275">
        <v>2</v>
      </c>
      <c r="V1275">
        <v>21</v>
      </c>
      <c r="W1275">
        <v>1</v>
      </c>
      <c r="X1275">
        <v>0</v>
      </c>
      <c r="Y1275">
        <v>0</v>
      </c>
      <c r="AB1275">
        <v>1</v>
      </c>
      <c r="AF1275">
        <v>20</v>
      </c>
    </row>
    <row r="1276" spans="1:32" x14ac:dyDescent="0.2">
      <c r="A1276" t="s">
        <v>1107</v>
      </c>
      <c r="B1276" t="s">
        <v>720</v>
      </c>
      <c r="C1276" t="s">
        <v>53</v>
      </c>
      <c r="D1276" t="s">
        <v>34</v>
      </c>
      <c r="E1276">
        <v>13</v>
      </c>
      <c r="F1276" t="s">
        <v>1108</v>
      </c>
      <c r="G1276" t="s">
        <v>283</v>
      </c>
      <c r="T1276">
        <v>7</v>
      </c>
      <c r="U1276">
        <v>6</v>
      </c>
      <c r="V1276">
        <v>80</v>
      </c>
      <c r="W1276">
        <v>1</v>
      </c>
      <c r="X1276">
        <v>0</v>
      </c>
      <c r="Y1276">
        <v>0</v>
      </c>
      <c r="Z1276">
        <v>1</v>
      </c>
      <c r="AA1276">
        <v>0</v>
      </c>
      <c r="AB1276">
        <v>1</v>
      </c>
      <c r="AF1276">
        <v>20</v>
      </c>
    </row>
    <row r="1277" spans="1:32" x14ac:dyDescent="0.2">
      <c r="A1277" t="s">
        <v>489</v>
      </c>
      <c r="B1277" t="s">
        <v>475</v>
      </c>
      <c r="C1277" t="s">
        <v>41</v>
      </c>
      <c r="D1277" t="s">
        <v>44</v>
      </c>
      <c r="E1277">
        <v>13</v>
      </c>
      <c r="F1277" t="s">
        <v>490</v>
      </c>
      <c r="G1277" t="s">
        <v>272</v>
      </c>
      <c r="O1277">
        <v>12</v>
      </c>
      <c r="P1277">
        <v>56</v>
      </c>
      <c r="Q1277">
        <v>1</v>
      </c>
      <c r="R1277">
        <v>1</v>
      </c>
      <c r="S1277">
        <v>0</v>
      </c>
      <c r="T1277">
        <v>6</v>
      </c>
      <c r="U1277">
        <v>4</v>
      </c>
      <c r="V1277">
        <v>23</v>
      </c>
      <c r="W1277">
        <v>0</v>
      </c>
      <c r="X1277">
        <v>0</v>
      </c>
      <c r="Y1277">
        <v>0</v>
      </c>
      <c r="AB1277">
        <v>1</v>
      </c>
      <c r="AC1277" t="s">
        <v>462</v>
      </c>
      <c r="AD1277" t="s">
        <v>1484</v>
      </c>
      <c r="AF1277">
        <v>19.899999999999999</v>
      </c>
    </row>
    <row r="1278" spans="1:32" x14ac:dyDescent="0.2">
      <c r="A1278" t="s">
        <v>1003</v>
      </c>
      <c r="B1278" t="s">
        <v>720</v>
      </c>
      <c r="C1278" t="s">
        <v>33</v>
      </c>
      <c r="D1278" t="s">
        <v>58</v>
      </c>
      <c r="E1278">
        <v>13</v>
      </c>
      <c r="F1278" t="s">
        <v>1004</v>
      </c>
      <c r="G1278" t="s">
        <v>274</v>
      </c>
      <c r="T1278">
        <v>9</v>
      </c>
      <c r="U1278">
        <v>5</v>
      </c>
      <c r="V1278">
        <v>88</v>
      </c>
      <c r="W1278">
        <v>1</v>
      </c>
      <c r="X1278">
        <v>0</v>
      </c>
      <c r="Y1278">
        <v>0</v>
      </c>
      <c r="AB1278">
        <v>1</v>
      </c>
      <c r="AF1278">
        <v>19.8</v>
      </c>
    </row>
    <row r="1279" spans="1:32" x14ac:dyDescent="0.2">
      <c r="A1279" t="s">
        <v>521</v>
      </c>
      <c r="B1279" t="s">
        <v>475</v>
      </c>
      <c r="C1279" t="s">
        <v>56</v>
      </c>
      <c r="D1279" t="s">
        <v>62</v>
      </c>
      <c r="E1279">
        <v>13</v>
      </c>
      <c r="F1279" t="s">
        <v>522</v>
      </c>
      <c r="G1279" t="s">
        <v>280</v>
      </c>
      <c r="O1279">
        <v>20</v>
      </c>
      <c r="P1279">
        <v>86</v>
      </c>
      <c r="Q1279">
        <v>1</v>
      </c>
      <c r="R1279">
        <v>0</v>
      </c>
      <c r="S1279">
        <v>0</v>
      </c>
      <c r="T1279">
        <v>6</v>
      </c>
      <c r="U1279">
        <v>4</v>
      </c>
      <c r="V1279">
        <v>11</v>
      </c>
      <c r="W1279">
        <v>0</v>
      </c>
      <c r="X1279">
        <v>0</v>
      </c>
      <c r="Y1279">
        <v>0</v>
      </c>
      <c r="AB1279">
        <v>1</v>
      </c>
      <c r="AF1279">
        <v>19.7</v>
      </c>
    </row>
    <row r="1280" spans="1:32" x14ac:dyDescent="0.2">
      <c r="A1280" t="s">
        <v>542</v>
      </c>
      <c r="B1280" t="s">
        <v>475</v>
      </c>
      <c r="C1280" t="s">
        <v>60</v>
      </c>
      <c r="D1280" t="s">
        <v>52</v>
      </c>
      <c r="E1280">
        <v>13</v>
      </c>
      <c r="F1280" t="s">
        <v>1502</v>
      </c>
      <c r="G1280" t="s">
        <v>278</v>
      </c>
      <c r="O1280">
        <v>13</v>
      </c>
      <c r="P1280">
        <v>36</v>
      </c>
      <c r="Q1280">
        <v>1</v>
      </c>
      <c r="R1280">
        <v>0</v>
      </c>
      <c r="S1280">
        <v>0</v>
      </c>
      <c r="T1280">
        <v>6</v>
      </c>
      <c r="U1280">
        <v>5</v>
      </c>
      <c r="V1280">
        <v>50</v>
      </c>
      <c r="W1280">
        <v>0</v>
      </c>
      <c r="X1280">
        <v>0</v>
      </c>
      <c r="Y1280">
        <v>0</v>
      </c>
      <c r="AF1280">
        <v>19.600000000000001</v>
      </c>
    </row>
    <row r="1281" spans="1:32" x14ac:dyDescent="0.2">
      <c r="A1281" t="s">
        <v>389</v>
      </c>
      <c r="B1281" t="s">
        <v>367</v>
      </c>
      <c r="C1281" t="s">
        <v>36</v>
      </c>
      <c r="D1281" t="s">
        <v>50</v>
      </c>
      <c r="E1281">
        <v>13</v>
      </c>
      <c r="F1281" t="s">
        <v>390</v>
      </c>
      <c r="G1281" t="s">
        <v>270</v>
      </c>
      <c r="H1281">
        <v>27</v>
      </c>
      <c r="I1281">
        <v>18</v>
      </c>
      <c r="J1281">
        <v>227</v>
      </c>
      <c r="K1281">
        <v>1</v>
      </c>
      <c r="L1281">
        <v>0</v>
      </c>
      <c r="M1281">
        <v>1</v>
      </c>
      <c r="N1281">
        <v>0</v>
      </c>
      <c r="O1281">
        <v>5</v>
      </c>
      <c r="P1281">
        <v>15</v>
      </c>
      <c r="Q1281">
        <v>1</v>
      </c>
      <c r="R1281">
        <v>0</v>
      </c>
      <c r="S1281">
        <v>0</v>
      </c>
      <c r="AB1281">
        <v>1</v>
      </c>
      <c r="AF1281">
        <v>19.579999999999998</v>
      </c>
    </row>
    <row r="1282" spans="1:32" x14ac:dyDescent="0.2">
      <c r="A1282" t="s">
        <v>366</v>
      </c>
      <c r="B1282" t="s">
        <v>367</v>
      </c>
      <c r="C1282" t="s">
        <v>61</v>
      </c>
      <c r="D1282" t="s">
        <v>47</v>
      </c>
      <c r="E1282">
        <v>13</v>
      </c>
      <c r="F1282" t="s">
        <v>368</v>
      </c>
      <c r="G1282" t="s">
        <v>268</v>
      </c>
      <c r="H1282">
        <v>35</v>
      </c>
      <c r="I1282">
        <v>23</v>
      </c>
      <c r="J1282">
        <v>220</v>
      </c>
      <c r="K1282">
        <v>2</v>
      </c>
      <c r="L1282">
        <v>0</v>
      </c>
      <c r="M1282">
        <v>0</v>
      </c>
      <c r="N1282">
        <v>0</v>
      </c>
      <c r="O1282">
        <v>2</v>
      </c>
      <c r="P1282">
        <v>22</v>
      </c>
      <c r="Q1282">
        <v>0</v>
      </c>
      <c r="R1282">
        <v>0</v>
      </c>
      <c r="S1282">
        <v>0</v>
      </c>
      <c r="Z1282">
        <v>1</v>
      </c>
      <c r="AA1282">
        <v>0</v>
      </c>
      <c r="AB1282">
        <v>1</v>
      </c>
      <c r="AF1282">
        <v>19</v>
      </c>
    </row>
    <row r="1283" spans="1:32" x14ac:dyDescent="0.2">
      <c r="A1283" t="s">
        <v>493</v>
      </c>
      <c r="B1283" t="s">
        <v>475</v>
      </c>
      <c r="C1283" t="s">
        <v>59</v>
      </c>
      <c r="D1283" t="s">
        <v>48</v>
      </c>
      <c r="E1283">
        <v>13</v>
      </c>
      <c r="F1283" t="s">
        <v>494</v>
      </c>
      <c r="G1283" t="s">
        <v>282</v>
      </c>
      <c r="O1283">
        <v>13</v>
      </c>
      <c r="P1283">
        <v>45</v>
      </c>
      <c r="Q1283">
        <v>0</v>
      </c>
      <c r="R1283">
        <v>0</v>
      </c>
      <c r="S1283">
        <v>0</v>
      </c>
      <c r="T1283">
        <v>5</v>
      </c>
      <c r="U1283">
        <v>3</v>
      </c>
      <c r="V1283">
        <v>49</v>
      </c>
      <c r="W1283">
        <v>1</v>
      </c>
      <c r="X1283">
        <v>0</v>
      </c>
      <c r="Y1283">
        <v>0</v>
      </c>
      <c r="AB1283">
        <v>1</v>
      </c>
      <c r="AC1283" t="s">
        <v>462</v>
      </c>
      <c r="AD1283" t="s">
        <v>1478</v>
      </c>
      <c r="AF1283">
        <v>18.399999999999999</v>
      </c>
    </row>
    <row r="1284" spans="1:32" x14ac:dyDescent="0.2">
      <c r="A1284" t="s">
        <v>862</v>
      </c>
      <c r="B1284" t="s">
        <v>720</v>
      </c>
      <c r="C1284" t="s">
        <v>31</v>
      </c>
      <c r="D1284" t="s">
        <v>49</v>
      </c>
      <c r="E1284">
        <v>13</v>
      </c>
      <c r="F1284" t="s">
        <v>863</v>
      </c>
      <c r="G1284" t="s">
        <v>279</v>
      </c>
      <c r="T1284">
        <v>6</v>
      </c>
      <c r="U1284">
        <v>6</v>
      </c>
      <c r="V1284">
        <v>61</v>
      </c>
      <c r="W1284">
        <v>1</v>
      </c>
      <c r="X1284">
        <v>0</v>
      </c>
      <c r="Y1284">
        <v>0</v>
      </c>
      <c r="AB1284">
        <v>1</v>
      </c>
      <c r="AF1284">
        <v>18.100000000000001</v>
      </c>
    </row>
    <row r="1285" spans="1:32" x14ac:dyDescent="0.2">
      <c r="A1285" t="s">
        <v>1747</v>
      </c>
      <c r="B1285" t="s">
        <v>367</v>
      </c>
      <c r="C1285" t="s">
        <v>55</v>
      </c>
      <c r="D1285" t="s">
        <v>42</v>
      </c>
      <c r="E1285">
        <v>13</v>
      </c>
      <c r="F1285" t="s">
        <v>1800</v>
      </c>
      <c r="G1285" t="s">
        <v>271</v>
      </c>
      <c r="H1285">
        <v>46</v>
      </c>
      <c r="I1285">
        <v>32</v>
      </c>
      <c r="J1285">
        <v>308</v>
      </c>
      <c r="K1285">
        <v>1</v>
      </c>
      <c r="L1285">
        <v>0</v>
      </c>
      <c r="M1285">
        <v>2</v>
      </c>
      <c r="N1285">
        <v>1</v>
      </c>
      <c r="O1285">
        <v>1</v>
      </c>
      <c r="P1285">
        <v>0</v>
      </c>
      <c r="Q1285">
        <v>0</v>
      </c>
      <c r="R1285">
        <v>0</v>
      </c>
      <c r="S1285">
        <v>0</v>
      </c>
      <c r="AB1285">
        <v>1</v>
      </c>
      <c r="AF1285">
        <v>17.32</v>
      </c>
    </row>
    <row r="1286" spans="1:32" x14ac:dyDescent="0.2">
      <c r="A1286" t="s">
        <v>922</v>
      </c>
      <c r="B1286" t="s">
        <v>720</v>
      </c>
      <c r="C1286" t="s">
        <v>41</v>
      </c>
      <c r="D1286" t="s">
        <v>44</v>
      </c>
      <c r="E1286">
        <v>13</v>
      </c>
      <c r="F1286" t="s">
        <v>923</v>
      </c>
      <c r="G1286" t="s">
        <v>272</v>
      </c>
      <c r="T1286">
        <v>7</v>
      </c>
      <c r="U1286">
        <v>4</v>
      </c>
      <c r="V1286">
        <v>73</v>
      </c>
      <c r="W1286">
        <v>1</v>
      </c>
      <c r="X1286">
        <v>0</v>
      </c>
      <c r="Y1286">
        <v>0</v>
      </c>
      <c r="AB1286">
        <v>4</v>
      </c>
      <c r="AF1286">
        <v>17.3</v>
      </c>
    </row>
    <row r="1287" spans="1:32" x14ac:dyDescent="0.2">
      <c r="A1287" t="s">
        <v>896</v>
      </c>
      <c r="B1287" t="s">
        <v>720</v>
      </c>
      <c r="C1287" t="s">
        <v>50</v>
      </c>
      <c r="D1287" t="s">
        <v>36</v>
      </c>
      <c r="E1287">
        <v>13</v>
      </c>
      <c r="F1287" t="s">
        <v>897</v>
      </c>
      <c r="G1287" t="s">
        <v>270</v>
      </c>
      <c r="T1287">
        <v>17</v>
      </c>
      <c r="U1287">
        <v>8</v>
      </c>
      <c r="V1287">
        <v>93</v>
      </c>
      <c r="W1287">
        <v>0</v>
      </c>
      <c r="X1287">
        <v>0</v>
      </c>
      <c r="Y1287">
        <v>0</v>
      </c>
      <c r="AB1287">
        <v>1</v>
      </c>
      <c r="AF1287">
        <v>17.3</v>
      </c>
    </row>
    <row r="1288" spans="1:32" x14ac:dyDescent="0.2">
      <c r="A1288" t="s">
        <v>1133</v>
      </c>
      <c r="B1288" t="s">
        <v>720</v>
      </c>
      <c r="C1288" t="s">
        <v>36</v>
      </c>
      <c r="D1288" t="s">
        <v>50</v>
      </c>
      <c r="E1288">
        <v>13</v>
      </c>
      <c r="F1288" t="s">
        <v>1134</v>
      </c>
      <c r="G1288" t="s">
        <v>270</v>
      </c>
      <c r="T1288">
        <v>7</v>
      </c>
      <c r="U1288">
        <v>5</v>
      </c>
      <c r="V1288">
        <v>61</v>
      </c>
      <c r="W1288">
        <v>1</v>
      </c>
      <c r="X1288">
        <v>0</v>
      </c>
      <c r="Y1288">
        <v>0</v>
      </c>
      <c r="AB1288">
        <v>1</v>
      </c>
      <c r="AF1288">
        <v>17.100000000000001</v>
      </c>
    </row>
    <row r="1289" spans="1:32" x14ac:dyDescent="0.2">
      <c r="A1289" t="s">
        <v>513</v>
      </c>
      <c r="B1289" t="s">
        <v>475</v>
      </c>
      <c r="C1289" t="s">
        <v>36</v>
      </c>
      <c r="D1289" t="s">
        <v>50</v>
      </c>
      <c r="E1289">
        <v>13</v>
      </c>
      <c r="F1289" t="s">
        <v>514</v>
      </c>
      <c r="G1289" t="s">
        <v>270</v>
      </c>
      <c r="O1289">
        <v>25</v>
      </c>
      <c r="P1289">
        <v>95</v>
      </c>
      <c r="Q1289">
        <v>1</v>
      </c>
      <c r="R1289">
        <v>0</v>
      </c>
      <c r="S1289">
        <v>0</v>
      </c>
      <c r="T1289">
        <v>2</v>
      </c>
      <c r="U1289">
        <v>1</v>
      </c>
      <c r="V1289">
        <v>5</v>
      </c>
      <c r="W1289">
        <v>0</v>
      </c>
      <c r="X1289">
        <v>0</v>
      </c>
      <c r="Y1289">
        <v>0</v>
      </c>
      <c r="Z1289">
        <v>1</v>
      </c>
      <c r="AA1289">
        <v>0</v>
      </c>
      <c r="AB1289">
        <v>1</v>
      </c>
      <c r="AF1289">
        <v>17</v>
      </c>
    </row>
    <row r="1290" spans="1:32" x14ac:dyDescent="0.2">
      <c r="A1290" t="s">
        <v>773</v>
      </c>
      <c r="B1290" t="s">
        <v>720</v>
      </c>
      <c r="C1290" t="s">
        <v>57</v>
      </c>
      <c r="D1290" t="s">
        <v>39</v>
      </c>
      <c r="E1290">
        <v>13</v>
      </c>
      <c r="F1290" t="s">
        <v>774</v>
      </c>
      <c r="G1290" t="s">
        <v>277</v>
      </c>
      <c r="O1290">
        <v>1</v>
      </c>
      <c r="P1290">
        <v>7</v>
      </c>
      <c r="Q1290">
        <v>0</v>
      </c>
      <c r="R1290">
        <v>0</v>
      </c>
      <c r="S1290">
        <v>0</v>
      </c>
      <c r="T1290">
        <v>7</v>
      </c>
      <c r="U1290">
        <v>7</v>
      </c>
      <c r="V1290">
        <v>90</v>
      </c>
      <c r="W1290">
        <v>0</v>
      </c>
      <c r="X1290">
        <v>0</v>
      </c>
      <c r="Y1290">
        <v>0</v>
      </c>
      <c r="AB1290">
        <v>3</v>
      </c>
      <c r="AF1290">
        <v>16.7</v>
      </c>
    </row>
    <row r="1291" spans="1:32" x14ac:dyDescent="0.2">
      <c r="A1291" t="s">
        <v>908</v>
      </c>
      <c r="B1291" t="s">
        <v>794</v>
      </c>
      <c r="C1291" t="s">
        <v>58</v>
      </c>
      <c r="D1291" t="s">
        <v>33</v>
      </c>
      <c r="E1291">
        <v>13</v>
      </c>
      <c r="F1291" t="s">
        <v>909</v>
      </c>
      <c r="G1291" t="s">
        <v>274</v>
      </c>
      <c r="T1291">
        <v>7</v>
      </c>
      <c r="U1291">
        <v>4</v>
      </c>
      <c r="V1291">
        <v>66</v>
      </c>
      <c r="W1291">
        <v>1</v>
      </c>
      <c r="X1291">
        <v>0</v>
      </c>
      <c r="Y1291">
        <v>0</v>
      </c>
      <c r="AB1291">
        <v>1</v>
      </c>
      <c r="AF1291">
        <v>16.600000000000001</v>
      </c>
    </row>
    <row r="1292" spans="1:32" x14ac:dyDescent="0.2">
      <c r="A1292" t="s">
        <v>787</v>
      </c>
      <c r="B1292" t="s">
        <v>720</v>
      </c>
      <c r="C1292" t="s">
        <v>51</v>
      </c>
      <c r="D1292" t="s">
        <v>45</v>
      </c>
      <c r="E1292">
        <v>13</v>
      </c>
      <c r="F1292" t="s">
        <v>788</v>
      </c>
      <c r="G1292" t="s">
        <v>273</v>
      </c>
      <c r="T1292">
        <v>5</v>
      </c>
      <c r="U1292">
        <v>5</v>
      </c>
      <c r="V1292">
        <v>55</v>
      </c>
      <c r="W1292">
        <v>1</v>
      </c>
      <c r="X1292">
        <v>0</v>
      </c>
      <c r="Y1292">
        <v>0</v>
      </c>
      <c r="AB1292">
        <v>2</v>
      </c>
      <c r="AC1292" t="s">
        <v>462</v>
      </c>
      <c r="AD1292" t="s">
        <v>1490</v>
      </c>
      <c r="AF1292">
        <v>16.5</v>
      </c>
    </row>
    <row r="1293" spans="1:32" x14ac:dyDescent="0.2">
      <c r="A1293" t="s">
        <v>375</v>
      </c>
      <c r="B1293" t="s">
        <v>367</v>
      </c>
      <c r="C1293" t="s">
        <v>56</v>
      </c>
      <c r="D1293" t="s">
        <v>62</v>
      </c>
      <c r="E1293">
        <v>13</v>
      </c>
      <c r="F1293" t="s">
        <v>376</v>
      </c>
      <c r="G1293" t="s">
        <v>280</v>
      </c>
      <c r="H1293">
        <v>48</v>
      </c>
      <c r="I1293">
        <v>31</v>
      </c>
      <c r="J1293">
        <v>283</v>
      </c>
      <c r="K1293">
        <v>2</v>
      </c>
      <c r="L1293">
        <v>0</v>
      </c>
      <c r="M1293">
        <v>3</v>
      </c>
      <c r="N1293">
        <v>0</v>
      </c>
      <c r="AB1293">
        <v>1</v>
      </c>
      <c r="AF1293">
        <v>16.32</v>
      </c>
    </row>
    <row r="1294" spans="1:32" x14ac:dyDescent="0.2">
      <c r="A1294" t="s">
        <v>890</v>
      </c>
      <c r="B1294" t="s">
        <v>720</v>
      </c>
      <c r="C1294" t="s">
        <v>45</v>
      </c>
      <c r="D1294" t="s">
        <v>51</v>
      </c>
      <c r="E1294">
        <v>13</v>
      </c>
      <c r="F1294" t="s">
        <v>891</v>
      </c>
      <c r="G1294" t="s">
        <v>273</v>
      </c>
      <c r="T1294">
        <v>11</v>
      </c>
      <c r="U1294">
        <v>8</v>
      </c>
      <c r="V1294">
        <v>83</v>
      </c>
      <c r="W1294">
        <v>0</v>
      </c>
      <c r="X1294">
        <v>0</v>
      </c>
      <c r="Y1294">
        <v>0</v>
      </c>
      <c r="AB1294">
        <v>2</v>
      </c>
      <c r="AF1294">
        <v>16.3</v>
      </c>
    </row>
    <row r="1295" spans="1:32" x14ac:dyDescent="0.2">
      <c r="A1295" t="s">
        <v>1240</v>
      </c>
      <c r="B1295" t="s">
        <v>794</v>
      </c>
      <c r="C1295" t="s">
        <v>43</v>
      </c>
      <c r="D1295" t="s">
        <v>38</v>
      </c>
      <c r="E1295">
        <v>13</v>
      </c>
      <c r="F1295" t="s">
        <v>1241</v>
      </c>
      <c r="G1295" t="s">
        <v>281</v>
      </c>
      <c r="T1295">
        <v>7</v>
      </c>
      <c r="U1295">
        <v>4</v>
      </c>
      <c r="V1295">
        <v>61</v>
      </c>
      <c r="W1295">
        <v>1</v>
      </c>
      <c r="X1295">
        <v>0</v>
      </c>
      <c r="Y1295">
        <v>0</v>
      </c>
      <c r="AB1295">
        <v>2</v>
      </c>
      <c r="AF1295">
        <v>16.100000000000001</v>
      </c>
    </row>
    <row r="1296" spans="1:32" x14ac:dyDescent="0.2">
      <c r="A1296" t="s">
        <v>566</v>
      </c>
      <c r="B1296" t="s">
        <v>475</v>
      </c>
      <c r="C1296" t="s">
        <v>42</v>
      </c>
      <c r="D1296" t="s">
        <v>55</v>
      </c>
      <c r="E1296">
        <v>13</v>
      </c>
      <c r="F1296" t="s">
        <v>567</v>
      </c>
      <c r="G1296" t="s">
        <v>271</v>
      </c>
      <c r="O1296">
        <v>20</v>
      </c>
      <c r="P1296">
        <v>113</v>
      </c>
      <c r="Q1296">
        <v>0</v>
      </c>
      <c r="R1296">
        <v>0</v>
      </c>
      <c r="S1296">
        <v>1</v>
      </c>
      <c r="T1296">
        <v>2</v>
      </c>
      <c r="U1296">
        <v>1</v>
      </c>
      <c r="V1296">
        <v>5</v>
      </c>
      <c r="W1296">
        <v>0</v>
      </c>
      <c r="X1296">
        <v>0</v>
      </c>
      <c r="Y1296">
        <v>0</v>
      </c>
      <c r="Z1296">
        <v>1</v>
      </c>
      <c r="AA1296">
        <v>0</v>
      </c>
      <c r="AB1296">
        <v>1</v>
      </c>
      <c r="AF1296">
        <v>15.8</v>
      </c>
    </row>
    <row r="1297" spans="1:32" x14ac:dyDescent="0.2">
      <c r="A1297" t="s">
        <v>517</v>
      </c>
      <c r="B1297" t="s">
        <v>475</v>
      </c>
      <c r="C1297" t="s">
        <v>51</v>
      </c>
      <c r="D1297" t="s">
        <v>45</v>
      </c>
      <c r="E1297">
        <v>13</v>
      </c>
      <c r="F1297" t="s">
        <v>518</v>
      </c>
      <c r="G1297" t="s">
        <v>273</v>
      </c>
      <c r="O1297">
        <v>22</v>
      </c>
      <c r="P1297">
        <v>98</v>
      </c>
      <c r="Q1297">
        <v>1</v>
      </c>
      <c r="R1297">
        <v>0</v>
      </c>
      <c r="S1297">
        <v>0</v>
      </c>
      <c r="T1297">
        <v>1</v>
      </c>
      <c r="U1297">
        <v>0</v>
      </c>
      <c r="V1297">
        <v>0</v>
      </c>
      <c r="W1297">
        <v>0</v>
      </c>
      <c r="X1297">
        <v>0</v>
      </c>
      <c r="Y1297">
        <v>0</v>
      </c>
      <c r="AB1297">
        <v>1</v>
      </c>
      <c r="AC1297" t="s">
        <v>91</v>
      </c>
      <c r="AD1297" t="s">
        <v>1684</v>
      </c>
      <c r="AE1297" t="s">
        <v>1942</v>
      </c>
      <c r="AF1297">
        <v>15.8</v>
      </c>
    </row>
    <row r="1298" spans="1:32" x14ac:dyDescent="0.2">
      <c r="A1298" t="s">
        <v>982</v>
      </c>
      <c r="B1298" t="s">
        <v>720</v>
      </c>
      <c r="C1298" t="s">
        <v>60</v>
      </c>
      <c r="D1298" t="s">
        <v>52</v>
      </c>
      <c r="E1298">
        <v>13</v>
      </c>
      <c r="F1298" t="s">
        <v>983</v>
      </c>
      <c r="G1298" t="s">
        <v>278</v>
      </c>
      <c r="T1298">
        <v>3</v>
      </c>
      <c r="U1298">
        <v>2</v>
      </c>
      <c r="V1298">
        <v>76</v>
      </c>
      <c r="W1298">
        <v>1</v>
      </c>
      <c r="X1298">
        <v>0</v>
      </c>
      <c r="Y1298">
        <v>0</v>
      </c>
      <c r="AB1298">
        <v>2</v>
      </c>
      <c r="AF1298">
        <v>15.6</v>
      </c>
    </row>
    <row r="1299" spans="1:32" x14ac:dyDescent="0.2">
      <c r="A1299" t="s">
        <v>1051</v>
      </c>
      <c r="B1299" t="s">
        <v>720</v>
      </c>
      <c r="C1299" t="s">
        <v>56</v>
      </c>
      <c r="D1299" t="s">
        <v>62</v>
      </c>
      <c r="E1299">
        <v>13</v>
      </c>
      <c r="F1299" t="s">
        <v>1052</v>
      </c>
      <c r="G1299" t="s">
        <v>280</v>
      </c>
      <c r="T1299">
        <v>11</v>
      </c>
      <c r="U1299">
        <v>5</v>
      </c>
      <c r="V1299">
        <v>45</v>
      </c>
      <c r="W1299">
        <v>1</v>
      </c>
      <c r="X1299">
        <v>0</v>
      </c>
      <c r="Y1299">
        <v>0</v>
      </c>
      <c r="AB1299">
        <v>2</v>
      </c>
      <c r="AF1299">
        <v>15.5</v>
      </c>
    </row>
    <row r="1300" spans="1:32" x14ac:dyDescent="0.2">
      <c r="A1300" t="s">
        <v>1286</v>
      </c>
      <c r="B1300" t="s">
        <v>720</v>
      </c>
      <c r="C1300" t="s">
        <v>42</v>
      </c>
      <c r="D1300" t="s">
        <v>55</v>
      </c>
      <c r="E1300">
        <v>13</v>
      </c>
      <c r="F1300" t="s">
        <v>1287</v>
      </c>
      <c r="G1300" t="s">
        <v>271</v>
      </c>
      <c r="T1300">
        <v>5</v>
      </c>
      <c r="U1300">
        <v>3</v>
      </c>
      <c r="V1300">
        <v>63</v>
      </c>
      <c r="W1300">
        <v>1</v>
      </c>
      <c r="X1300">
        <v>0</v>
      </c>
      <c r="Y1300">
        <v>0</v>
      </c>
      <c r="AB1300">
        <v>4</v>
      </c>
      <c r="AF1300">
        <v>15.3</v>
      </c>
    </row>
    <row r="1301" spans="1:32" x14ac:dyDescent="0.2">
      <c r="A1301" t="s">
        <v>1087</v>
      </c>
      <c r="B1301" t="s">
        <v>720</v>
      </c>
      <c r="C1301" t="s">
        <v>33</v>
      </c>
      <c r="D1301" t="s">
        <v>58</v>
      </c>
      <c r="E1301">
        <v>13</v>
      </c>
      <c r="F1301" t="s">
        <v>1088</v>
      </c>
      <c r="G1301" t="s">
        <v>274</v>
      </c>
      <c r="O1301">
        <v>1</v>
      </c>
      <c r="P1301">
        <v>1</v>
      </c>
      <c r="Q1301">
        <v>0</v>
      </c>
      <c r="R1301">
        <v>0</v>
      </c>
      <c r="S1301">
        <v>0</v>
      </c>
      <c r="T1301">
        <v>10</v>
      </c>
      <c r="U1301">
        <v>6</v>
      </c>
      <c r="V1301">
        <v>91</v>
      </c>
      <c r="W1301">
        <v>0</v>
      </c>
      <c r="X1301">
        <v>0</v>
      </c>
      <c r="Y1301">
        <v>0</v>
      </c>
      <c r="AB1301">
        <v>3</v>
      </c>
      <c r="AF1301">
        <v>15.2</v>
      </c>
    </row>
    <row r="1302" spans="1:32" x14ac:dyDescent="0.2">
      <c r="A1302" t="s">
        <v>411</v>
      </c>
      <c r="B1302" t="s">
        <v>367</v>
      </c>
      <c r="C1302" t="s">
        <v>37</v>
      </c>
      <c r="D1302" t="s">
        <v>32</v>
      </c>
      <c r="E1302">
        <v>13</v>
      </c>
      <c r="F1302" t="s">
        <v>412</v>
      </c>
      <c r="G1302" t="s">
        <v>276</v>
      </c>
      <c r="H1302">
        <v>34</v>
      </c>
      <c r="I1302">
        <v>18</v>
      </c>
      <c r="J1302">
        <v>297</v>
      </c>
      <c r="K1302">
        <v>1</v>
      </c>
      <c r="L1302">
        <v>0</v>
      </c>
      <c r="M1302">
        <v>1</v>
      </c>
      <c r="N1302">
        <v>0</v>
      </c>
      <c r="O1302">
        <v>1</v>
      </c>
      <c r="P1302">
        <v>2</v>
      </c>
      <c r="Q1302">
        <v>0</v>
      </c>
      <c r="R1302">
        <v>0</v>
      </c>
      <c r="S1302">
        <v>0</v>
      </c>
      <c r="AB1302">
        <v>1</v>
      </c>
      <c r="AF1302">
        <v>15.08</v>
      </c>
    </row>
    <row r="1303" spans="1:32" x14ac:dyDescent="0.2">
      <c r="A1303" t="s">
        <v>769</v>
      </c>
      <c r="B1303" t="s">
        <v>720</v>
      </c>
      <c r="C1303" t="s">
        <v>61</v>
      </c>
      <c r="D1303" t="s">
        <v>47</v>
      </c>
      <c r="E1303">
        <v>13</v>
      </c>
      <c r="F1303" t="s">
        <v>770</v>
      </c>
      <c r="G1303" t="s">
        <v>268</v>
      </c>
      <c r="O1303">
        <v>1</v>
      </c>
      <c r="P1303">
        <v>3</v>
      </c>
      <c r="Q1303">
        <v>0</v>
      </c>
      <c r="R1303">
        <v>0</v>
      </c>
      <c r="S1303">
        <v>0</v>
      </c>
      <c r="T1303">
        <v>10</v>
      </c>
      <c r="U1303">
        <v>8</v>
      </c>
      <c r="V1303">
        <v>63</v>
      </c>
      <c r="W1303">
        <v>0</v>
      </c>
      <c r="X1303">
        <v>0</v>
      </c>
      <c r="Y1303">
        <v>0</v>
      </c>
      <c r="AB1303">
        <v>2</v>
      </c>
      <c r="AC1303" t="s">
        <v>1477</v>
      </c>
      <c r="AD1303" t="s">
        <v>1943</v>
      </c>
      <c r="AE1303" t="s">
        <v>1944</v>
      </c>
      <c r="AF1303">
        <v>14.6</v>
      </c>
    </row>
    <row r="1304" spans="1:32" x14ac:dyDescent="0.2">
      <c r="A1304" t="s">
        <v>548</v>
      </c>
      <c r="B1304" t="s">
        <v>475</v>
      </c>
      <c r="C1304" t="s">
        <v>33</v>
      </c>
      <c r="D1304" t="s">
        <v>58</v>
      </c>
      <c r="E1304">
        <v>13</v>
      </c>
      <c r="F1304" t="s">
        <v>549</v>
      </c>
      <c r="G1304" t="s">
        <v>274</v>
      </c>
      <c r="O1304">
        <v>12</v>
      </c>
      <c r="P1304">
        <v>61</v>
      </c>
      <c r="Q1304">
        <v>0</v>
      </c>
      <c r="R1304">
        <v>0</v>
      </c>
      <c r="S1304">
        <v>0</v>
      </c>
      <c r="T1304">
        <v>1</v>
      </c>
      <c r="U1304">
        <v>1</v>
      </c>
      <c r="V1304">
        <v>11</v>
      </c>
      <c r="W1304">
        <v>1</v>
      </c>
      <c r="X1304">
        <v>0</v>
      </c>
      <c r="Y1304">
        <v>0</v>
      </c>
      <c r="AB1304">
        <v>3</v>
      </c>
      <c r="AC1304" t="s">
        <v>462</v>
      </c>
      <c r="AD1304" t="s">
        <v>1945</v>
      </c>
      <c r="AF1304">
        <v>14.2</v>
      </c>
    </row>
    <row r="1305" spans="1:32" x14ac:dyDescent="0.2">
      <c r="A1305" t="s">
        <v>479</v>
      </c>
      <c r="B1305" t="s">
        <v>475</v>
      </c>
      <c r="C1305" t="s">
        <v>58</v>
      </c>
      <c r="D1305" t="s">
        <v>33</v>
      </c>
      <c r="E1305">
        <v>13</v>
      </c>
      <c r="F1305" t="s">
        <v>480</v>
      </c>
      <c r="G1305" t="s">
        <v>274</v>
      </c>
      <c r="O1305">
        <v>21</v>
      </c>
      <c r="P1305">
        <v>112</v>
      </c>
      <c r="Q1305">
        <v>0</v>
      </c>
      <c r="R1305">
        <v>0</v>
      </c>
      <c r="S1305">
        <v>1</v>
      </c>
      <c r="T1305">
        <v>1</v>
      </c>
      <c r="U1305">
        <v>0</v>
      </c>
      <c r="V1305">
        <v>0</v>
      </c>
      <c r="W1305">
        <v>0</v>
      </c>
      <c r="X1305">
        <v>0</v>
      </c>
      <c r="Y1305">
        <v>0</v>
      </c>
      <c r="AB1305">
        <v>1</v>
      </c>
      <c r="AF1305">
        <v>14.2</v>
      </c>
    </row>
    <row r="1306" spans="1:32" x14ac:dyDescent="0.2">
      <c r="A1306" t="s">
        <v>385</v>
      </c>
      <c r="B1306" t="s">
        <v>367</v>
      </c>
      <c r="C1306" t="s">
        <v>50</v>
      </c>
      <c r="D1306" t="s">
        <v>36</v>
      </c>
      <c r="E1306">
        <v>13</v>
      </c>
      <c r="F1306" t="s">
        <v>386</v>
      </c>
      <c r="G1306" t="s">
        <v>270</v>
      </c>
      <c r="H1306">
        <v>45</v>
      </c>
      <c r="I1306">
        <v>30</v>
      </c>
      <c r="J1306">
        <v>269</v>
      </c>
      <c r="K1306">
        <v>1</v>
      </c>
      <c r="L1306">
        <v>0</v>
      </c>
      <c r="M1306">
        <v>1</v>
      </c>
      <c r="N1306">
        <v>0</v>
      </c>
      <c r="O1306">
        <v>1</v>
      </c>
      <c r="P1306">
        <v>4</v>
      </c>
      <c r="Q1306">
        <v>0</v>
      </c>
      <c r="R1306">
        <v>0</v>
      </c>
      <c r="S1306">
        <v>0</v>
      </c>
      <c r="AB1306">
        <v>1</v>
      </c>
      <c r="AF1306">
        <v>14.16</v>
      </c>
    </row>
    <row r="1307" spans="1:32" x14ac:dyDescent="0.2">
      <c r="A1307" t="s">
        <v>495</v>
      </c>
      <c r="B1307" t="s">
        <v>475</v>
      </c>
      <c r="C1307" t="s">
        <v>38</v>
      </c>
      <c r="D1307" t="s">
        <v>43</v>
      </c>
      <c r="E1307">
        <v>13</v>
      </c>
      <c r="F1307" t="s">
        <v>496</v>
      </c>
      <c r="G1307" t="s">
        <v>281</v>
      </c>
      <c r="O1307">
        <v>15</v>
      </c>
      <c r="P1307">
        <v>66</v>
      </c>
      <c r="Q1307">
        <v>0</v>
      </c>
      <c r="R1307">
        <v>0</v>
      </c>
      <c r="S1307">
        <v>0</v>
      </c>
      <c r="T1307">
        <v>6</v>
      </c>
      <c r="U1307">
        <v>4</v>
      </c>
      <c r="V1307">
        <v>34</v>
      </c>
      <c r="W1307">
        <v>0</v>
      </c>
      <c r="X1307">
        <v>0</v>
      </c>
      <c r="Y1307">
        <v>0</v>
      </c>
      <c r="Z1307">
        <v>0</v>
      </c>
      <c r="AA1307">
        <v>1</v>
      </c>
      <c r="AB1307">
        <v>3</v>
      </c>
      <c r="AF1307">
        <v>14</v>
      </c>
    </row>
    <row r="1308" spans="1:32" x14ac:dyDescent="0.2">
      <c r="A1308" t="s">
        <v>930</v>
      </c>
      <c r="B1308" t="s">
        <v>720</v>
      </c>
      <c r="C1308" t="s">
        <v>48</v>
      </c>
      <c r="D1308" t="s">
        <v>59</v>
      </c>
      <c r="E1308">
        <v>13</v>
      </c>
      <c r="F1308" t="s">
        <v>931</v>
      </c>
      <c r="G1308" t="s">
        <v>282</v>
      </c>
      <c r="T1308">
        <v>6</v>
      </c>
      <c r="U1308">
        <v>3</v>
      </c>
      <c r="V1308">
        <v>50</v>
      </c>
      <c r="W1308">
        <v>1</v>
      </c>
      <c r="X1308">
        <v>0</v>
      </c>
      <c r="Y1308">
        <v>0</v>
      </c>
      <c r="AB1308">
        <v>3</v>
      </c>
      <c r="AF1308">
        <v>14</v>
      </c>
    </row>
    <row r="1309" spans="1:32" x14ac:dyDescent="0.2">
      <c r="A1309" t="s">
        <v>534</v>
      </c>
      <c r="B1309" t="s">
        <v>475</v>
      </c>
      <c r="C1309" t="s">
        <v>54</v>
      </c>
      <c r="D1309" t="s">
        <v>40</v>
      </c>
      <c r="E1309">
        <v>13</v>
      </c>
      <c r="F1309" t="s">
        <v>535</v>
      </c>
      <c r="G1309" t="s">
        <v>275</v>
      </c>
      <c r="O1309">
        <v>13</v>
      </c>
      <c r="P1309">
        <v>58</v>
      </c>
      <c r="Q1309">
        <v>1</v>
      </c>
      <c r="R1309">
        <v>0</v>
      </c>
      <c r="S1309">
        <v>0</v>
      </c>
      <c r="T1309">
        <v>1</v>
      </c>
      <c r="U1309">
        <v>1</v>
      </c>
      <c r="V1309">
        <v>10</v>
      </c>
      <c r="W1309">
        <v>0</v>
      </c>
      <c r="X1309">
        <v>0</v>
      </c>
      <c r="Y1309">
        <v>0</v>
      </c>
      <c r="AB1309">
        <v>1</v>
      </c>
      <c r="AF1309">
        <v>13.8</v>
      </c>
    </row>
    <row r="1310" spans="1:32" x14ac:dyDescent="0.2">
      <c r="A1310" t="s">
        <v>878</v>
      </c>
      <c r="B1310" t="s">
        <v>794</v>
      </c>
      <c r="C1310" t="s">
        <v>41</v>
      </c>
      <c r="D1310" t="s">
        <v>44</v>
      </c>
      <c r="E1310">
        <v>13</v>
      </c>
      <c r="F1310" t="s">
        <v>879</v>
      </c>
      <c r="G1310" t="s">
        <v>272</v>
      </c>
      <c r="T1310">
        <v>8</v>
      </c>
      <c r="U1310">
        <v>4</v>
      </c>
      <c r="V1310">
        <v>38</v>
      </c>
      <c r="W1310">
        <v>1</v>
      </c>
      <c r="X1310">
        <v>0</v>
      </c>
      <c r="Y1310">
        <v>0</v>
      </c>
      <c r="AB1310">
        <v>1</v>
      </c>
      <c r="AF1310">
        <v>13.8</v>
      </c>
    </row>
    <row r="1311" spans="1:32" x14ac:dyDescent="0.2">
      <c r="A1311" t="s">
        <v>926</v>
      </c>
      <c r="B1311" t="s">
        <v>720</v>
      </c>
      <c r="C1311" t="s">
        <v>46</v>
      </c>
      <c r="D1311" t="s">
        <v>35</v>
      </c>
      <c r="E1311">
        <v>13</v>
      </c>
      <c r="F1311" t="s">
        <v>927</v>
      </c>
      <c r="G1311" t="s">
        <v>269</v>
      </c>
      <c r="T1311">
        <v>11</v>
      </c>
      <c r="U1311">
        <v>8</v>
      </c>
      <c r="V1311">
        <v>55</v>
      </c>
      <c r="W1311">
        <v>0</v>
      </c>
      <c r="X1311">
        <v>0</v>
      </c>
      <c r="Y1311">
        <v>0</v>
      </c>
      <c r="AB1311">
        <v>1</v>
      </c>
      <c r="AC1311" t="s">
        <v>462</v>
      </c>
      <c r="AD1311" t="s">
        <v>1478</v>
      </c>
      <c r="AF1311">
        <v>13.5</v>
      </c>
    </row>
    <row r="1312" spans="1:32" x14ac:dyDescent="0.2">
      <c r="A1312" t="s">
        <v>864</v>
      </c>
      <c r="B1312" t="s">
        <v>720</v>
      </c>
      <c r="C1312" t="s">
        <v>61</v>
      </c>
      <c r="D1312" t="s">
        <v>47</v>
      </c>
      <c r="E1312">
        <v>13</v>
      </c>
      <c r="F1312" t="s">
        <v>865</v>
      </c>
      <c r="G1312" t="s">
        <v>268</v>
      </c>
      <c r="T1312">
        <v>8</v>
      </c>
      <c r="U1312">
        <v>3</v>
      </c>
      <c r="V1312">
        <v>44</v>
      </c>
      <c r="W1312">
        <v>1</v>
      </c>
      <c r="X1312">
        <v>0</v>
      </c>
      <c r="Y1312">
        <v>0</v>
      </c>
      <c r="AB1312">
        <v>1</v>
      </c>
      <c r="AC1312" t="s">
        <v>1477</v>
      </c>
      <c r="AD1312" t="s">
        <v>1478</v>
      </c>
      <c r="AE1312" t="s">
        <v>1944</v>
      </c>
      <c r="AF1312">
        <v>13.4</v>
      </c>
    </row>
    <row r="1313" spans="1:32" x14ac:dyDescent="0.2">
      <c r="A1313" t="s">
        <v>419</v>
      </c>
      <c r="B1313" t="s">
        <v>367</v>
      </c>
      <c r="C1313" t="s">
        <v>53</v>
      </c>
      <c r="D1313" t="s">
        <v>34</v>
      </c>
      <c r="E1313">
        <v>13</v>
      </c>
      <c r="F1313" t="s">
        <v>420</v>
      </c>
      <c r="G1313" t="s">
        <v>283</v>
      </c>
      <c r="H1313">
        <v>31</v>
      </c>
      <c r="I1313">
        <v>22</v>
      </c>
      <c r="J1313">
        <v>219</v>
      </c>
      <c r="K1313">
        <v>1</v>
      </c>
      <c r="L1313">
        <v>0</v>
      </c>
      <c r="M1313">
        <v>0</v>
      </c>
      <c r="N1313">
        <v>0</v>
      </c>
      <c r="O1313">
        <v>1</v>
      </c>
      <c r="P1313">
        <v>6</v>
      </c>
      <c r="Q1313">
        <v>0</v>
      </c>
      <c r="R1313">
        <v>0</v>
      </c>
      <c r="S1313">
        <v>0</v>
      </c>
      <c r="AB1313">
        <v>1</v>
      </c>
      <c r="AF1313">
        <v>13.36</v>
      </c>
    </row>
    <row r="1314" spans="1:32" x14ac:dyDescent="0.2">
      <c r="A1314" t="s">
        <v>540</v>
      </c>
      <c r="B1314" t="s">
        <v>530</v>
      </c>
      <c r="C1314" t="s">
        <v>44</v>
      </c>
      <c r="D1314" t="s">
        <v>41</v>
      </c>
      <c r="E1314">
        <v>13</v>
      </c>
      <c r="F1314" t="s">
        <v>541</v>
      </c>
      <c r="G1314" t="s">
        <v>272</v>
      </c>
      <c r="O1314">
        <v>2</v>
      </c>
      <c r="P1314">
        <v>33</v>
      </c>
      <c r="Q1314">
        <v>0</v>
      </c>
      <c r="R1314">
        <v>0</v>
      </c>
      <c r="S1314">
        <v>0</v>
      </c>
      <c r="T1314">
        <v>3</v>
      </c>
      <c r="U1314">
        <v>2</v>
      </c>
      <c r="V1314">
        <v>18</v>
      </c>
      <c r="W1314">
        <v>1</v>
      </c>
      <c r="X1314">
        <v>0</v>
      </c>
      <c r="Y1314">
        <v>0</v>
      </c>
      <c r="AB1314">
        <v>2</v>
      </c>
      <c r="AF1314">
        <v>13.1</v>
      </c>
    </row>
    <row r="1315" spans="1:32" x14ac:dyDescent="0.2">
      <c r="A1315" t="s">
        <v>628</v>
      </c>
      <c r="B1315" t="s">
        <v>475</v>
      </c>
      <c r="C1315" t="s">
        <v>34</v>
      </c>
      <c r="D1315" t="s">
        <v>53</v>
      </c>
      <c r="E1315">
        <v>13</v>
      </c>
      <c r="F1315" t="s">
        <v>629</v>
      </c>
      <c r="G1315" t="s">
        <v>283</v>
      </c>
      <c r="O1315">
        <v>14</v>
      </c>
      <c r="P1315">
        <v>53</v>
      </c>
      <c r="Q1315">
        <v>1</v>
      </c>
      <c r="R1315">
        <v>0</v>
      </c>
      <c r="S1315">
        <v>0</v>
      </c>
      <c r="T1315">
        <v>1</v>
      </c>
      <c r="U1315">
        <v>1</v>
      </c>
      <c r="V1315">
        <v>6</v>
      </c>
      <c r="W1315">
        <v>0</v>
      </c>
      <c r="X1315">
        <v>0</v>
      </c>
      <c r="Y1315">
        <v>0</v>
      </c>
      <c r="Z1315">
        <v>2</v>
      </c>
      <c r="AA1315">
        <v>0</v>
      </c>
      <c r="AB1315">
        <v>1</v>
      </c>
      <c r="AC1315" t="s">
        <v>462</v>
      </c>
      <c r="AD1315" t="s">
        <v>1505</v>
      </c>
      <c r="AF1315">
        <v>12.9</v>
      </c>
    </row>
    <row r="1316" spans="1:32" x14ac:dyDescent="0.2">
      <c r="A1316" t="s">
        <v>401</v>
      </c>
      <c r="B1316" t="s">
        <v>367</v>
      </c>
      <c r="C1316" t="s">
        <v>38</v>
      </c>
      <c r="D1316" t="s">
        <v>43</v>
      </c>
      <c r="E1316">
        <v>13</v>
      </c>
      <c r="F1316" t="s">
        <v>402</v>
      </c>
      <c r="G1316" t="s">
        <v>281</v>
      </c>
      <c r="H1316">
        <v>24</v>
      </c>
      <c r="I1316">
        <v>14</v>
      </c>
      <c r="J1316">
        <v>120</v>
      </c>
      <c r="K1316">
        <v>2</v>
      </c>
      <c r="L1316">
        <v>0</v>
      </c>
      <c r="M1316">
        <v>0</v>
      </c>
      <c r="N1316">
        <v>0</v>
      </c>
      <c r="O1316">
        <v>1</v>
      </c>
      <c r="P1316">
        <v>-1</v>
      </c>
      <c r="Q1316">
        <v>0</v>
      </c>
      <c r="R1316">
        <v>0</v>
      </c>
      <c r="S1316">
        <v>0</v>
      </c>
      <c r="AB1316">
        <v>1</v>
      </c>
      <c r="AC1316" t="s">
        <v>1477</v>
      </c>
      <c r="AD1316" t="s">
        <v>1946</v>
      </c>
      <c r="AE1316" t="s">
        <v>1947</v>
      </c>
      <c r="AF1316">
        <v>12.7</v>
      </c>
    </row>
    <row r="1317" spans="1:32" x14ac:dyDescent="0.2">
      <c r="A1317" t="s">
        <v>882</v>
      </c>
      <c r="B1317" t="s">
        <v>720</v>
      </c>
      <c r="C1317" t="s">
        <v>38</v>
      </c>
      <c r="D1317" t="s">
        <v>43</v>
      </c>
      <c r="E1317">
        <v>13</v>
      </c>
      <c r="F1317" t="s">
        <v>883</v>
      </c>
      <c r="G1317" t="s">
        <v>281</v>
      </c>
      <c r="T1317">
        <v>6</v>
      </c>
      <c r="U1317">
        <v>3</v>
      </c>
      <c r="V1317">
        <v>36</v>
      </c>
      <c r="W1317">
        <v>1</v>
      </c>
      <c r="X1317">
        <v>0</v>
      </c>
      <c r="Y1317">
        <v>0</v>
      </c>
      <c r="AB1317">
        <v>1</v>
      </c>
      <c r="AF1317">
        <v>12.6</v>
      </c>
    </row>
    <row r="1318" spans="1:32" x14ac:dyDescent="0.2">
      <c r="A1318" t="s">
        <v>1083</v>
      </c>
      <c r="B1318" t="s">
        <v>720</v>
      </c>
      <c r="C1318" t="s">
        <v>52</v>
      </c>
      <c r="D1318" t="s">
        <v>60</v>
      </c>
      <c r="E1318">
        <v>13</v>
      </c>
      <c r="F1318" t="s">
        <v>1084</v>
      </c>
      <c r="G1318" t="s">
        <v>278</v>
      </c>
      <c r="T1318">
        <v>12</v>
      </c>
      <c r="U1318">
        <v>4</v>
      </c>
      <c r="V1318">
        <v>85</v>
      </c>
      <c r="W1318">
        <v>0</v>
      </c>
      <c r="X1318">
        <v>0</v>
      </c>
      <c r="Y1318">
        <v>0</v>
      </c>
      <c r="AB1318">
        <v>1</v>
      </c>
      <c r="AC1318" t="s">
        <v>1477</v>
      </c>
      <c r="AD1318" t="s">
        <v>1505</v>
      </c>
      <c r="AF1318">
        <v>12.5</v>
      </c>
    </row>
    <row r="1319" spans="1:32" x14ac:dyDescent="0.2">
      <c r="A1319" t="s">
        <v>1317</v>
      </c>
      <c r="B1319" t="s">
        <v>720</v>
      </c>
      <c r="C1319" t="s">
        <v>47</v>
      </c>
      <c r="D1319" t="s">
        <v>61</v>
      </c>
      <c r="E1319">
        <v>13</v>
      </c>
      <c r="F1319" t="s">
        <v>1318</v>
      </c>
      <c r="G1319" t="s">
        <v>268</v>
      </c>
      <c r="T1319">
        <v>7</v>
      </c>
      <c r="U1319">
        <v>4</v>
      </c>
      <c r="V1319">
        <v>21</v>
      </c>
      <c r="W1319">
        <v>1</v>
      </c>
      <c r="X1319">
        <v>0</v>
      </c>
      <c r="Y1319">
        <v>0</v>
      </c>
      <c r="AB1319">
        <v>2</v>
      </c>
      <c r="AC1319" t="s">
        <v>462</v>
      </c>
      <c r="AD1319" t="s">
        <v>1478</v>
      </c>
      <c r="AF1319">
        <v>12.1</v>
      </c>
    </row>
    <row r="1320" spans="1:32" x14ac:dyDescent="0.2">
      <c r="A1320" t="s">
        <v>560</v>
      </c>
      <c r="B1320" t="s">
        <v>475</v>
      </c>
      <c r="C1320" t="s">
        <v>32</v>
      </c>
      <c r="D1320" t="s">
        <v>37</v>
      </c>
      <c r="E1320">
        <v>13</v>
      </c>
      <c r="F1320" t="s">
        <v>561</v>
      </c>
      <c r="G1320" t="s">
        <v>276</v>
      </c>
      <c r="O1320">
        <v>10</v>
      </c>
      <c r="P1320">
        <v>47</v>
      </c>
      <c r="Q1320">
        <v>0</v>
      </c>
      <c r="R1320">
        <v>0</v>
      </c>
      <c r="S1320">
        <v>0</v>
      </c>
      <c r="T1320">
        <v>5</v>
      </c>
      <c r="U1320">
        <v>5</v>
      </c>
      <c r="V1320">
        <v>22</v>
      </c>
      <c r="W1320">
        <v>0</v>
      </c>
      <c r="X1320">
        <v>0</v>
      </c>
      <c r="Y1320">
        <v>0</v>
      </c>
      <c r="Z1320">
        <v>1</v>
      </c>
      <c r="AA1320">
        <v>0</v>
      </c>
      <c r="AB1320">
        <v>1</v>
      </c>
      <c r="AF1320">
        <v>11.9</v>
      </c>
    </row>
    <row r="1321" spans="1:32" x14ac:dyDescent="0.2">
      <c r="A1321" t="s">
        <v>729</v>
      </c>
      <c r="B1321" t="s">
        <v>475</v>
      </c>
      <c r="C1321" t="s">
        <v>46</v>
      </c>
      <c r="D1321" t="s">
        <v>35</v>
      </c>
      <c r="E1321">
        <v>13</v>
      </c>
      <c r="F1321" t="s">
        <v>730</v>
      </c>
      <c r="G1321" t="s">
        <v>269</v>
      </c>
      <c r="O1321">
        <v>6</v>
      </c>
      <c r="P1321">
        <v>59</v>
      </c>
      <c r="Q1321">
        <v>1</v>
      </c>
      <c r="R1321">
        <v>0</v>
      </c>
      <c r="S1321">
        <v>0</v>
      </c>
      <c r="AF1321">
        <v>11.9</v>
      </c>
    </row>
    <row r="1322" spans="1:32" x14ac:dyDescent="0.2">
      <c r="A1322" t="s">
        <v>946</v>
      </c>
      <c r="B1322" t="s">
        <v>794</v>
      </c>
      <c r="C1322" t="s">
        <v>33</v>
      </c>
      <c r="D1322" t="s">
        <v>58</v>
      </c>
      <c r="E1322">
        <v>13</v>
      </c>
      <c r="F1322" t="s">
        <v>947</v>
      </c>
      <c r="G1322" t="s">
        <v>274</v>
      </c>
      <c r="T1322">
        <v>5</v>
      </c>
      <c r="U1322">
        <v>3</v>
      </c>
      <c r="V1322">
        <v>29</v>
      </c>
      <c r="W1322">
        <v>1</v>
      </c>
      <c r="X1322">
        <v>0</v>
      </c>
      <c r="Y1322">
        <v>0</v>
      </c>
      <c r="AB1322">
        <v>2</v>
      </c>
      <c r="AF1322">
        <v>11.9</v>
      </c>
    </row>
    <row r="1323" spans="1:32" x14ac:dyDescent="0.2">
      <c r="A1323" t="s">
        <v>928</v>
      </c>
      <c r="B1323" t="s">
        <v>720</v>
      </c>
      <c r="C1323" t="s">
        <v>36</v>
      </c>
      <c r="D1323" t="s">
        <v>50</v>
      </c>
      <c r="E1323">
        <v>13</v>
      </c>
      <c r="F1323" t="s">
        <v>929</v>
      </c>
      <c r="G1323" t="s">
        <v>270</v>
      </c>
      <c r="T1323">
        <v>5</v>
      </c>
      <c r="U1323">
        <v>3</v>
      </c>
      <c r="V1323">
        <v>87</v>
      </c>
      <c r="W1323">
        <v>0</v>
      </c>
      <c r="X1323">
        <v>0</v>
      </c>
      <c r="Y1323">
        <v>0</v>
      </c>
      <c r="AB1323">
        <v>2</v>
      </c>
      <c r="AF1323">
        <v>11.7</v>
      </c>
    </row>
    <row r="1324" spans="1:32" x14ac:dyDescent="0.2">
      <c r="A1324" t="s">
        <v>1019</v>
      </c>
      <c r="B1324" t="s">
        <v>720</v>
      </c>
      <c r="C1324" t="s">
        <v>44</v>
      </c>
      <c r="D1324" t="s">
        <v>41</v>
      </c>
      <c r="E1324">
        <v>13</v>
      </c>
      <c r="F1324" t="s">
        <v>1020</v>
      </c>
      <c r="G1324" t="s">
        <v>272</v>
      </c>
      <c r="T1324">
        <v>3</v>
      </c>
      <c r="U1324">
        <v>3</v>
      </c>
      <c r="V1324">
        <v>26</v>
      </c>
      <c r="W1324">
        <v>1</v>
      </c>
      <c r="X1324">
        <v>0</v>
      </c>
      <c r="Y1324">
        <v>0</v>
      </c>
      <c r="AB1324">
        <v>4</v>
      </c>
      <c r="AF1324">
        <v>11.6</v>
      </c>
    </row>
    <row r="1325" spans="1:32" x14ac:dyDescent="0.2">
      <c r="A1325" t="s">
        <v>870</v>
      </c>
      <c r="B1325" t="s">
        <v>720</v>
      </c>
      <c r="C1325" t="s">
        <v>46</v>
      </c>
      <c r="D1325" t="s">
        <v>35</v>
      </c>
      <c r="E1325">
        <v>13</v>
      </c>
      <c r="F1325" t="s">
        <v>871</v>
      </c>
      <c r="G1325" t="s">
        <v>269</v>
      </c>
      <c r="T1325">
        <v>3</v>
      </c>
      <c r="U1325">
        <v>2</v>
      </c>
      <c r="V1325">
        <v>34</v>
      </c>
      <c r="W1325">
        <v>1</v>
      </c>
      <c r="X1325">
        <v>0</v>
      </c>
      <c r="Y1325">
        <v>0</v>
      </c>
      <c r="AB1325">
        <v>4</v>
      </c>
      <c r="AF1325">
        <v>11.4</v>
      </c>
    </row>
    <row r="1326" spans="1:32" x14ac:dyDescent="0.2">
      <c r="A1326" t="s">
        <v>483</v>
      </c>
      <c r="B1326" t="s">
        <v>475</v>
      </c>
      <c r="C1326" t="s">
        <v>47</v>
      </c>
      <c r="D1326" t="s">
        <v>61</v>
      </c>
      <c r="E1326">
        <v>13</v>
      </c>
      <c r="F1326" t="s">
        <v>484</v>
      </c>
      <c r="G1326" t="s">
        <v>268</v>
      </c>
      <c r="O1326">
        <v>9</v>
      </c>
      <c r="P1326">
        <v>15</v>
      </c>
      <c r="Q1326">
        <v>0</v>
      </c>
      <c r="R1326">
        <v>0</v>
      </c>
      <c r="S1326">
        <v>0</v>
      </c>
      <c r="T1326">
        <v>7</v>
      </c>
      <c r="U1326">
        <v>5</v>
      </c>
      <c r="V1326">
        <v>45</v>
      </c>
      <c r="W1326">
        <v>0</v>
      </c>
      <c r="X1326">
        <v>0</v>
      </c>
      <c r="Y1326">
        <v>0</v>
      </c>
      <c r="AB1326">
        <v>1</v>
      </c>
      <c r="AF1326">
        <v>11</v>
      </c>
    </row>
    <row r="1327" spans="1:32" x14ac:dyDescent="0.2">
      <c r="A1327" t="s">
        <v>980</v>
      </c>
      <c r="B1327" t="s">
        <v>794</v>
      </c>
      <c r="C1327" t="s">
        <v>49</v>
      </c>
      <c r="D1327" t="s">
        <v>31</v>
      </c>
      <c r="E1327">
        <v>13</v>
      </c>
      <c r="F1327" t="s">
        <v>981</v>
      </c>
      <c r="G1327" t="s">
        <v>279</v>
      </c>
      <c r="T1327">
        <v>9</v>
      </c>
      <c r="U1327">
        <v>6</v>
      </c>
      <c r="V1327">
        <v>50</v>
      </c>
      <c r="W1327">
        <v>0</v>
      </c>
      <c r="X1327">
        <v>0</v>
      </c>
      <c r="Y1327">
        <v>0</v>
      </c>
      <c r="AB1327">
        <v>1</v>
      </c>
      <c r="AC1327" t="s">
        <v>462</v>
      </c>
      <c r="AD1327" t="s">
        <v>1813</v>
      </c>
      <c r="AF1327">
        <v>11</v>
      </c>
    </row>
    <row r="1328" spans="1:32" x14ac:dyDescent="0.2">
      <c r="A1328" t="s">
        <v>1137</v>
      </c>
      <c r="B1328" t="s">
        <v>794</v>
      </c>
      <c r="C1328" t="s">
        <v>45</v>
      </c>
      <c r="D1328" t="s">
        <v>51</v>
      </c>
      <c r="E1328">
        <v>13</v>
      </c>
      <c r="F1328" t="s">
        <v>1138</v>
      </c>
      <c r="G1328" t="s">
        <v>273</v>
      </c>
      <c r="T1328">
        <v>8</v>
      </c>
      <c r="U1328">
        <v>5</v>
      </c>
      <c r="V1328">
        <v>59</v>
      </c>
      <c r="W1328">
        <v>0</v>
      </c>
      <c r="X1328">
        <v>0</v>
      </c>
      <c r="Y1328">
        <v>0</v>
      </c>
      <c r="AB1328">
        <v>1</v>
      </c>
      <c r="AF1328">
        <v>10.9</v>
      </c>
    </row>
    <row r="1329" spans="1:32" x14ac:dyDescent="0.2">
      <c r="A1329" t="s">
        <v>880</v>
      </c>
      <c r="B1329" t="s">
        <v>720</v>
      </c>
      <c r="C1329" t="s">
        <v>55</v>
      </c>
      <c r="D1329" t="s">
        <v>42</v>
      </c>
      <c r="E1329">
        <v>13</v>
      </c>
      <c r="F1329" t="s">
        <v>881</v>
      </c>
      <c r="G1329" t="s">
        <v>271</v>
      </c>
      <c r="T1329">
        <v>11</v>
      </c>
      <c r="U1329">
        <v>6</v>
      </c>
      <c r="V1329">
        <v>48</v>
      </c>
      <c r="W1329">
        <v>0</v>
      </c>
      <c r="X1329">
        <v>0</v>
      </c>
      <c r="Y1329">
        <v>0</v>
      </c>
      <c r="AB1329">
        <v>1</v>
      </c>
      <c r="AF1329">
        <v>10.8</v>
      </c>
    </row>
    <row r="1330" spans="1:32" x14ac:dyDescent="0.2">
      <c r="A1330" t="s">
        <v>735</v>
      </c>
      <c r="B1330" t="s">
        <v>475</v>
      </c>
      <c r="C1330" t="s">
        <v>62</v>
      </c>
      <c r="D1330" t="s">
        <v>56</v>
      </c>
      <c r="E1330">
        <v>13</v>
      </c>
      <c r="F1330" t="s">
        <v>736</v>
      </c>
      <c r="G1330" t="s">
        <v>280</v>
      </c>
      <c r="O1330">
        <v>7</v>
      </c>
      <c r="P1330">
        <v>26</v>
      </c>
      <c r="Q1330">
        <v>1</v>
      </c>
      <c r="R1330">
        <v>0</v>
      </c>
      <c r="S1330">
        <v>0</v>
      </c>
      <c r="T1330">
        <v>2</v>
      </c>
      <c r="U1330">
        <v>2</v>
      </c>
      <c r="V1330">
        <v>-1</v>
      </c>
      <c r="W1330">
        <v>0</v>
      </c>
      <c r="X1330">
        <v>0</v>
      </c>
      <c r="Y1330">
        <v>0</v>
      </c>
      <c r="AF1330">
        <v>10.5</v>
      </c>
    </row>
    <row r="1331" spans="1:32" x14ac:dyDescent="0.2">
      <c r="A1331" t="s">
        <v>956</v>
      </c>
      <c r="B1331" t="s">
        <v>720</v>
      </c>
      <c r="C1331" t="s">
        <v>53</v>
      </c>
      <c r="D1331" t="s">
        <v>34</v>
      </c>
      <c r="E1331">
        <v>13</v>
      </c>
      <c r="F1331" t="s">
        <v>957</v>
      </c>
      <c r="G1331" t="s">
        <v>283</v>
      </c>
      <c r="T1331">
        <v>7</v>
      </c>
      <c r="U1331">
        <v>5</v>
      </c>
      <c r="V1331">
        <v>54</v>
      </c>
      <c r="W1331">
        <v>0</v>
      </c>
      <c r="X1331">
        <v>0</v>
      </c>
      <c r="Y1331">
        <v>0</v>
      </c>
      <c r="AB1331">
        <v>3</v>
      </c>
      <c r="AF1331">
        <v>10.4</v>
      </c>
    </row>
    <row r="1332" spans="1:32" x14ac:dyDescent="0.2">
      <c r="A1332" t="s">
        <v>932</v>
      </c>
      <c r="B1332" t="s">
        <v>720</v>
      </c>
      <c r="C1332" t="s">
        <v>33</v>
      </c>
      <c r="D1332" t="s">
        <v>58</v>
      </c>
      <c r="E1332">
        <v>13</v>
      </c>
      <c r="F1332" t="s">
        <v>933</v>
      </c>
      <c r="G1332" t="s">
        <v>274</v>
      </c>
      <c r="T1332">
        <v>11</v>
      </c>
      <c r="U1332">
        <v>6</v>
      </c>
      <c r="V1332">
        <v>44</v>
      </c>
      <c r="W1332">
        <v>0</v>
      </c>
      <c r="X1332">
        <v>0</v>
      </c>
      <c r="Y1332">
        <v>0</v>
      </c>
      <c r="AB1332">
        <v>2</v>
      </c>
      <c r="AC1332" t="s">
        <v>462</v>
      </c>
      <c r="AD1332" t="s">
        <v>1813</v>
      </c>
      <c r="AF1332">
        <v>10.4</v>
      </c>
    </row>
    <row r="1333" spans="1:32" x14ac:dyDescent="0.2">
      <c r="A1333" t="s">
        <v>1053</v>
      </c>
      <c r="B1333" t="s">
        <v>794</v>
      </c>
      <c r="C1333" t="s">
        <v>56</v>
      </c>
      <c r="D1333" t="s">
        <v>62</v>
      </c>
      <c r="E1333">
        <v>13</v>
      </c>
      <c r="F1333" t="s">
        <v>1054</v>
      </c>
      <c r="G1333" t="s">
        <v>280</v>
      </c>
      <c r="T1333">
        <v>5</v>
      </c>
      <c r="U1333">
        <v>5</v>
      </c>
      <c r="V1333">
        <v>53</v>
      </c>
      <c r="W1333">
        <v>0</v>
      </c>
      <c r="X1333">
        <v>0</v>
      </c>
      <c r="Y1333">
        <v>0</v>
      </c>
      <c r="AB1333">
        <v>1</v>
      </c>
      <c r="AF1333">
        <v>10.3</v>
      </c>
    </row>
    <row r="1334" spans="1:32" x14ac:dyDescent="0.2">
      <c r="A1334" t="s">
        <v>872</v>
      </c>
      <c r="B1334" t="s">
        <v>720</v>
      </c>
      <c r="C1334" t="s">
        <v>56</v>
      </c>
      <c r="D1334" t="s">
        <v>62</v>
      </c>
      <c r="E1334">
        <v>13</v>
      </c>
      <c r="F1334" t="s">
        <v>873</v>
      </c>
      <c r="G1334" t="s">
        <v>280</v>
      </c>
      <c r="O1334">
        <v>1</v>
      </c>
      <c r="P1334">
        <v>-7</v>
      </c>
      <c r="Q1334">
        <v>0</v>
      </c>
      <c r="R1334">
        <v>0</v>
      </c>
      <c r="S1334">
        <v>0</v>
      </c>
      <c r="T1334">
        <v>8</v>
      </c>
      <c r="U1334">
        <v>4</v>
      </c>
      <c r="V1334">
        <v>69</v>
      </c>
      <c r="W1334">
        <v>0</v>
      </c>
      <c r="X1334">
        <v>0</v>
      </c>
      <c r="Y1334">
        <v>0</v>
      </c>
      <c r="AB1334">
        <v>1</v>
      </c>
      <c r="AF1334">
        <v>10.199999999999999</v>
      </c>
    </row>
    <row r="1335" spans="1:32" x14ac:dyDescent="0.2">
      <c r="A1335" t="s">
        <v>1213</v>
      </c>
      <c r="B1335" t="s">
        <v>794</v>
      </c>
      <c r="C1335" t="s">
        <v>37</v>
      </c>
      <c r="D1335" t="s">
        <v>32</v>
      </c>
      <c r="E1335">
        <v>13</v>
      </c>
      <c r="F1335" t="s">
        <v>1214</v>
      </c>
      <c r="G1335" t="s">
        <v>276</v>
      </c>
      <c r="T1335">
        <v>4</v>
      </c>
      <c r="U1335">
        <v>3</v>
      </c>
      <c r="V1335">
        <v>70</v>
      </c>
      <c r="W1335">
        <v>0</v>
      </c>
      <c r="X1335">
        <v>0</v>
      </c>
      <c r="Y1335">
        <v>0</v>
      </c>
      <c r="AF1335">
        <v>10</v>
      </c>
    </row>
    <row r="1336" spans="1:32" x14ac:dyDescent="0.2">
      <c r="A1336" t="s">
        <v>842</v>
      </c>
      <c r="B1336" t="s">
        <v>720</v>
      </c>
      <c r="C1336" t="s">
        <v>58</v>
      </c>
      <c r="D1336" t="s">
        <v>33</v>
      </c>
      <c r="E1336">
        <v>13</v>
      </c>
      <c r="F1336" t="s">
        <v>843</v>
      </c>
      <c r="G1336" t="s">
        <v>274</v>
      </c>
      <c r="T1336">
        <v>5</v>
      </c>
      <c r="U1336">
        <v>2</v>
      </c>
      <c r="V1336">
        <v>19</v>
      </c>
      <c r="W1336">
        <v>1</v>
      </c>
      <c r="X1336">
        <v>0</v>
      </c>
      <c r="Y1336">
        <v>0</v>
      </c>
      <c r="AB1336">
        <v>2</v>
      </c>
      <c r="AF1336">
        <v>9.9</v>
      </c>
    </row>
    <row r="1337" spans="1:32" x14ac:dyDescent="0.2">
      <c r="A1337" t="s">
        <v>606</v>
      </c>
      <c r="B1337" t="s">
        <v>475</v>
      </c>
      <c r="C1337" t="s">
        <v>57</v>
      </c>
      <c r="D1337" t="s">
        <v>39</v>
      </c>
      <c r="E1337">
        <v>13</v>
      </c>
      <c r="F1337" t="s">
        <v>607</v>
      </c>
      <c r="G1337" t="s">
        <v>277</v>
      </c>
      <c r="O1337">
        <v>1</v>
      </c>
      <c r="P1337">
        <v>5</v>
      </c>
      <c r="Q1337">
        <v>0</v>
      </c>
      <c r="R1337">
        <v>0</v>
      </c>
      <c r="S1337">
        <v>0</v>
      </c>
      <c r="T1337">
        <v>2</v>
      </c>
      <c r="U1337">
        <v>2</v>
      </c>
      <c r="V1337">
        <v>13</v>
      </c>
      <c r="W1337">
        <v>1</v>
      </c>
      <c r="X1337">
        <v>0</v>
      </c>
      <c r="Y1337">
        <v>0</v>
      </c>
      <c r="AB1337">
        <v>3</v>
      </c>
      <c r="AF1337">
        <v>9.8000000000000007</v>
      </c>
    </row>
    <row r="1338" spans="1:32" x14ac:dyDescent="0.2">
      <c r="A1338" t="s">
        <v>798</v>
      </c>
      <c r="B1338" t="s">
        <v>720</v>
      </c>
      <c r="C1338" t="s">
        <v>55</v>
      </c>
      <c r="D1338" t="s">
        <v>42</v>
      </c>
      <c r="E1338">
        <v>13</v>
      </c>
      <c r="F1338" t="s">
        <v>799</v>
      </c>
      <c r="G1338" t="s">
        <v>271</v>
      </c>
      <c r="T1338">
        <v>8</v>
      </c>
      <c r="U1338">
        <v>3</v>
      </c>
      <c r="V1338">
        <v>68</v>
      </c>
      <c r="W1338">
        <v>0</v>
      </c>
      <c r="X1338">
        <v>0</v>
      </c>
      <c r="Y1338">
        <v>0</v>
      </c>
      <c r="AB1338">
        <v>2</v>
      </c>
      <c r="AF1338">
        <v>9.8000000000000007</v>
      </c>
    </row>
    <row r="1339" spans="1:32" x14ac:dyDescent="0.2">
      <c r="A1339" t="s">
        <v>1572</v>
      </c>
      <c r="B1339" t="s">
        <v>367</v>
      </c>
      <c r="C1339" t="s">
        <v>31</v>
      </c>
      <c r="D1339" t="s">
        <v>49</v>
      </c>
      <c r="E1339">
        <v>13</v>
      </c>
      <c r="F1339" t="s">
        <v>1573</v>
      </c>
      <c r="G1339" t="s">
        <v>279</v>
      </c>
      <c r="H1339">
        <v>26</v>
      </c>
      <c r="I1339">
        <v>16</v>
      </c>
      <c r="J1339">
        <v>166</v>
      </c>
      <c r="K1339">
        <v>1</v>
      </c>
      <c r="L1339">
        <v>0</v>
      </c>
      <c r="M1339">
        <v>1</v>
      </c>
      <c r="N1339">
        <v>0</v>
      </c>
      <c r="O1339">
        <v>3</v>
      </c>
      <c r="P1339">
        <v>1</v>
      </c>
      <c r="Q1339">
        <v>0</v>
      </c>
      <c r="R1339">
        <v>0</v>
      </c>
      <c r="S1339">
        <v>0</v>
      </c>
      <c r="AB1339">
        <v>2</v>
      </c>
      <c r="AF1339">
        <v>9.74</v>
      </c>
    </row>
    <row r="1340" spans="1:32" x14ac:dyDescent="0.2">
      <c r="A1340" t="s">
        <v>505</v>
      </c>
      <c r="B1340" t="s">
        <v>475</v>
      </c>
      <c r="C1340" t="s">
        <v>36</v>
      </c>
      <c r="D1340" t="s">
        <v>50</v>
      </c>
      <c r="E1340">
        <v>13</v>
      </c>
      <c r="F1340" t="s">
        <v>506</v>
      </c>
      <c r="G1340" t="s">
        <v>270</v>
      </c>
      <c r="O1340">
        <v>7</v>
      </c>
      <c r="P1340">
        <v>56</v>
      </c>
      <c r="Q1340">
        <v>0</v>
      </c>
      <c r="R1340">
        <v>0</v>
      </c>
      <c r="S1340">
        <v>0</v>
      </c>
      <c r="T1340">
        <v>3</v>
      </c>
      <c r="U1340">
        <v>2</v>
      </c>
      <c r="V1340">
        <v>21</v>
      </c>
      <c r="W1340">
        <v>0</v>
      </c>
      <c r="X1340">
        <v>0</v>
      </c>
      <c r="Y1340">
        <v>0</v>
      </c>
      <c r="AB1340">
        <v>2</v>
      </c>
      <c r="AF1340">
        <v>9.6999999999999993</v>
      </c>
    </row>
    <row r="1341" spans="1:32" x14ac:dyDescent="0.2">
      <c r="A1341" t="s">
        <v>1061</v>
      </c>
      <c r="B1341" t="s">
        <v>720</v>
      </c>
      <c r="C1341" t="s">
        <v>40</v>
      </c>
      <c r="D1341" t="s">
        <v>54</v>
      </c>
      <c r="E1341">
        <v>13</v>
      </c>
      <c r="F1341" t="s">
        <v>1062</v>
      </c>
      <c r="G1341" t="s">
        <v>275</v>
      </c>
      <c r="T1341">
        <v>3</v>
      </c>
      <c r="U1341">
        <v>2</v>
      </c>
      <c r="V1341">
        <v>15</v>
      </c>
      <c r="W1341">
        <v>1</v>
      </c>
      <c r="X1341">
        <v>0</v>
      </c>
      <c r="Y1341">
        <v>0</v>
      </c>
      <c r="AB1341">
        <v>4</v>
      </c>
      <c r="AC1341" t="s">
        <v>1582</v>
      </c>
      <c r="AD1341" t="s">
        <v>1948</v>
      </c>
      <c r="AF1341">
        <v>9.5</v>
      </c>
    </row>
    <row r="1342" spans="1:32" x14ac:dyDescent="0.2">
      <c r="A1342" t="s">
        <v>874</v>
      </c>
      <c r="B1342" t="s">
        <v>794</v>
      </c>
      <c r="C1342" t="s">
        <v>34</v>
      </c>
      <c r="D1342" t="s">
        <v>53</v>
      </c>
      <c r="E1342">
        <v>13</v>
      </c>
      <c r="F1342" t="s">
        <v>875</v>
      </c>
      <c r="G1342" t="s">
        <v>283</v>
      </c>
      <c r="T1342">
        <v>9</v>
      </c>
      <c r="U1342">
        <v>5</v>
      </c>
      <c r="V1342">
        <v>45</v>
      </c>
      <c r="W1342">
        <v>0</v>
      </c>
      <c r="X1342">
        <v>0</v>
      </c>
      <c r="Y1342">
        <v>0</v>
      </c>
      <c r="AB1342">
        <v>1</v>
      </c>
      <c r="AF1342">
        <v>9.5</v>
      </c>
    </row>
    <row r="1343" spans="1:32" x14ac:dyDescent="0.2">
      <c r="A1343" t="s">
        <v>1119</v>
      </c>
      <c r="B1343" t="s">
        <v>794</v>
      </c>
      <c r="C1343" t="s">
        <v>40</v>
      </c>
      <c r="D1343" t="s">
        <v>54</v>
      </c>
      <c r="E1343">
        <v>13</v>
      </c>
      <c r="F1343" t="s">
        <v>1120</v>
      </c>
      <c r="G1343" t="s">
        <v>275</v>
      </c>
      <c r="T1343">
        <v>5</v>
      </c>
      <c r="U1343">
        <v>2</v>
      </c>
      <c r="V1343">
        <v>15</v>
      </c>
      <c r="W1343">
        <v>1</v>
      </c>
      <c r="X1343">
        <v>0</v>
      </c>
      <c r="Y1343">
        <v>0</v>
      </c>
      <c r="AB1343">
        <v>1</v>
      </c>
      <c r="AF1343">
        <v>9.5</v>
      </c>
    </row>
    <row r="1344" spans="1:32" x14ac:dyDescent="0.2">
      <c r="A1344" t="s">
        <v>1217</v>
      </c>
      <c r="B1344" t="s">
        <v>720</v>
      </c>
      <c r="C1344" t="s">
        <v>34</v>
      </c>
      <c r="D1344" t="s">
        <v>53</v>
      </c>
      <c r="E1344">
        <v>13</v>
      </c>
      <c r="F1344" t="s">
        <v>1218</v>
      </c>
      <c r="G1344" t="s">
        <v>283</v>
      </c>
      <c r="T1344">
        <v>7</v>
      </c>
      <c r="U1344">
        <v>3</v>
      </c>
      <c r="V1344">
        <v>62</v>
      </c>
      <c r="W1344">
        <v>0</v>
      </c>
      <c r="X1344">
        <v>0</v>
      </c>
      <c r="Y1344">
        <v>0</v>
      </c>
      <c r="AB1344">
        <v>1</v>
      </c>
      <c r="AC1344" t="s">
        <v>462</v>
      </c>
      <c r="AD1344" t="s">
        <v>1815</v>
      </c>
      <c r="AF1344">
        <v>9.1999999999999993</v>
      </c>
    </row>
    <row r="1345" spans="1:32" x14ac:dyDescent="0.2">
      <c r="A1345" t="s">
        <v>1075</v>
      </c>
      <c r="B1345" t="s">
        <v>720</v>
      </c>
      <c r="C1345" t="s">
        <v>56</v>
      </c>
      <c r="D1345" t="s">
        <v>62</v>
      </c>
      <c r="E1345">
        <v>13</v>
      </c>
      <c r="F1345" t="s">
        <v>1076</v>
      </c>
      <c r="G1345" t="s">
        <v>280</v>
      </c>
      <c r="T1345">
        <v>5</v>
      </c>
      <c r="U1345">
        <v>4</v>
      </c>
      <c r="V1345">
        <v>51</v>
      </c>
      <c r="W1345">
        <v>0</v>
      </c>
      <c r="X1345">
        <v>0</v>
      </c>
      <c r="Y1345">
        <v>0</v>
      </c>
      <c r="AB1345">
        <v>3</v>
      </c>
      <c r="AF1345">
        <v>9.1</v>
      </c>
    </row>
    <row r="1346" spans="1:32" x14ac:dyDescent="0.2">
      <c r="A1346" t="s">
        <v>1015</v>
      </c>
      <c r="B1346" t="s">
        <v>794</v>
      </c>
      <c r="C1346" t="s">
        <v>54</v>
      </c>
      <c r="D1346" t="s">
        <v>40</v>
      </c>
      <c r="E1346">
        <v>13</v>
      </c>
      <c r="F1346" t="s">
        <v>1016</v>
      </c>
      <c r="G1346" t="s">
        <v>275</v>
      </c>
      <c r="T1346">
        <v>2</v>
      </c>
      <c r="U1346">
        <v>2</v>
      </c>
      <c r="V1346">
        <v>11</v>
      </c>
      <c r="W1346">
        <v>1</v>
      </c>
      <c r="X1346">
        <v>0</v>
      </c>
      <c r="Y1346">
        <v>0</v>
      </c>
      <c r="AB1346">
        <v>2</v>
      </c>
      <c r="AF1346">
        <v>9.1</v>
      </c>
    </row>
    <row r="1347" spans="1:32" x14ac:dyDescent="0.2">
      <c r="A1347" t="s">
        <v>1209</v>
      </c>
      <c r="B1347" t="s">
        <v>794</v>
      </c>
      <c r="C1347" t="s">
        <v>61</v>
      </c>
      <c r="D1347" t="s">
        <v>47</v>
      </c>
      <c r="E1347">
        <v>13</v>
      </c>
      <c r="F1347" t="s">
        <v>1210</v>
      </c>
      <c r="G1347" t="s">
        <v>268</v>
      </c>
      <c r="T1347">
        <v>2</v>
      </c>
      <c r="U1347">
        <v>2</v>
      </c>
      <c r="V1347">
        <v>9</v>
      </c>
      <c r="W1347">
        <v>1</v>
      </c>
      <c r="X1347">
        <v>0</v>
      </c>
      <c r="Y1347">
        <v>0</v>
      </c>
      <c r="AB1347">
        <v>1</v>
      </c>
      <c r="AC1347" t="s">
        <v>462</v>
      </c>
      <c r="AD1347" t="s">
        <v>1949</v>
      </c>
      <c r="AF1347">
        <v>8.9</v>
      </c>
    </row>
    <row r="1348" spans="1:32" x14ac:dyDescent="0.2">
      <c r="A1348" t="s">
        <v>894</v>
      </c>
      <c r="B1348" t="s">
        <v>794</v>
      </c>
      <c r="C1348" t="s">
        <v>38</v>
      </c>
      <c r="D1348" t="s">
        <v>43</v>
      </c>
      <c r="E1348">
        <v>13</v>
      </c>
      <c r="F1348" t="s">
        <v>895</v>
      </c>
      <c r="G1348" t="s">
        <v>281</v>
      </c>
      <c r="T1348">
        <v>4</v>
      </c>
      <c r="U1348">
        <v>2</v>
      </c>
      <c r="V1348">
        <v>9</v>
      </c>
      <c r="W1348">
        <v>1</v>
      </c>
      <c r="X1348">
        <v>0</v>
      </c>
      <c r="Y1348">
        <v>0</v>
      </c>
      <c r="AB1348">
        <v>1</v>
      </c>
      <c r="AC1348" t="s">
        <v>1803</v>
      </c>
      <c r="AD1348" t="s">
        <v>1482</v>
      </c>
      <c r="AE1348" t="s">
        <v>1947</v>
      </c>
      <c r="AF1348">
        <v>8.9</v>
      </c>
    </row>
    <row r="1349" spans="1:32" x14ac:dyDescent="0.2">
      <c r="A1349" t="s">
        <v>433</v>
      </c>
      <c r="B1349" t="s">
        <v>367</v>
      </c>
      <c r="C1349" t="s">
        <v>59</v>
      </c>
      <c r="D1349" t="s">
        <v>48</v>
      </c>
      <c r="E1349">
        <v>13</v>
      </c>
      <c r="F1349" t="s">
        <v>434</v>
      </c>
      <c r="G1349" t="s">
        <v>282</v>
      </c>
      <c r="H1349">
        <v>26</v>
      </c>
      <c r="I1349">
        <v>16</v>
      </c>
      <c r="J1349">
        <v>169</v>
      </c>
      <c r="K1349">
        <v>1</v>
      </c>
      <c r="L1349">
        <v>0</v>
      </c>
      <c r="M1349">
        <v>2</v>
      </c>
      <c r="N1349">
        <v>0</v>
      </c>
      <c r="O1349">
        <v>2</v>
      </c>
      <c r="P1349">
        <v>1</v>
      </c>
      <c r="Q1349">
        <v>0</v>
      </c>
      <c r="R1349">
        <v>0</v>
      </c>
      <c r="S1349">
        <v>0</v>
      </c>
      <c r="Z1349">
        <v>1</v>
      </c>
      <c r="AA1349">
        <v>0</v>
      </c>
      <c r="AB1349">
        <v>2</v>
      </c>
      <c r="AF1349">
        <v>8.86</v>
      </c>
    </row>
    <row r="1350" spans="1:32" x14ac:dyDescent="0.2">
      <c r="A1350" t="s">
        <v>688</v>
      </c>
      <c r="B1350" t="s">
        <v>475</v>
      </c>
      <c r="C1350" t="s">
        <v>52</v>
      </c>
      <c r="D1350" t="s">
        <v>60</v>
      </c>
      <c r="E1350">
        <v>13</v>
      </c>
      <c r="F1350" t="s">
        <v>689</v>
      </c>
      <c r="G1350" t="s">
        <v>278</v>
      </c>
      <c r="O1350">
        <v>12</v>
      </c>
      <c r="P1350">
        <v>59</v>
      </c>
      <c r="Q1350">
        <v>0</v>
      </c>
      <c r="R1350">
        <v>0</v>
      </c>
      <c r="S1350">
        <v>0</v>
      </c>
      <c r="T1350">
        <v>3</v>
      </c>
      <c r="U1350">
        <v>2</v>
      </c>
      <c r="V1350">
        <v>9</v>
      </c>
      <c r="W1350">
        <v>0</v>
      </c>
      <c r="X1350">
        <v>0</v>
      </c>
      <c r="Y1350">
        <v>0</v>
      </c>
      <c r="AB1350">
        <v>2</v>
      </c>
      <c r="AF1350">
        <v>8.8000000000000007</v>
      </c>
    </row>
    <row r="1351" spans="1:32" x14ac:dyDescent="0.2">
      <c r="A1351" t="s">
        <v>952</v>
      </c>
      <c r="B1351" t="s">
        <v>720</v>
      </c>
      <c r="C1351" t="s">
        <v>60</v>
      </c>
      <c r="D1351" t="s">
        <v>52</v>
      </c>
      <c r="E1351">
        <v>13</v>
      </c>
      <c r="F1351" t="s">
        <v>953</v>
      </c>
      <c r="G1351" t="s">
        <v>278</v>
      </c>
      <c r="T1351">
        <v>13</v>
      </c>
      <c r="U1351">
        <v>5</v>
      </c>
      <c r="V1351">
        <v>37</v>
      </c>
      <c r="W1351">
        <v>0</v>
      </c>
      <c r="X1351">
        <v>0</v>
      </c>
      <c r="Y1351">
        <v>0</v>
      </c>
      <c r="AB1351">
        <v>1</v>
      </c>
      <c r="AC1351" t="s">
        <v>462</v>
      </c>
      <c r="AD1351" t="s">
        <v>1490</v>
      </c>
      <c r="AF1351">
        <v>8.6999999999999993</v>
      </c>
    </row>
    <row r="1352" spans="1:32" x14ac:dyDescent="0.2">
      <c r="A1352" t="s">
        <v>1811</v>
      </c>
      <c r="B1352" t="s">
        <v>367</v>
      </c>
      <c r="C1352" t="s">
        <v>45</v>
      </c>
      <c r="D1352" t="s">
        <v>51</v>
      </c>
      <c r="E1352">
        <v>13</v>
      </c>
      <c r="F1352" t="s">
        <v>1812</v>
      </c>
      <c r="G1352" t="s">
        <v>273</v>
      </c>
      <c r="H1352">
        <v>38</v>
      </c>
      <c r="I1352">
        <v>25</v>
      </c>
      <c r="J1352">
        <v>230</v>
      </c>
      <c r="K1352">
        <v>0</v>
      </c>
      <c r="L1352">
        <v>0</v>
      </c>
      <c r="M1352">
        <v>1</v>
      </c>
      <c r="N1352">
        <v>0</v>
      </c>
      <c r="O1352">
        <v>3</v>
      </c>
      <c r="P1352">
        <v>4</v>
      </c>
      <c r="Q1352">
        <v>0</v>
      </c>
      <c r="R1352">
        <v>0</v>
      </c>
      <c r="S1352">
        <v>0</v>
      </c>
      <c r="Z1352">
        <v>1</v>
      </c>
      <c r="AA1352">
        <v>0</v>
      </c>
      <c r="AB1352">
        <v>2</v>
      </c>
      <c r="AF1352">
        <v>8.6</v>
      </c>
    </row>
    <row r="1353" spans="1:32" x14ac:dyDescent="0.2">
      <c r="A1353" t="s">
        <v>429</v>
      </c>
      <c r="B1353" t="s">
        <v>367</v>
      </c>
      <c r="C1353" t="s">
        <v>34</v>
      </c>
      <c r="D1353" t="s">
        <v>53</v>
      </c>
      <c r="E1353">
        <v>13</v>
      </c>
      <c r="F1353" t="s">
        <v>430</v>
      </c>
      <c r="G1353" t="s">
        <v>283</v>
      </c>
      <c r="H1353">
        <v>29</v>
      </c>
      <c r="I1353">
        <v>16</v>
      </c>
      <c r="J1353">
        <v>222</v>
      </c>
      <c r="K1353">
        <v>0</v>
      </c>
      <c r="L1353">
        <v>0</v>
      </c>
      <c r="M1353">
        <v>0</v>
      </c>
      <c r="N1353">
        <v>0</v>
      </c>
      <c r="O1353">
        <v>2</v>
      </c>
      <c r="P1353">
        <v>-3</v>
      </c>
      <c r="Q1353">
        <v>0</v>
      </c>
      <c r="R1353">
        <v>0</v>
      </c>
      <c r="S1353">
        <v>0</v>
      </c>
      <c r="AB1353">
        <v>2</v>
      </c>
      <c r="AF1353">
        <v>8.58</v>
      </c>
    </row>
    <row r="1354" spans="1:32" x14ac:dyDescent="0.2">
      <c r="A1354" t="s">
        <v>387</v>
      </c>
      <c r="B1354" t="s">
        <v>367</v>
      </c>
      <c r="C1354" t="s">
        <v>42</v>
      </c>
      <c r="D1354" t="s">
        <v>55</v>
      </c>
      <c r="E1354">
        <v>13</v>
      </c>
      <c r="F1354" t="s">
        <v>388</v>
      </c>
      <c r="G1354" t="s">
        <v>271</v>
      </c>
      <c r="H1354">
        <v>19</v>
      </c>
      <c r="I1354">
        <v>9</v>
      </c>
      <c r="J1354">
        <v>86</v>
      </c>
      <c r="K1354">
        <v>1</v>
      </c>
      <c r="L1354">
        <v>0</v>
      </c>
      <c r="M1354">
        <v>0</v>
      </c>
      <c r="N1354">
        <v>0</v>
      </c>
      <c r="O1354">
        <v>1</v>
      </c>
      <c r="P1354">
        <v>11</v>
      </c>
      <c r="Q1354">
        <v>0</v>
      </c>
      <c r="R1354">
        <v>0</v>
      </c>
      <c r="S1354">
        <v>0</v>
      </c>
      <c r="AB1354">
        <v>1</v>
      </c>
      <c r="AF1354">
        <v>8.5399999999999991</v>
      </c>
    </row>
    <row r="1355" spans="1:32" x14ac:dyDescent="0.2">
      <c r="A1355" t="s">
        <v>1950</v>
      </c>
      <c r="B1355" t="s">
        <v>720</v>
      </c>
      <c r="C1355" t="s">
        <v>45</v>
      </c>
      <c r="D1355" t="s">
        <v>51</v>
      </c>
      <c r="E1355">
        <v>13</v>
      </c>
      <c r="F1355" t="s">
        <v>1951</v>
      </c>
      <c r="G1355" t="s">
        <v>273</v>
      </c>
      <c r="T1355">
        <v>7</v>
      </c>
      <c r="U1355">
        <v>5</v>
      </c>
      <c r="V1355">
        <v>35</v>
      </c>
      <c r="W1355">
        <v>0</v>
      </c>
      <c r="X1355">
        <v>0</v>
      </c>
      <c r="Y1355">
        <v>0</v>
      </c>
      <c r="AF1355">
        <v>8.5</v>
      </c>
    </row>
    <row r="1356" spans="1:32" x14ac:dyDescent="0.2">
      <c r="A1356" t="s">
        <v>616</v>
      </c>
      <c r="B1356" t="s">
        <v>475</v>
      </c>
      <c r="C1356" t="s">
        <v>33</v>
      </c>
      <c r="D1356" t="s">
        <v>58</v>
      </c>
      <c r="E1356">
        <v>13</v>
      </c>
      <c r="F1356" t="s">
        <v>617</v>
      </c>
      <c r="G1356" t="s">
        <v>274</v>
      </c>
      <c r="O1356">
        <v>5</v>
      </c>
      <c r="P1356">
        <v>28</v>
      </c>
      <c r="Q1356">
        <v>0</v>
      </c>
      <c r="R1356">
        <v>1</v>
      </c>
      <c r="S1356">
        <v>0</v>
      </c>
      <c r="T1356">
        <v>2</v>
      </c>
      <c r="U1356">
        <v>2</v>
      </c>
      <c r="V1356">
        <v>15</v>
      </c>
      <c r="W1356">
        <v>0</v>
      </c>
      <c r="X1356">
        <v>0</v>
      </c>
      <c r="Y1356">
        <v>0</v>
      </c>
      <c r="AB1356">
        <v>1</v>
      </c>
      <c r="AF1356">
        <v>8.3000000000000007</v>
      </c>
    </row>
    <row r="1357" spans="1:32" x14ac:dyDescent="0.2">
      <c r="A1357" t="s">
        <v>1604</v>
      </c>
      <c r="B1357" t="s">
        <v>720</v>
      </c>
      <c r="C1357" t="s">
        <v>55</v>
      </c>
      <c r="D1357" t="s">
        <v>42</v>
      </c>
      <c r="E1357">
        <v>13</v>
      </c>
      <c r="F1357" t="s">
        <v>1605</v>
      </c>
      <c r="G1357" t="s">
        <v>271</v>
      </c>
      <c r="T1357">
        <v>5</v>
      </c>
      <c r="U1357">
        <v>4</v>
      </c>
      <c r="V1357">
        <v>43</v>
      </c>
      <c r="W1357">
        <v>0</v>
      </c>
      <c r="X1357">
        <v>0</v>
      </c>
      <c r="Y1357">
        <v>0</v>
      </c>
      <c r="AF1357">
        <v>8.3000000000000007</v>
      </c>
    </row>
    <row r="1358" spans="1:32" x14ac:dyDescent="0.2">
      <c r="A1358" t="s">
        <v>964</v>
      </c>
      <c r="B1358" t="s">
        <v>720</v>
      </c>
      <c r="C1358" t="s">
        <v>44</v>
      </c>
      <c r="D1358" t="s">
        <v>41</v>
      </c>
      <c r="E1358">
        <v>13</v>
      </c>
      <c r="F1358" t="s">
        <v>965</v>
      </c>
      <c r="G1358" t="s">
        <v>272</v>
      </c>
      <c r="T1358">
        <v>3</v>
      </c>
      <c r="U1358">
        <v>1</v>
      </c>
      <c r="V1358">
        <v>13</v>
      </c>
      <c r="W1358">
        <v>1</v>
      </c>
      <c r="X1358">
        <v>0</v>
      </c>
      <c r="Y1358">
        <v>0</v>
      </c>
      <c r="AB1358">
        <v>1</v>
      </c>
      <c r="AF1358">
        <v>8.3000000000000007</v>
      </c>
    </row>
    <row r="1359" spans="1:32" x14ac:dyDescent="0.2">
      <c r="A1359" t="s">
        <v>978</v>
      </c>
      <c r="B1359" t="s">
        <v>720</v>
      </c>
      <c r="C1359" t="s">
        <v>34</v>
      </c>
      <c r="D1359" t="s">
        <v>53</v>
      </c>
      <c r="E1359">
        <v>13</v>
      </c>
      <c r="F1359" t="s">
        <v>979</v>
      </c>
      <c r="G1359" t="s">
        <v>283</v>
      </c>
      <c r="T1359">
        <v>3</v>
      </c>
      <c r="U1359">
        <v>2</v>
      </c>
      <c r="V1359">
        <v>63</v>
      </c>
      <c r="W1359">
        <v>0</v>
      </c>
      <c r="X1359">
        <v>0</v>
      </c>
      <c r="Y1359">
        <v>0</v>
      </c>
      <c r="AB1359">
        <v>2</v>
      </c>
      <c r="AF1359">
        <v>8.3000000000000007</v>
      </c>
    </row>
    <row r="1360" spans="1:32" x14ac:dyDescent="0.2">
      <c r="A1360" t="s">
        <v>868</v>
      </c>
      <c r="B1360" t="s">
        <v>794</v>
      </c>
      <c r="C1360" t="s">
        <v>62</v>
      </c>
      <c r="D1360" t="s">
        <v>56</v>
      </c>
      <c r="E1360">
        <v>13</v>
      </c>
      <c r="F1360" t="s">
        <v>869</v>
      </c>
      <c r="G1360" t="s">
        <v>280</v>
      </c>
      <c r="T1360">
        <v>3</v>
      </c>
      <c r="U1360">
        <v>2</v>
      </c>
      <c r="V1360">
        <v>42</v>
      </c>
      <c r="W1360">
        <v>0</v>
      </c>
      <c r="X1360">
        <v>1</v>
      </c>
      <c r="Y1360">
        <v>0</v>
      </c>
      <c r="Z1360">
        <v>1</v>
      </c>
      <c r="AA1360">
        <v>0</v>
      </c>
      <c r="AB1360">
        <v>1</v>
      </c>
      <c r="AC1360" t="s">
        <v>1477</v>
      </c>
      <c r="AD1360" t="s">
        <v>1505</v>
      </c>
      <c r="AF1360">
        <v>8.1999999999999993</v>
      </c>
    </row>
    <row r="1361" spans="1:32" x14ac:dyDescent="0.2">
      <c r="A1361" t="s">
        <v>503</v>
      </c>
      <c r="B1361" t="s">
        <v>475</v>
      </c>
      <c r="C1361" t="s">
        <v>61</v>
      </c>
      <c r="D1361" t="s">
        <v>47</v>
      </c>
      <c r="E1361">
        <v>13</v>
      </c>
      <c r="F1361" t="s">
        <v>504</v>
      </c>
      <c r="G1361" t="s">
        <v>268</v>
      </c>
      <c r="O1361">
        <v>1</v>
      </c>
      <c r="P1361">
        <v>4</v>
      </c>
      <c r="Q1361">
        <v>0</v>
      </c>
      <c r="R1361">
        <v>0</v>
      </c>
      <c r="S1361">
        <v>0</v>
      </c>
      <c r="T1361">
        <v>6</v>
      </c>
      <c r="U1361">
        <v>5</v>
      </c>
      <c r="V1361">
        <v>27</v>
      </c>
      <c r="W1361">
        <v>0</v>
      </c>
      <c r="X1361">
        <v>0</v>
      </c>
      <c r="Y1361">
        <v>0</v>
      </c>
      <c r="AB1361">
        <v>2</v>
      </c>
      <c r="AF1361">
        <v>8.1</v>
      </c>
    </row>
    <row r="1362" spans="1:32" x14ac:dyDescent="0.2">
      <c r="A1362" t="s">
        <v>405</v>
      </c>
      <c r="B1362" t="s">
        <v>367</v>
      </c>
      <c r="C1362" t="s">
        <v>52</v>
      </c>
      <c r="D1362" t="s">
        <v>60</v>
      </c>
      <c r="E1362">
        <v>13</v>
      </c>
      <c r="F1362" t="s">
        <v>406</v>
      </c>
      <c r="G1362" t="s">
        <v>278</v>
      </c>
      <c r="H1362">
        <v>31</v>
      </c>
      <c r="I1362">
        <v>18</v>
      </c>
      <c r="J1362">
        <v>202</v>
      </c>
      <c r="K1362">
        <v>0</v>
      </c>
      <c r="L1362">
        <v>0</v>
      </c>
      <c r="M1362">
        <v>1</v>
      </c>
      <c r="N1362">
        <v>0</v>
      </c>
      <c r="O1362">
        <v>4</v>
      </c>
      <c r="P1362">
        <v>10</v>
      </c>
      <c r="Q1362">
        <v>0</v>
      </c>
      <c r="R1362">
        <v>0</v>
      </c>
      <c r="S1362">
        <v>0</v>
      </c>
      <c r="AB1362">
        <v>1</v>
      </c>
      <c r="AF1362">
        <v>8.08</v>
      </c>
    </row>
    <row r="1363" spans="1:32" x14ac:dyDescent="0.2">
      <c r="A1363" t="s">
        <v>1518</v>
      </c>
      <c r="B1363" t="s">
        <v>475</v>
      </c>
      <c r="C1363" t="s">
        <v>52</v>
      </c>
      <c r="D1363" t="s">
        <v>60</v>
      </c>
      <c r="E1363">
        <v>13</v>
      </c>
      <c r="F1363" t="s">
        <v>1519</v>
      </c>
      <c r="G1363" t="s">
        <v>278</v>
      </c>
      <c r="O1363">
        <v>5</v>
      </c>
      <c r="P1363">
        <v>17</v>
      </c>
      <c r="Q1363">
        <v>1</v>
      </c>
      <c r="R1363">
        <v>0</v>
      </c>
      <c r="S1363">
        <v>0</v>
      </c>
      <c r="AB1363">
        <v>3</v>
      </c>
      <c r="AC1363" t="s">
        <v>1803</v>
      </c>
      <c r="AD1363" t="s">
        <v>1952</v>
      </c>
      <c r="AE1363" t="s">
        <v>1953</v>
      </c>
      <c r="AF1363">
        <v>7.7</v>
      </c>
    </row>
    <row r="1364" spans="1:32" x14ac:dyDescent="0.2">
      <c r="A1364" t="s">
        <v>1017</v>
      </c>
      <c r="B1364" t="s">
        <v>794</v>
      </c>
      <c r="C1364" t="s">
        <v>56</v>
      </c>
      <c r="D1364" t="s">
        <v>62</v>
      </c>
      <c r="E1364">
        <v>13</v>
      </c>
      <c r="F1364" t="s">
        <v>1018</v>
      </c>
      <c r="G1364" t="s">
        <v>280</v>
      </c>
      <c r="T1364">
        <v>1</v>
      </c>
      <c r="U1364">
        <v>1</v>
      </c>
      <c r="V1364">
        <v>5</v>
      </c>
      <c r="W1364">
        <v>1</v>
      </c>
      <c r="X1364">
        <v>0</v>
      </c>
      <c r="Y1364">
        <v>0</v>
      </c>
      <c r="AB1364">
        <v>2</v>
      </c>
      <c r="AC1364" t="s">
        <v>462</v>
      </c>
      <c r="AD1364" t="s">
        <v>1832</v>
      </c>
      <c r="AF1364">
        <v>7.5</v>
      </c>
    </row>
    <row r="1365" spans="1:32" x14ac:dyDescent="0.2">
      <c r="A1365" t="s">
        <v>910</v>
      </c>
      <c r="B1365" t="s">
        <v>720</v>
      </c>
      <c r="C1365" t="s">
        <v>50</v>
      </c>
      <c r="D1365" t="s">
        <v>36</v>
      </c>
      <c r="E1365">
        <v>13</v>
      </c>
      <c r="F1365" t="s">
        <v>911</v>
      </c>
      <c r="G1365" t="s">
        <v>270</v>
      </c>
      <c r="T1365">
        <v>2</v>
      </c>
      <c r="U1365">
        <v>1</v>
      </c>
      <c r="V1365">
        <v>5</v>
      </c>
      <c r="W1365">
        <v>1</v>
      </c>
      <c r="X1365">
        <v>0</v>
      </c>
      <c r="Y1365">
        <v>0</v>
      </c>
      <c r="AB1365">
        <v>4</v>
      </c>
      <c r="AF1365">
        <v>7.5</v>
      </c>
    </row>
    <row r="1366" spans="1:32" x14ac:dyDescent="0.2">
      <c r="A1366" t="s">
        <v>1244</v>
      </c>
      <c r="B1366" t="s">
        <v>720</v>
      </c>
      <c r="C1366" t="s">
        <v>43</v>
      </c>
      <c r="D1366" t="s">
        <v>38</v>
      </c>
      <c r="E1366">
        <v>13</v>
      </c>
      <c r="F1366" t="s">
        <v>1245</v>
      </c>
      <c r="G1366" t="s">
        <v>281</v>
      </c>
      <c r="T1366">
        <v>8</v>
      </c>
      <c r="U1366">
        <v>3</v>
      </c>
      <c r="V1366">
        <v>45</v>
      </c>
      <c r="W1366">
        <v>0</v>
      </c>
      <c r="X1366">
        <v>0</v>
      </c>
      <c r="Y1366">
        <v>0</v>
      </c>
      <c r="AB1366">
        <v>3</v>
      </c>
      <c r="AC1366" t="s">
        <v>1477</v>
      </c>
      <c r="AD1366" t="s">
        <v>1490</v>
      </c>
      <c r="AF1366">
        <v>7.5</v>
      </c>
    </row>
    <row r="1367" spans="1:32" x14ac:dyDescent="0.2">
      <c r="A1367" t="s">
        <v>574</v>
      </c>
      <c r="B1367" t="s">
        <v>475</v>
      </c>
      <c r="C1367" t="s">
        <v>45</v>
      </c>
      <c r="D1367" t="s">
        <v>51</v>
      </c>
      <c r="E1367">
        <v>13</v>
      </c>
      <c r="F1367" t="s">
        <v>575</v>
      </c>
      <c r="G1367" t="s">
        <v>273</v>
      </c>
      <c r="O1367">
        <v>11</v>
      </c>
      <c r="P1367">
        <v>62</v>
      </c>
      <c r="Q1367">
        <v>0</v>
      </c>
      <c r="R1367">
        <v>0</v>
      </c>
      <c r="S1367">
        <v>0</v>
      </c>
      <c r="T1367">
        <v>1</v>
      </c>
      <c r="U1367">
        <v>1</v>
      </c>
      <c r="V1367">
        <v>2</v>
      </c>
      <c r="W1367">
        <v>0</v>
      </c>
      <c r="X1367">
        <v>0</v>
      </c>
      <c r="Y1367">
        <v>0</v>
      </c>
      <c r="AB1367">
        <v>2</v>
      </c>
      <c r="AF1367">
        <v>7.4</v>
      </c>
    </row>
    <row r="1368" spans="1:32" x14ac:dyDescent="0.2">
      <c r="A1368" t="s">
        <v>499</v>
      </c>
      <c r="B1368" t="s">
        <v>475</v>
      </c>
      <c r="C1368" t="s">
        <v>49</v>
      </c>
      <c r="D1368" t="s">
        <v>31</v>
      </c>
      <c r="E1368">
        <v>13</v>
      </c>
      <c r="F1368" t="s">
        <v>500</v>
      </c>
      <c r="G1368" t="s">
        <v>279</v>
      </c>
      <c r="O1368">
        <v>12</v>
      </c>
      <c r="P1368">
        <v>55</v>
      </c>
      <c r="Q1368">
        <v>0</v>
      </c>
      <c r="R1368">
        <v>0</v>
      </c>
      <c r="S1368">
        <v>0</v>
      </c>
      <c r="T1368">
        <v>1</v>
      </c>
      <c r="U1368">
        <v>1</v>
      </c>
      <c r="V1368">
        <v>8</v>
      </c>
      <c r="W1368">
        <v>0</v>
      </c>
      <c r="X1368">
        <v>0</v>
      </c>
      <c r="Y1368">
        <v>0</v>
      </c>
      <c r="Z1368">
        <v>1</v>
      </c>
      <c r="AA1368">
        <v>0</v>
      </c>
      <c r="AB1368">
        <v>2</v>
      </c>
      <c r="AF1368">
        <v>7.3</v>
      </c>
    </row>
    <row r="1369" spans="1:32" x14ac:dyDescent="0.2">
      <c r="A1369" t="s">
        <v>564</v>
      </c>
      <c r="B1369" t="s">
        <v>475</v>
      </c>
      <c r="C1369" t="s">
        <v>45</v>
      </c>
      <c r="D1369" t="s">
        <v>51</v>
      </c>
      <c r="E1369">
        <v>13</v>
      </c>
      <c r="F1369" t="s">
        <v>565</v>
      </c>
      <c r="G1369" t="s">
        <v>273</v>
      </c>
      <c r="O1369">
        <v>5</v>
      </c>
      <c r="P1369">
        <v>2</v>
      </c>
      <c r="Q1369">
        <v>0</v>
      </c>
      <c r="R1369">
        <v>0</v>
      </c>
      <c r="S1369">
        <v>0</v>
      </c>
      <c r="T1369">
        <v>4</v>
      </c>
      <c r="U1369">
        <v>4</v>
      </c>
      <c r="V1369">
        <v>30</v>
      </c>
      <c r="W1369">
        <v>0</v>
      </c>
      <c r="X1369">
        <v>0</v>
      </c>
      <c r="Y1369">
        <v>0</v>
      </c>
      <c r="AB1369">
        <v>1</v>
      </c>
      <c r="AF1369">
        <v>7.2</v>
      </c>
    </row>
    <row r="1370" spans="1:32" x14ac:dyDescent="0.2">
      <c r="A1370" t="s">
        <v>423</v>
      </c>
      <c r="B1370" t="s">
        <v>367</v>
      </c>
      <c r="C1370" t="s">
        <v>49</v>
      </c>
      <c r="D1370" t="s">
        <v>31</v>
      </c>
      <c r="E1370">
        <v>13</v>
      </c>
      <c r="F1370" t="s">
        <v>424</v>
      </c>
      <c r="G1370" t="s">
        <v>279</v>
      </c>
      <c r="H1370">
        <v>35</v>
      </c>
      <c r="I1370">
        <v>18</v>
      </c>
      <c r="J1370">
        <v>202</v>
      </c>
      <c r="K1370">
        <v>0</v>
      </c>
      <c r="L1370">
        <v>0</v>
      </c>
      <c r="M1370">
        <v>1</v>
      </c>
      <c r="N1370">
        <v>0</v>
      </c>
      <c r="AB1370">
        <v>1</v>
      </c>
      <c r="AF1370">
        <v>7.08</v>
      </c>
    </row>
    <row r="1371" spans="1:32" x14ac:dyDescent="0.2">
      <c r="A1371" t="s">
        <v>812</v>
      </c>
      <c r="B1371" t="s">
        <v>720</v>
      </c>
      <c r="C1371" t="s">
        <v>47</v>
      </c>
      <c r="D1371" t="s">
        <v>61</v>
      </c>
      <c r="E1371">
        <v>13</v>
      </c>
      <c r="F1371" t="s">
        <v>813</v>
      </c>
      <c r="G1371" t="s">
        <v>268</v>
      </c>
      <c r="O1371">
        <v>1</v>
      </c>
      <c r="P1371">
        <v>-1</v>
      </c>
      <c r="Q1371">
        <v>0</v>
      </c>
      <c r="R1371">
        <v>0</v>
      </c>
      <c r="S1371">
        <v>0</v>
      </c>
      <c r="T1371">
        <v>5</v>
      </c>
      <c r="U1371">
        <v>4</v>
      </c>
      <c r="V1371">
        <v>29</v>
      </c>
      <c r="W1371">
        <v>0</v>
      </c>
      <c r="X1371">
        <v>0</v>
      </c>
      <c r="Y1371">
        <v>0</v>
      </c>
      <c r="AB1371">
        <v>1</v>
      </c>
      <c r="AF1371">
        <v>6.8</v>
      </c>
    </row>
    <row r="1372" spans="1:32" x14ac:dyDescent="0.2">
      <c r="A1372" t="s">
        <v>525</v>
      </c>
      <c r="B1372" t="s">
        <v>475</v>
      </c>
      <c r="C1372" t="s">
        <v>61</v>
      </c>
      <c r="D1372" t="s">
        <v>47</v>
      </c>
      <c r="E1372">
        <v>13</v>
      </c>
      <c r="F1372" t="s">
        <v>526</v>
      </c>
      <c r="G1372" t="s">
        <v>268</v>
      </c>
      <c r="O1372">
        <v>13</v>
      </c>
      <c r="P1372">
        <v>67</v>
      </c>
      <c r="Q1372">
        <v>0</v>
      </c>
      <c r="R1372">
        <v>0</v>
      </c>
      <c r="S1372">
        <v>0</v>
      </c>
      <c r="T1372">
        <v>1</v>
      </c>
      <c r="U1372">
        <v>0</v>
      </c>
      <c r="V1372">
        <v>0</v>
      </c>
      <c r="W1372">
        <v>0</v>
      </c>
      <c r="X1372">
        <v>0</v>
      </c>
      <c r="Y1372">
        <v>0</v>
      </c>
      <c r="AB1372">
        <v>3</v>
      </c>
      <c r="AF1372">
        <v>6.7</v>
      </c>
    </row>
    <row r="1373" spans="1:32" x14ac:dyDescent="0.2">
      <c r="A1373" t="s">
        <v>1529</v>
      </c>
      <c r="B1373" t="s">
        <v>475</v>
      </c>
      <c r="C1373" t="s">
        <v>49</v>
      </c>
      <c r="D1373" t="s">
        <v>31</v>
      </c>
      <c r="E1373">
        <v>13</v>
      </c>
      <c r="F1373" t="s">
        <v>1530</v>
      </c>
      <c r="G1373" t="s">
        <v>279</v>
      </c>
      <c r="O1373">
        <v>7</v>
      </c>
      <c r="P1373">
        <v>26</v>
      </c>
      <c r="Q1373">
        <v>0</v>
      </c>
      <c r="R1373">
        <v>0</v>
      </c>
      <c r="S1373">
        <v>0</v>
      </c>
      <c r="T1373">
        <v>1</v>
      </c>
      <c r="U1373">
        <v>1</v>
      </c>
      <c r="V1373">
        <v>31</v>
      </c>
      <c r="W1373">
        <v>0</v>
      </c>
      <c r="X1373">
        <v>0</v>
      </c>
      <c r="Y1373">
        <v>0</v>
      </c>
      <c r="AB1373">
        <v>3</v>
      </c>
      <c r="AF1373">
        <v>6.7</v>
      </c>
    </row>
    <row r="1374" spans="1:32" x14ac:dyDescent="0.2">
      <c r="A1374" t="s">
        <v>1284</v>
      </c>
      <c r="B1374" t="s">
        <v>720</v>
      </c>
      <c r="C1374" t="s">
        <v>43</v>
      </c>
      <c r="D1374" t="s">
        <v>38</v>
      </c>
      <c r="E1374">
        <v>13</v>
      </c>
      <c r="F1374" t="s">
        <v>1285</v>
      </c>
      <c r="G1374" t="s">
        <v>281</v>
      </c>
      <c r="T1374">
        <v>9</v>
      </c>
      <c r="U1374">
        <v>4</v>
      </c>
      <c r="V1374">
        <v>27</v>
      </c>
      <c r="W1374">
        <v>0</v>
      </c>
      <c r="X1374">
        <v>0</v>
      </c>
      <c r="Y1374">
        <v>0</v>
      </c>
      <c r="AB1374">
        <v>2</v>
      </c>
      <c r="AF1374">
        <v>6.7</v>
      </c>
    </row>
    <row r="1375" spans="1:32" x14ac:dyDescent="0.2">
      <c r="A1375" t="s">
        <v>1710</v>
      </c>
      <c r="B1375" t="s">
        <v>475</v>
      </c>
      <c r="C1375" t="s">
        <v>38</v>
      </c>
      <c r="D1375" t="s">
        <v>43</v>
      </c>
      <c r="E1375">
        <v>13</v>
      </c>
      <c r="F1375" t="s">
        <v>1711</v>
      </c>
      <c r="G1375" t="s">
        <v>281</v>
      </c>
      <c r="O1375">
        <v>9</v>
      </c>
      <c r="P1375">
        <v>39</v>
      </c>
      <c r="Q1375">
        <v>0</v>
      </c>
      <c r="R1375">
        <v>0</v>
      </c>
      <c r="S1375">
        <v>0</v>
      </c>
      <c r="T1375">
        <v>2</v>
      </c>
      <c r="U1375">
        <v>2</v>
      </c>
      <c r="V1375">
        <v>7</v>
      </c>
      <c r="W1375">
        <v>0</v>
      </c>
      <c r="X1375">
        <v>0</v>
      </c>
      <c r="Y1375">
        <v>0</v>
      </c>
      <c r="Z1375">
        <v>1</v>
      </c>
      <c r="AA1375">
        <v>0</v>
      </c>
      <c r="AB1375">
        <v>3</v>
      </c>
      <c r="AF1375">
        <v>6.6</v>
      </c>
    </row>
    <row r="1376" spans="1:32" x14ac:dyDescent="0.2">
      <c r="A1376" t="s">
        <v>912</v>
      </c>
      <c r="B1376" t="s">
        <v>720</v>
      </c>
      <c r="C1376" t="s">
        <v>59</v>
      </c>
      <c r="D1376" t="s">
        <v>48</v>
      </c>
      <c r="E1376">
        <v>13</v>
      </c>
      <c r="F1376" t="s">
        <v>913</v>
      </c>
      <c r="G1376" t="s">
        <v>282</v>
      </c>
      <c r="T1376">
        <v>5</v>
      </c>
      <c r="U1376">
        <v>3</v>
      </c>
      <c r="V1376">
        <v>36</v>
      </c>
      <c r="W1376">
        <v>0</v>
      </c>
      <c r="X1376">
        <v>0</v>
      </c>
      <c r="Y1376">
        <v>0</v>
      </c>
      <c r="AB1376">
        <v>1</v>
      </c>
      <c r="AF1376">
        <v>6.6</v>
      </c>
    </row>
    <row r="1377" spans="1:32" x14ac:dyDescent="0.2">
      <c r="A1377" t="s">
        <v>642</v>
      </c>
      <c r="B1377" t="s">
        <v>475</v>
      </c>
      <c r="C1377" t="s">
        <v>53</v>
      </c>
      <c r="D1377" t="s">
        <v>34</v>
      </c>
      <c r="E1377">
        <v>13</v>
      </c>
      <c r="F1377" t="s">
        <v>643</v>
      </c>
      <c r="G1377" t="s">
        <v>283</v>
      </c>
      <c r="O1377">
        <v>1</v>
      </c>
      <c r="P1377">
        <v>6</v>
      </c>
      <c r="Q1377">
        <v>0</v>
      </c>
      <c r="R1377">
        <v>0</v>
      </c>
      <c r="S1377">
        <v>0</v>
      </c>
      <c r="T1377">
        <v>4</v>
      </c>
      <c r="U1377">
        <v>4</v>
      </c>
      <c r="V1377">
        <v>18</v>
      </c>
      <c r="W1377">
        <v>0</v>
      </c>
      <c r="X1377">
        <v>0</v>
      </c>
      <c r="Y1377">
        <v>0</v>
      </c>
      <c r="AB1377">
        <v>3</v>
      </c>
      <c r="AF1377">
        <v>6.4</v>
      </c>
    </row>
    <row r="1378" spans="1:32" x14ac:dyDescent="0.2">
      <c r="A1378" t="s">
        <v>501</v>
      </c>
      <c r="B1378" t="s">
        <v>475</v>
      </c>
      <c r="C1378" t="s">
        <v>39</v>
      </c>
      <c r="D1378" t="s">
        <v>57</v>
      </c>
      <c r="E1378">
        <v>13</v>
      </c>
      <c r="F1378" t="s">
        <v>502</v>
      </c>
      <c r="G1378" t="s">
        <v>277</v>
      </c>
      <c r="O1378">
        <v>8</v>
      </c>
      <c r="P1378">
        <v>18</v>
      </c>
      <c r="Q1378">
        <v>0</v>
      </c>
      <c r="R1378">
        <v>0</v>
      </c>
      <c r="S1378">
        <v>0</v>
      </c>
      <c r="T1378">
        <v>4</v>
      </c>
      <c r="U1378">
        <v>4</v>
      </c>
      <c r="V1378">
        <v>6</v>
      </c>
      <c r="W1378">
        <v>0</v>
      </c>
      <c r="X1378">
        <v>0</v>
      </c>
      <c r="Y1378">
        <v>0</v>
      </c>
      <c r="AB1378">
        <v>1</v>
      </c>
      <c r="AF1378">
        <v>6.4</v>
      </c>
    </row>
    <row r="1379" spans="1:32" x14ac:dyDescent="0.2">
      <c r="A1379" t="s">
        <v>568</v>
      </c>
      <c r="B1379" t="s">
        <v>475</v>
      </c>
      <c r="C1379" t="s">
        <v>31</v>
      </c>
      <c r="D1379" t="s">
        <v>49</v>
      </c>
      <c r="E1379">
        <v>13</v>
      </c>
      <c r="F1379" t="s">
        <v>569</v>
      </c>
      <c r="G1379" t="s">
        <v>279</v>
      </c>
      <c r="O1379">
        <v>7</v>
      </c>
      <c r="P1379">
        <v>42</v>
      </c>
      <c r="Q1379">
        <v>0</v>
      </c>
      <c r="R1379">
        <v>0</v>
      </c>
      <c r="S1379">
        <v>0</v>
      </c>
      <c r="T1379">
        <v>1</v>
      </c>
      <c r="U1379">
        <v>1</v>
      </c>
      <c r="V1379">
        <v>12</v>
      </c>
      <c r="W1379">
        <v>0</v>
      </c>
      <c r="X1379">
        <v>0</v>
      </c>
      <c r="Y1379">
        <v>0</v>
      </c>
      <c r="AB1379">
        <v>2</v>
      </c>
      <c r="AF1379">
        <v>6.4</v>
      </c>
    </row>
    <row r="1380" spans="1:32" x14ac:dyDescent="0.2">
      <c r="A1380" t="s">
        <v>485</v>
      </c>
      <c r="B1380" t="s">
        <v>475</v>
      </c>
      <c r="C1380" t="s">
        <v>62</v>
      </c>
      <c r="D1380" t="s">
        <v>56</v>
      </c>
      <c r="E1380">
        <v>13</v>
      </c>
      <c r="F1380" t="s">
        <v>486</v>
      </c>
      <c r="G1380" t="s">
        <v>280</v>
      </c>
      <c r="O1380">
        <v>9</v>
      </c>
      <c r="P1380">
        <v>35</v>
      </c>
      <c r="Q1380">
        <v>0</v>
      </c>
      <c r="R1380">
        <v>0</v>
      </c>
      <c r="S1380">
        <v>0</v>
      </c>
      <c r="T1380">
        <v>3</v>
      </c>
      <c r="U1380">
        <v>2</v>
      </c>
      <c r="V1380">
        <v>9</v>
      </c>
      <c r="W1380">
        <v>0</v>
      </c>
      <c r="X1380">
        <v>0</v>
      </c>
      <c r="Y1380">
        <v>0</v>
      </c>
      <c r="AB1380">
        <v>1</v>
      </c>
      <c r="AC1380" t="s">
        <v>1477</v>
      </c>
      <c r="AD1380" t="s">
        <v>1490</v>
      </c>
      <c r="AE1380" t="s">
        <v>1954</v>
      </c>
      <c r="AF1380">
        <v>6.4</v>
      </c>
    </row>
    <row r="1381" spans="1:32" x14ac:dyDescent="0.2">
      <c r="A1381" t="s">
        <v>523</v>
      </c>
      <c r="B1381" t="s">
        <v>475</v>
      </c>
      <c r="C1381" t="s">
        <v>53</v>
      </c>
      <c r="D1381" t="s">
        <v>34</v>
      </c>
      <c r="E1381">
        <v>13</v>
      </c>
      <c r="F1381" t="s">
        <v>524</v>
      </c>
      <c r="G1381" t="s">
        <v>283</v>
      </c>
      <c r="O1381">
        <v>18</v>
      </c>
      <c r="P1381">
        <v>49</v>
      </c>
      <c r="Q1381">
        <v>0</v>
      </c>
      <c r="R1381">
        <v>0</v>
      </c>
      <c r="S1381">
        <v>0</v>
      </c>
      <c r="T1381">
        <v>1</v>
      </c>
      <c r="U1381">
        <v>1</v>
      </c>
      <c r="V1381">
        <v>5</v>
      </c>
      <c r="W1381">
        <v>0</v>
      </c>
      <c r="X1381">
        <v>0</v>
      </c>
      <c r="Y1381">
        <v>0</v>
      </c>
      <c r="AB1381">
        <v>1</v>
      </c>
      <c r="AF1381">
        <v>6.4</v>
      </c>
    </row>
    <row r="1382" spans="1:32" x14ac:dyDescent="0.2">
      <c r="A1382" t="s">
        <v>630</v>
      </c>
      <c r="B1382" t="s">
        <v>475</v>
      </c>
      <c r="C1382" t="s">
        <v>49</v>
      </c>
      <c r="D1382" t="s">
        <v>31</v>
      </c>
      <c r="E1382">
        <v>13</v>
      </c>
      <c r="F1382" t="s">
        <v>631</v>
      </c>
      <c r="G1382" t="s">
        <v>279</v>
      </c>
      <c r="O1382">
        <v>3</v>
      </c>
      <c r="P1382">
        <v>10</v>
      </c>
      <c r="Q1382">
        <v>0</v>
      </c>
      <c r="R1382">
        <v>0</v>
      </c>
      <c r="S1382">
        <v>0</v>
      </c>
      <c r="T1382">
        <v>7</v>
      </c>
      <c r="U1382">
        <v>3</v>
      </c>
      <c r="V1382">
        <v>24</v>
      </c>
      <c r="W1382">
        <v>0</v>
      </c>
      <c r="X1382">
        <v>0</v>
      </c>
      <c r="Y1382">
        <v>0</v>
      </c>
      <c r="AB1382">
        <v>1</v>
      </c>
      <c r="AF1382">
        <v>6.4</v>
      </c>
    </row>
    <row r="1383" spans="1:32" x14ac:dyDescent="0.2">
      <c r="A1383" t="s">
        <v>1031</v>
      </c>
      <c r="B1383" t="s">
        <v>720</v>
      </c>
      <c r="C1383" t="s">
        <v>59</v>
      </c>
      <c r="D1383" t="s">
        <v>48</v>
      </c>
      <c r="E1383">
        <v>13</v>
      </c>
      <c r="F1383" t="s">
        <v>1032</v>
      </c>
      <c r="G1383" t="s">
        <v>282</v>
      </c>
      <c r="T1383">
        <v>3</v>
      </c>
      <c r="U1383">
        <v>2</v>
      </c>
      <c r="V1383">
        <v>44</v>
      </c>
      <c r="W1383">
        <v>0</v>
      </c>
      <c r="X1383">
        <v>0</v>
      </c>
      <c r="Y1383">
        <v>0</v>
      </c>
      <c r="AB1383">
        <v>3</v>
      </c>
      <c r="AF1383">
        <v>6.4</v>
      </c>
    </row>
    <row r="1384" spans="1:32" x14ac:dyDescent="0.2">
      <c r="A1384" t="s">
        <v>852</v>
      </c>
      <c r="B1384" t="s">
        <v>794</v>
      </c>
      <c r="C1384" t="s">
        <v>53</v>
      </c>
      <c r="D1384" t="s">
        <v>34</v>
      </c>
      <c r="E1384">
        <v>13</v>
      </c>
      <c r="F1384" t="s">
        <v>853</v>
      </c>
      <c r="G1384" t="s">
        <v>283</v>
      </c>
      <c r="T1384">
        <v>8</v>
      </c>
      <c r="U1384">
        <v>3</v>
      </c>
      <c r="V1384">
        <v>33</v>
      </c>
      <c r="W1384">
        <v>0</v>
      </c>
      <c r="X1384">
        <v>0</v>
      </c>
      <c r="Y1384">
        <v>0</v>
      </c>
      <c r="AB1384">
        <v>1</v>
      </c>
      <c r="AF1384">
        <v>6.3</v>
      </c>
    </row>
    <row r="1385" spans="1:32" x14ac:dyDescent="0.2">
      <c r="A1385" t="s">
        <v>1258</v>
      </c>
      <c r="B1385" t="s">
        <v>720</v>
      </c>
      <c r="C1385" t="s">
        <v>39</v>
      </c>
      <c r="D1385" t="s">
        <v>57</v>
      </c>
      <c r="E1385">
        <v>13</v>
      </c>
      <c r="F1385" t="s">
        <v>1259</v>
      </c>
      <c r="G1385" t="s">
        <v>277</v>
      </c>
      <c r="T1385">
        <v>3</v>
      </c>
      <c r="U1385">
        <v>2</v>
      </c>
      <c r="V1385">
        <v>43</v>
      </c>
      <c r="W1385">
        <v>0</v>
      </c>
      <c r="X1385">
        <v>0</v>
      </c>
      <c r="Y1385">
        <v>0</v>
      </c>
      <c r="AB1385">
        <v>2</v>
      </c>
      <c r="AF1385">
        <v>6.3</v>
      </c>
    </row>
    <row r="1386" spans="1:32" x14ac:dyDescent="0.2">
      <c r="A1386" t="s">
        <v>958</v>
      </c>
      <c r="B1386" t="s">
        <v>720</v>
      </c>
      <c r="C1386" t="s">
        <v>50</v>
      </c>
      <c r="D1386" t="s">
        <v>36</v>
      </c>
      <c r="E1386">
        <v>13</v>
      </c>
      <c r="F1386" t="s">
        <v>959</v>
      </c>
      <c r="G1386" t="s">
        <v>270</v>
      </c>
      <c r="T1386">
        <v>4</v>
      </c>
      <c r="U1386">
        <v>3</v>
      </c>
      <c r="V1386">
        <v>33</v>
      </c>
      <c r="W1386">
        <v>0</v>
      </c>
      <c r="X1386">
        <v>0</v>
      </c>
      <c r="Y1386">
        <v>0</v>
      </c>
      <c r="AB1386">
        <v>3</v>
      </c>
      <c r="AF1386">
        <v>6.3</v>
      </c>
    </row>
    <row r="1387" spans="1:32" x14ac:dyDescent="0.2">
      <c r="A1387" t="s">
        <v>942</v>
      </c>
      <c r="B1387" t="s">
        <v>794</v>
      </c>
      <c r="C1387" t="s">
        <v>36</v>
      </c>
      <c r="D1387" t="s">
        <v>50</v>
      </c>
      <c r="E1387">
        <v>13</v>
      </c>
      <c r="F1387" t="s">
        <v>943</v>
      </c>
      <c r="G1387" t="s">
        <v>270</v>
      </c>
      <c r="T1387">
        <v>6</v>
      </c>
      <c r="U1387">
        <v>3</v>
      </c>
      <c r="V1387">
        <v>31</v>
      </c>
      <c r="W1387">
        <v>0</v>
      </c>
      <c r="X1387">
        <v>0</v>
      </c>
      <c r="Y1387">
        <v>0</v>
      </c>
      <c r="AB1387">
        <v>1</v>
      </c>
      <c r="AC1387" t="s">
        <v>1822</v>
      </c>
      <c r="AD1387" t="s">
        <v>1484</v>
      </c>
      <c r="AE1387" t="s">
        <v>1955</v>
      </c>
      <c r="AF1387">
        <v>6.1</v>
      </c>
    </row>
    <row r="1388" spans="1:32" x14ac:dyDescent="0.2">
      <c r="A1388" t="s">
        <v>1125</v>
      </c>
      <c r="B1388" t="s">
        <v>720</v>
      </c>
      <c r="C1388" t="s">
        <v>35</v>
      </c>
      <c r="D1388" t="s">
        <v>46</v>
      </c>
      <c r="E1388">
        <v>13</v>
      </c>
      <c r="F1388" t="s">
        <v>1126</v>
      </c>
      <c r="G1388" t="s">
        <v>269</v>
      </c>
      <c r="T1388">
        <v>6</v>
      </c>
      <c r="U1388">
        <v>2</v>
      </c>
      <c r="V1388">
        <v>41</v>
      </c>
      <c r="W1388">
        <v>0</v>
      </c>
      <c r="X1388">
        <v>0</v>
      </c>
      <c r="Y1388">
        <v>0</v>
      </c>
      <c r="AB1388">
        <v>3</v>
      </c>
      <c r="AF1388">
        <v>6.1</v>
      </c>
    </row>
    <row r="1389" spans="1:32" x14ac:dyDescent="0.2">
      <c r="A1389" t="s">
        <v>1512</v>
      </c>
      <c r="B1389" t="s">
        <v>794</v>
      </c>
      <c r="C1389" t="s">
        <v>48</v>
      </c>
      <c r="D1389" t="s">
        <v>59</v>
      </c>
      <c r="E1389">
        <v>13</v>
      </c>
      <c r="F1389" t="s">
        <v>1513</v>
      </c>
      <c r="G1389" t="s">
        <v>282</v>
      </c>
      <c r="T1389">
        <v>5</v>
      </c>
      <c r="U1389">
        <v>3</v>
      </c>
      <c r="V1389">
        <v>30</v>
      </c>
      <c r="W1389">
        <v>0</v>
      </c>
      <c r="X1389">
        <v>0</v>
      </c>
      <c r="Y1389">
        <v>0</v>
      </c>
      <c r="AB1389">
        <v>2</v>
      </c>
      <c r="AF1389">
        <v>6</v>
      </c>
    </row>
    <row r="1390" spans="1:32" x14ac:dyDescent="0.2">
      <c r="A1390" t="s">
        <v>1147</v>
      </c>
      <c r="B1390" t="s">
        <v>794</v>
      </c>
      <c r="C1390" t="s">
        <v>59</v>
      </c>
      <c r="D1390" t="s">
        <v>48</v>
      </c>
      <c r="E1390">
        <v>13</v>
      </c>
      <c r="F1390" t="s">
        <v>1148</v>
      </c>
      <c r="G1390" t="s">
        <v>282</v>
      </c>
      <c r="T1390">
        <v>8</v>
      </c>
      <c r="U1390">
        <v>4</v>
      </c>
      <c r="V1390">
        <v>20</v>
      </c>
      <c r="W1390">
        <v>0</v>
      </c>
      <c r="X1390">
        <v>0</v>
      </c>
      <c r="Y1390">
        <v>0</v>
      </c>
      <c r="AB1390">
        <v>1</v>
      </c>
      <c r="AF1390">
        <v>6</v>
      </c>
    </row>
    <row r="1391" spans="1:32" x14ac:dyDescent="0.2">
      <c r="A1391" t="s">
        <v>763</v>
      </c>
      <c r="B1391" t="s">
        <v>720</v>
      </c>
      <c r="C1391" t="s">
        <v>53</v>
      </c>
      <c r="D1391" t="s">
        <v>34</v>
      </c>
      <c r="E1391">
        <v>13</v>
      </c>
      <c r="F1391" t="s">
        <v>764</v>
      </c>
      <c r="G1391" t="s">
        <v>283</v>
      </c>
      <c r="H1391">
        <v>1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T1391">
        <v>4</v>
      </c>
      <c r="U1391">
        <v>3</v>
      </c>
      <c r="V1391">
        <v>29</v>
      </c>
      <c r="W1391">
        <v>0</v>
      </c>
      <c r="X1391">
        <v>0</v>
      </c>
      <c r="Y1391">
        <v>0</v>
      </c>
      <c r="AB1391">
        <v>2</v>
      </c>
      <c r="AF1391">
        <v>5.9</v>
      </c>
    </row>
    <row r="1392" spans="1:32" x14ac:dyDescent="0.2">
      <c r="A1392" t="s">
        <v>804</v>
      </c>
      <c r="B1392" t="s">
        <v>720</v>
      </c>
      <c r="C1392" t="s">
        <v>54</v>
      </c>
      <c r="D1392" t="s">
        <v>40</v>
      </c>
      <c r="E1392">
        <v>13</v>
      </c>
      <c r="F1392" t="s">
        <v>805</v>
      </c>
      <c r="G1392" t="s">
        <v>275</v>
      </c>
      <c r="T1392">
        <v>4</v>
      </c>
      <c r="U1392">
        <v>3</v>
      </c>
      <c r="V1392">
        <v>28</v>
      </c>
      <c r="W1392">
        <v>0</v>
      </c>
      <c r="X1392">
        <v>0</v>
      </c>
      <c r="Y1392">
        <v>0</v>
      </c>
      <c r="AB1392">
        <v>1</v>
      </c>
      <c r="AC1392" t="s">
        <v>462</v>
      </c>
      <c r="AD1392" t="s">
        <v>1475</v>
      </c>
      <c r="AF1392">
        <v>5.8</v>
      </c>
    </row>
    <row r="1393" spans="1:32" x14ac:dyDescent="0.2">
      <c r="A1393" t="s">
        <v>970</v>
      </c>
      <c r="B1393" t="s">
        <v>720</v>
      </c>
      <c r="C1393" t="s">
        <v>61</v>
      </c>
      <c r="D1393" t="s">
        <v>47</v>
      </c>
      <c r="E1393">
        <v>13</v>
      </c>
      <c r="F1393" t="s">
        <v>971</v>
      </c>
      <c r="G1393" t="s">
        <v>268</v>
      </c>
      <c r="T1393">
        <v>3</v>
      </c>
      <c r="U1393">
        <v>2</v>
      </c>
      <c r="V1393">
        <v>37</v>
      </c>
      <c r="W1393">
        <v>0</v>
      </c>
      <c r="X1393">
        <v>0</v>
      </c>
      <c r="Y1393">
        <v>0</v>
      </c>
      <c r="AB1393">
        <v>4</v>
      </c>
      <c r="AF1393">
        <v>5.7</v>
      </c>
    </row>
    <row r="1394" spans="1:32" x14ac:dyDescent="0.2">
      <c r="A1394" t="s">
        <v>1157</v>
      </c>
      <c r="B1394" t="s">
        <v>794</v>
      </c>
      <c r="C1394" t="s">
        <v>44</v>
      </c>
      <c r="D1394" t="s">
        <v>41</v>
      </c>
      <c r="E1394">
        <v>13</v>
      </c>
      <c r="F1394" t="s">
        <v>1158</v>
      </c>
      <c r="G1394" t="s">
        <v>272</v>
      </c>
      <c r="T1394">
        <v>3</v>
      </c>
      <c r="U1394">
        <v>3</v>
      </c>
      <c r="V1394">
        <v>27</v>
      </c>
      <c r="W1394">
        <v>0</v>
      </c>
      <c r="X1394">
        <v>0</v>
      </c>
      <c r="Y1394">
        <v>0</v>
      </c>
      <c r="AB1394">
        <v>2</v>
      </c>
      <c r="AF1394">
        <v>5.7</v>
      </c>
    </row>
    <row r="1395" spans="1:32" x14ac:dyDescent="0.2">
      <c r="A1395" t="s">
        <v>1272</v>
      </c>
      <c r="B1395" t="s">
        <v>720</v>
      </c>
      <c r="C1395" t="s">
        <v>32</v>
      </c>
      <c r="D1395" t="s">
        <v>37</v>
      </c>
      <c r="E1395">
        <v>13</v>
      </c>
      <c r="F1395" t="s">
        <v>1273</v>
      </c>
      <c r="G1395" t="s">
        <v>276</v>
      </c>
      <c r="T1395">
        <v>4</v>
      </c>
      <c r="U1395">
        <v>2</v>
      </c>
      <c r="V1395">
        <v>37</v>
      </c>
      <c r="W1395">
        <v>0</v>
      </c>
      <c r="X1395">
        <v>0</v>
      </c>
      <c r="Y1395">
        <v>0</v>
      </c>
      <c r="AB1395">
        <v>4</v>
      </c>
      <c r="AF1395">
        <v>5.7</v>
      </c>
    </row>
    <row r="1396" spans="1:32" x14ac:dyDescent="0.2">
      <c r="A1396" t="s">
        <v>578</v>
      </c>
      <c r="B1396" t="s">
        <v>475</v>
      </c>
      <c r="C1396" t="s">
        <v>31</v>
      </c>
      <c r="D1396" t="s">
        <v>49</v>
      </c>
      <c r="E1396">
        <v>13</v>
      </c>
      <c r="F1396" t="s">
        <v>579</v>
      </c>
      <c r="G1396" t="s">
        <v>279</v>
      </c>
      <c r="O1396">
        <v>19</v>
      </c>
      <c r="P1396">
        <v>56</v>
      </c>
      <c r="Q1396">
        <v>0</v>
      </c>
      <c r="R1396">
        <v>0</v>
      </c>
      <c r="S1396">
        <v>0</v>
      </c>
      <c r="T1396">
        <v>1</v>
      </c>
      <c r="U1396">
        <v>0</v>
      </c>
      <c r="V1396">
        <v>0</v>
      </c>
      <c r="W1396">
        <v>0</v>
      </c>
      <c r="X1396">
        <v>0</v>
      </c>
      <c r="Y1396">
        <v>0</v>
      </c>
      <c r="AB1396">
        <v>1</v>
      </c>
      <c r="AF1396">
        <v>5.6</v>
      </c>
    </row>
    <row r="1397" spans="1:32" x14ac:dyDescent="0.2">
      <c r="A1397" t="s">
        <v>1855</v>
      </c>
      <c r="B1397" t="s">
        <v>475</v>
      </c>
      <c r="C1397" t="s">
        <v>58</v>
      </c>
      <c r="D1397" t="s">
        <v>33</v>
      </c>
      <c r="E1397">
        <v>13</v>
      </c>
      <c r="F1397" t="s">
        <v>1856</v>
      </c>
      <c r="G1397" t="s">
        <v>274</v>
      </c>
      <c r="O1397">
        <v>7</v>
      </c>
      <c r="P1397">
        <v>41</v>
      </c>
      <c r="Q1397">
        <v>0</v>
      </c>
      <c r="R1397">
        <v>0</v>
      </c>
      <c r="S1397">
        <v>0</v>
      </c>
      <c r="T1397">
        <v>1</v>
      </c>
      <c r="U1397">
        <v>1</v>
      </c>
      <c r="V1397">
        <v>5</v>
      </c>
      <c r="W1397">
        <v>0</v>
      </c>
      <c r="X1397">
        <v>0</v>
      </c>
      <c r="Y1397">
        <v>0</v>
      </c>
      <c r="AF1397">
        <v>5.6</v>
      </c>
    </row>
    <row r="1398" spans="1:32" x14ac:dyDescent="0.2">
      <c r="A1398" t="s">
        <v>1011</v>
      </c>
      <c r="B1398" t="s">
        <v>794</v>
      </c>
      <c r="C1398" t="s">
        <v>57</v>
      </c>
      <c r="D1398" t="s">
        <v>39</v>
      </c>
      <c r="E1398">
        <v>13</v>
      </c>
      <c r="F1398" t="s">
        <v>1012</v>
      </c>
      <c r="G1398" t="s">
        <v>277</v>
      </c>
      <c r="T1398">
        <v>3</v>
      </c>
      <c r="U1398">
        <v>2</v>
      </c>
      <c r="V1398">
        <v>36</v>
      </c>
      <c r="W1398">
        <v>0</v>
      </c>
      <c r="X1398">
        <v>0</v>
      </c>
      <c r="Y1398">
        <v>0</v>
      </c>
      <c r="AB1398">
        <v>1</v>
      </c>
      <c r="AF1398">
        <v>5.6</v>
      </c>
    </row>
    <row r="1399" spans="1:32" x14ac:dyDescent="0.2">
      <c r="A1399" t="s">
        <v>1073</v>
      </c>
      <c r="B1399" t="s">
        <v>794</v>
      </c>
      <c r="C1399" t="s">
        <v>50</v>
      </c>
      <c r="D1399" t="s">
        <v>36</v>
      </c>
      <c r="E1399">
        <v>13</v>
      </c>
      <c r="F1399" t="s">
        <v>1074</v>
      </c>
      <c r="G1399" t="s">
        <v>270</v>
      </c>
      <c r="T1399">
        <v>4</v>
      </c>
      <c r="U1399">
        <v>3</v>
      </c>
      <c r="V1399">
        <v>26</v>
      </c>
      <c r="W1399">
        <v>0</v>
      </c>
      <c r="X1399">
        <v>0</v>
      </c>
      <c r="Y1399">
        <v>0</v>
      </c>
      <c r="AB1399">
        <v>1</v>
      </c>
      <c r="AF1399">
        <v>5.6</v>
      </c>
    </row>
    <row r="1400" spans="1:32" x14ac:dyDescent="0.2">
      <c r="A1400" t="s">
        <v>538</v>
      </c>
      <c r="B1400" t="s">
        <v>475</v>
      </c>
      <c r="C1400" t="s">
        <v>39</v>
      </c>
      <c r="D1400" t="s">
        <v>57</v>
      </c>
      <c r="E1400">
        <v>13</v>
      </c>
      <c r="F1400" t="s">
        <v>539</v>
      </c>
      <c r="G1400" t="s">
        <v>277</v>
      </c>
      <c r="O1400">
        <v>4</v>
      </c>
      <c r="P1400">
        <v>18</v>
      </c>
      <c r="Q1400">
        <v>0</v>
      </c>
      <c r="R1400">
        <v>0</v>
      </c>
      <c r="S1400">
        <v>0</v>
      </c>
      <c r="T1400">
        <v>6</v>
      </c>
      <c r="U1400">
        <v>3</v>
      </c>
      <c r="V1400">
        <v>6</v>
      </c>
      <c r="W1400">
        <v>0</v>
      </c>
      <c r="X1400">
        <v>0</v>
      </c>
      <c r="Y1400">
        <v>0</v>
      </c>
      <c r="AB1400">
        <v>2</v>
      </c>
      <c r="AF1400">
        <v>5.4</v>
      </c>
    </row>
    <row r="1401" spans="1:32" x14ac:dyDescent="0.2">
      <c r="A1401" t="s">
        <v>674</v>
      </c>
      <c r="B1401" t="s">
        <v>475</v>
      </c>
      <c r="C1401" t="s">
        <v>59</v>
      </c>
      <c r="D1401" t="s">
        <v>48</v>
      </c>
      <c r="E1401">
        <v>13</v>
      </c>
      <c r="F1401" t="s">
        <v>1914</v>
      </c>
      <c r="G1401" t="s">
        <v>282</v>
      </c>
      <c r="O1401">
        <v>2</v>
      </c>
      <c r="P1401">
        <v>8</v>
      </c>
      <c r="Q1401">
        <v>0</v>
      </c>
      <c r="R1401">
        <v>0</v>
      </c>
      <c r="S1401">
        <v>0</v>
      </c>
      <c r="T1401">
        <v>3</v>
      </c>
      <c r="U1401">
        <v>3</v>
      </c>
      <c r="V1401">
        <v>16</v>
      </c>
      <c r="W1401">
        <v>0</v>
      </c>
      <c r="X1401">
        <v>0</v>
      </c>
      <c r="Y1401">
        <v>0</v>
      </c>
      <c r="AF1401">
        <v>5.4</v>
      </c>
    </row>
    <row r="1402" spans="1:32" x14ac:dyDescent="0.2">
      <c r="A1402" t="s">
        <v>634</v>
      </c>
      <c r="B1402" t="s">
        <v>475</v>
      </c>
      <c r="C1402" t="s">
        <v>43</v>
      </c>
      <c r="D1402" t="s">
        <v>38</v>
      </c>
      <c r="E1402">
        <v>13</v>
      </c>
      <c r="F1402" t="s">
        <v>635</v>
      </c>
      <c r="G1402" t="s">
        <v>281</v>
      </c>
      <c r="O1402">
        <v>13</v>
      </c>
      <c r="P1402">
        <v>54</v>
      </c>
      <c r="Q1402">
        <v>0</v>
      </c>
      <c r="R1402">
        <v>0</v>
      </c>
      <c r="S1402">
        <v>0</v>
      </c>
      <c r="AB1402">
        <v>1</v>
      </c>
      <c r="AF1402">
        <v>5.4</v>
      </c>
    </row>
    <row r="1403" spans="1:32" x14ac:dyDescent="0.2">
      <c r="A1403" t="s">
        <v>820</v>
      </c>
      <c r="B1403" t="s">
        <v>720</v>
      </c>
      <c r="C1403" t="s">
        <v>31</v>
      </c>
      <c r="D1403" t="s">
        <v>49</v>
      </c>
      <c r="E1403">
        <v>13</v>
      </c>
      <c r="F1403" t="s">
        <v>821</v>
      </c>
      <c r="G1403" t="s">
        <v>279</v>
      </c>
      <c r="O1403">
        <v>1</v>
      </c>
      <c r="P1403">
        <v>5</v>
      </c>
      <c r="Q1403">
        <v>0</v>
      </c>
      <c r="R1403">
        <v>0</v>
      </c>
      <c r="S1403">
        <v>0</v>
      </c>
      <c r="T1403">
        <v>8</v>
      </c>
      <c r="U1403">
        <v>3</v>
      </c>
      <c r="V1403">
        <v>19</v>
      </c>
      <c r="W1403">
        <v>0</v>
      </c>
      <c r="X1403">
        <v>0</v>
      </c>
      <c r="Y1403">
        <v>0</v>
      </c>
      <c r="AB1403">
        <v>2</v>
      </c>
      <c r="AC1403" t="s">
        <v>462</v>
      </c>
      <c r="AD1403" t="s">
        <v>1797</v>
      </c>
      <c r="AF1403">
        <v>5.4</v>
      </c>
    </row>
    <row r="1404" spans="1:32" x14ac:dyDescent="0.2">
      <c r="A1404" t="s">
        <v>1425</v>
      </c>
      <c r="B1404" t="s">
        <v>720</v>
      </c>
      <c r="C1404" t="s">
        <v>50</v>
      </c>
      <c r="D1404" t="s">
        <v>36</v>
      </c>
      <c r="E1404">
        <v>13</v>
      </c>
      <c r="F1404" t="s">
        <v>1426</v>
      </c>
      <c r="G1404" t="s">
        <v>270</v>
      </c>
      <c r="T1404">
        <v>3</v>
      </c>
      <c r="U1404">
        <v>2</v>
      </c>
      <c r="V1404">
        <v>34</v>
      </c>
      <c r="W1404">
        <v>0</v>
      </c>
      <c r="X1404">
        <v>0</v>
      </c>
      <c r="Y1404">
        <v>0</v>
      </c>
      <c r="AB1404">
        <v>4</v>
      </c>
      <c r="AF1404">
        <v>5.4</v>
      </c>
    </row>
    <row r="1405" spans="1:32" x14ac:dyDescent="0.2">
      <c r="A1405" t="s">
        <v>636</v>
      </c>
      <c r="B1405" t="s">
        <v>530</v>
      </c>
      <c r="C1405" t="s">
        <v>56</v>
      </c>
      <c r="D1405" t="s">
        <v>62</v>
      </c>
      <c r="E1405">
        <v>13</v>
      </c>
      <c r="F1405" t="s">
        <v>637</v>
      </c>
      <c r="G1405" t="s">
        <v>280</v>
      </c>
      <c r="O1405">
        <v>1</v>
      </c>
      <c r="P1405">
        <v>4</v>
      </c>
      <c r="Q1405">
        <v>0</v>
      </c>
      <c r="R1405">
        <v>0</v>
      </c>
      <c r="S1405">
        <v>0</v>
      </c>
      <c r="T1405">
        <v>3</v>
      </c>
      <c r="U1405">
        <v>3</v>
      </c>
      <c r="V1405">
        <v>19</v>
      </c>
      <c r="W1405">
        <v>0</v>
      </c>
      <c r="X1405">
        <v>0</v>
      </c>
      <c r="Y1405">
        <v>0</v>
      </c>
      <c r="AB1405">
        <v>3</v>
      </c>
      <c r="AF1405">
        <v>5.3</v>
      </c>
    </row>
    <row r="1406" spans="1:32" x14ac:dyDescent="0.2">
      <c r="A1406" t="s">
        <v>1035</v>
      </c>
      <c r="B1406" t="s">
        <v>720</v>
      </c>
      <c r="C1406" t="s">
        <v>52</v>
      </c>
      <c r="D1406" t="s">
        <v>60</v>
      </c>
      <c r="E1406">
        <v>13</v>
      </c>
      <c r="F1406" t="s">
        <v>1036</v>
      </c>
      <c r="G1406" t="s">
        <v>278</v>
      </c>
      <c r="T1406">
        <v>2</v>
      </c>
      <c r="U1406">
        <v>2</v>
      </c>
      <c r="V1406">
        <v>33</v>
      </c>
      <c r="W1406">
        <v>0</v>
      </c>
      <c r="X1406">
        <v>0</v>
      </c>
      <c r="Y1406">
        <v>0</v>
      </c>
      <c r="AB1406">
        <v>4</v>
      </c>
      <c r="AF1406">
        <v>5.3</v>
      </c>
    </row>
    <row r="1407" spans="1:32" x14ac:dyDescent="0.2">
      <c r="A1407" t="s">
        <v>876</v>
      </c>
      <c r="B1407" t="s">
        <v>794</v>
      </c>
      <c r="C1407" t="s">
        <v>35</v>
      </c>
      <c r="D1407" t="s">
        <v>46</v>
      </c>
      <c r="E1407">
        <v>13</v>
      </c>
      <c r="F1407" t="s">
        <v>877</v>
      </c>
      <c r="G1407" t="s">
        <v>269</v>
      </c>
      <c r="T1407">
        <v>9</v>
      </c>
      <c r="U1407">
        <v>3</v>
      </c>
      <c r="V1407">
        <v>22</v>
      </c>
      <c r="W1407">
        <v>0</v>
      </c>
      <c r="X1407">
        <v>0</v>
      </c>
      <c r="Y1407">
        <v>0</v>
      </c>
      <c r="AB1407">
        <v>1</v>
      </c>
      <c r="AF1407">
        <v>5.2</v>
      </c>
    </row>
    <row r="1408" spans="1:32" x14ac:dyDescent="0.2">
      <c r="A1408" t="s">
        <v>748</v>
      </c>
      <c r="B1408" t="s">
        <v>475</v>
      </c>
      <c r="C1408" t="s">
        <v>31</v>
      </c>
      <c r="D1408" t="s">
        <v>49</v>
      </c>
      <c r="E1408">
        <v>13</v>
      </c>
      <c r="F1408" t="s">
        <v>749</v>
      </c>
      <c r="G1408" t="s">
        <v>279</v>
      </c>
      <c r="O1408">
        <v>8</v>
      </c>
      <c r="P1408">
        <v>27</v>
      </c>
      <c r="Q1408">
        <v>0</v>
      </c>
      <c r="R1408">
        <v>0</v>
      </c>
      <c r="S1408">
        <v>0</v>
      </c>
      <c r="T1408">
        <v>1</v>
      </c>
      <c r="U1408">
        <v>1</v>
      </c>
      <c r="V1408">
        <v>14</v>
      </c>
      <c r="W1408">
        <v>0</v>
      </c>
      <c r="X1408">
        <v>0</v>
      </c>
      <c r="Y1408">
        <v>0</v>
      </c>
      <c r="AB1408">
        <v>3</v>
      </c>
      <c r="AF1408">
        <v>5.0999999999999996</v>
      </c>
    </row>
    <row r="1409" spans="1:32" x14ac:dyDescent="0.2">
      <c r="A1409" t="s">
        <v>554</v>
      </c>
      <c r="B1409" t="s">
        <v>475</v>
      </c>
      <c r="C1409" t="s">
        <v>61</v>
      </c>
      <c r="D1409" t="s">
        <v>47</v>
      </c>
      <c r="E1409">
        <v>13</v>
      </c>
      <c r="F1409" t="s">
        <v>555</v>
      </c>
      <c r="G1409" t="s">
        <v>268</v>
      </c>
      <c r="O1409">
        <v>8</v>
      </c>
      <c r="P1409">
        <v>5</v>
      </c>
      <c r="Q1409">
        <v>0</v>
      </c>
      <c r="R1409">
        <v>0</v>
      </c>
      <c r="S1409">
        <v>0</v>
      </c>
      <c r="T1409">
        <v>2</v>
      </c>
      <c r="U1409">
        <v>2</v>
      </c>
      <c r="V1409">
        <v>25</v>
      </c>
      <c r="W1409">
        <v>0</v>
      </c>
      <c r="X1409">
        <v>0</v>
      </c>
      <c r="Y1409">
        <v>0</v>
      </c>
      <c r="AB1409">
        <v>1</v>
      </c>
      <c r="AF1409">
        <v>5</v>
      </c>
    </row>
    <row r="1410" spans="1:32" x14ac:dyDescent="0.2">
      <c r="A1410" t="s">
        <v>1260</v>
      </c>
      <c r="B1410" t="s">
        <v>720</v>
      </c>
      <c r="C1410" t="s">
        <v>34</v>
      </c>
      <c r="D1410" t="s">
        <v>53</v>
      </c>
      <c r="E1410">
        <v>13</v>
      </c>
      <c r="F1410" t="s">
        <v>1261</v>
      </c>
      <c r="G1410" t="s">
        <v>283</v>
      </c>
      <c r="O1410">
        <v>2</v>
      </c>
      <c r="P1410">
        <v>35</v>
      </c>
      <c r="Q1410">
        <v>0</v>
      </c>
      <c r="R1410">
        <v>0</v>
      </c>
      <c r="S1410">
        <v>0</v>
      </c>
      <c r="T1410">
        <v>1</v>
      </c>
      <c r="U1410">
        <v>1</v>
      </c>
      <c r="V1410">
        <v>5</v>
      </c>
      <c r="W1410">
        <v>0</v>
      </c>
      <c r="X1410">
        <v>0</v>
      </c>
      <c r="Y1410">
        <v>0</v>
      </c>
      <c r="AB1410">
        <v>4</v>
      </c>
      <c r="AF1410">
        <v>5</v>
      </c>
    </row>
    <row r="1411" spans="1:32" x14ac:dyDescent="0.2">
      <c r="A1411" t="s">
        <v>1525</v>
      </c>
      <c r="B1411" t="s">
        <v>720</v>
      </c>
      <c r="C1411" t="s">
        <v>49</v>
      </c>
      <c r="D1411" t="s">
        <v>31</v>
      </c>
      <c r="E1411">
        <v>13</v>
      </c>
      <c r="F1411" t="s">
        <v>1526</v>
      </c>
      <c r="G1411" t="s">
        <v>279</v>
      </c>
      <c r="T1411">
        <v>2</v>
      </c>
      <c r="U1411">
        <v>2</v>
      </c>
      <c r="V1411">
        <v>30</v>
      </c>
      <c r="W1411">
        <v>0</v>
      </c>
      <c r="X1411">
        <v>0</v>
      </c>
      <c r="Y1411">
        <v>0</v>
      </c>
      <c r="AB1411">
        <v>4</v>
      </c>
      <c r="AF1411">
        <v>5</v>
      </c>
    </row>
    <row r="1412" spans="1:32" x14ac:dyDescent="0.2">
      <c r="A1412" t="s">
        <v>767</v>
      </c>
      <c r="B1412" t="s">
        <v>720</v>
      </c>
      <c r="C1412" t="s">
        <v>35</v>
      </c>
      <c r="D1412" t="s">
        <v>46</v>
      </c>
      <c r="E1412">
        <v>13</v>
      </c>
      <c r="F1412" t="s">
        <v>768</v>
      </c>
      <c r="G1412" t="s">
        <v>269</v>
      </c>
      <c r="O1412">
        <v>2</v>
      </c>
      <c r="P1412">
        <v>14</v>
      </c>
      <c r="Q1412">
        <v>0</v>
      </c>
      <c r="R1412">
        <v>0</v>
      </c>
      <c r="S1412">
        <v>0</v>
      </c>
      <c r="T1412">
        <v>3</v>
      </c>
      <c r="U1412">
        <v>1</v>
      </c>
      <c r="V1412">
        <v>24</v>
      </c>
      <c r="W1412">
        <v>0</v>
      </c>
      <c r="X1412">
        <v>0</v>
      </c>
      <c r="Y1412">
        <v>0</v>
      </c>
      <c r="AB1412">
        <v>1</v>
      </c>
      <c r="AF1412">
        <v>4.8</v>
      </c>
    </row>
    <row r="1413" spans="1:32" x14ac:dyDescent="0.2">
      <c r="A1413" t="s">
        <v>395</v>
      </c>
      <c r="B1413" t="s">
        <v>367</v>
      </c>
      <c r="C1413" t="s">
        <v>35</v>
      </c>
      <c r="D1413" t="s">
        <v>46</v>
      </c>
      <c r="E1413">
        <v>13</v>
      </c>
      <c r="F1413" t="s">
        <v>396</v>
      </c>
      <c r="G1413" t="s">
        <v>269</v>
      </c>
      <c r="H1413">
        <v>35</v>
      </c>
      <c r="I1413">
        <v>15</v>
      </c>
      <c r="J1413">
        <v>146</v>
      </c>
      <c r="K1413">
        <v>0</v>
      </c>
      <c r="L1413">
        <v>0</v>
      </c>
      <c r="M1413">
        <v>1</v>
      </c>
      <c r="N1413">
        <v>0</v>
      </c>
      <c r="O1413">
        <v>2</v>
      </c>
      <c r="P1413">
        <v>-2</v>
      </c>
      <c r="Q1413">
        <v>0</v>
      </c>
      <c r="R1413">
        <v>0</v>
      </c>
      <c r="S1413">
        <v>0</v>
      </c>
      <c r="AB1413">
        <v>2</v>
      </c>
      <c r="AF1413">
        <v>4.6399999999999997</v>
      </c>
    </row>
    <row r="1414" spans="1:32" x14ac:dyDescent="0.2">
      <c r="A1414" t="s">
        <v>702</v>
      </c>
      <c r="B1414" t="s">
        <v>475</v>
      </c>
      <c r="C1414" t="s">
        <v>55</v>
      </c>
      <c r="D1414" t="s">
        <v>42</v>
      </c>
      <c r="E1414">
        <v>13</v>
      </c>
      <c r="F1414" t="s">
        <v>1816</v>
      </c>
      <c r="G1414" t="s">
        <v>271</v>
      </c>
      <c r="O1414">
        <v>8</v>
      </c>
      <c r="P1414">
        <v>31</v>
      </c>
      <c r="Q1414">
        <v>0</v>
      </c>
      <c r="R1414">
        <v>0</v>
      </c>
      <c r="S1414">
        <v>0</v>
      </c>
      <c r="T1414">
        <v>1</v>
      </c>
      <c r="U1414">
        <v>1</v>
      </c>
      <c r="V1414">
        <v>5</v>
      </c>
      <c r="W1414">
        <v>0</v>
      </c>
      <c r="X1414">
        <v>0</v>
      </c>
      <c r="Y1414">
        <v>0</v>
      </c>
      <c r="AF1414">
        <v>4.5999999999999996</v>
      </c>
    </row>
    <row r="1415" spans="1:32" x14ac:dyDescent="0.2">
      <c r="A1415" t="s">
        <v>1423</v>
      </c>
      <c r="B1415" t="s">
        <v>720</v>
      </c>
      <c r="C1415" t="s">
        <v>35</v>
      </c>
      <c r="D1415" t="s">
        <v>46</v>
      </c>
      <c r="E1415">
        <v>13</v>
      </c>
      <c r="F1415" t="s">
        <v>1424</v>
      </c>
      <c r="G1415" t="s">
        <v>269</v>
      </c>
      <c r="T1415">
        <v>3</v>
      </c>
      <c r="U1415">
        <v>3</v>
      </c>
      <c r="V1415">
        <v>16</v>
      </c>
      <c r="W1415">
        <v>0</v>
      </c>
      <c r="X1415">
        <v>0</v>
      </c>
      <c r="Y1415">
        <v>0</v>
      </c>
      <c r="AB1415">
        <v>4</v>
      </c>
      <c r="AF1415">
        <v>4.5999999999999996</v>
      </c>
    </row>
    <row r="1416" spans="1:32" x14ac:dyDescent="0.2">
      <c r="A1416" t="s">
        <v>618</v>
      </c>
      <c r="B1416" t="s">
        <v>475</v>
      </c>
      <c r="C1416" t="s">
        <v>51</v>
      </c>
      <c r="D1416" t="s">
        <v>45</v>
      </c>
      <c r="E1416">
        <v>13</v>
      </c>
      <c r="F1416" t="s">
        <v>619</v>
      </c>
      <c r="G1416" t="s">
        <v>273</v>
      </c>
      <c r="O1416">
        <v>5</v>
      </c>
      <c r="P1416">
        <v>26</v>
      </c>
      <c r="Q1416">
        <v>0</v>
      </c>
      <c r="R1416">
        <v>0</v>
      </c>
      <c r="S1416">
        <v>0</v>
      </c>
      <c r="T1416">
        <v>1</v>
      </c>
      <c r="U1416">
        <v>1</v>
      </c>
      <c r="V1416">
        <v>9</v>
      </c>
      <c r="W1416">
        <v>0</v>
      </c>
      <c r="X1416">
        <v>0</v>
      </c>
      <c r="Y1416">
        <v>0</v>
      </c>
      <c r="AB1416">
        <v>2</v>
      </c>
      <c r="AF1416">
        <v>4.5</v>
      </c>
    </row>
    <row r="1417" spans="1:32" x14ac:dyDescent="0.2">
      <c r="A1417" t="s">
        <v>1171</v>
      </c>
      <c r="B1417" t="s">
        <v>794</v>
      </c>
      <c r="C1417" t="s">
        <v>55</v>
      </c>
      <c r="D1417" t="s">
        <v>42</v>
      </c>
      <c r="E1417">
        <v>13</v>
      </c>
      <c r="F1417" t="s">
        <v>1172</v>
      </c>
      <c r="G1417" t="s">
        <v>271</v>
      </c>
      <c r="T1417">
        <v>4</v>
      </c>
      <c r="U1417">
        <v>3</v>
      </c>
      <c r="V1417">
        <v>15</v>
      </c>
      <c r="W1417">
        <v>0</v>
      </c>
      <c r="X1417">
        <v>0</v>
      </c>
      <c r="Y1417">
        <v>0</v>
      </c>
      <c r="AB1417">
        <v>2</v>
      </c>
      <c r="AC1417" t="s">
        <v>462</v>
      </c>
      <c r="AD1417" t="s">
        <v>1487</v>
      </c>
      <c r="AF1417">
        <v>4.5</v>
      </c>
    </row>
    <row r="1418" spans="1:32" x14ac:dyDescent="0.2">
      <c r="A1418" t="s">
        <v>960</v>
      </c>
      <c r="B1418" t="s">
        <v>794</v>
      </c>
      <c r="C1418" t="s">
        <v>31</v>
      </c>
      <c r="D1418" t="s">
        <v>49</v>
      </c>
      <c r="E1418">
        <v>13</v>
      </c>
      <c r="F1418" t="s">
        <v>1541</v>
      </c>
      <c r="G1418" t="s">
        <v>279</v>
      </c>
      <c r="T1418">
        <v>3</v>
      </c>
      <c r="U1418">
        <v>2</v>
      </c>
      <c r="V1418">
        <v>25</v>
      </c>
      <c r="W1418">
        <v>0</v>
      </c>
      <c r="X1418">
        <v>0</v>
      </c>
      <c r="Y1418">
        <v>0</v>
      </c>
      <c r="AF1418">
        <v>4.5</v>
      </c>
    </row>
    <row r="1419" spans="1:32" x14ac:dyDescent="0.2">
      <c r="A1419" t="s">
        <v>654</v>
      </c>
      <c r="B1419" t="s">
        <v>475</v>
      </c>
      <c r="C1419" t="s">
        <v>34</v>
      </c>
      <c r="D1419" t="s">
        <v>53</v>
      </c>
      <c r="E1419">
        <v>13</v>
      </c>
      <c r="F1419" t="s">
        <v>1709</v>
      </c>
      <c r="G1419" t="s">
        <v>283</v>
      </c>
      <c r="O1419">
        <v>6</v>
      </c>
      <c r="P1419">
        <v>12</v>
      </c>
      <c r="Q1419">
        <v>0</v>
      </c>
      <c r="R1419">
        <v>0</v>
      </c>
      <c r="S1419">
        <v>0</v>
      </c>
      <c r="T1419">
        <v>2</v>
      </c>
      <c r="U1419">
        <v>2</v>
      </c>
      <c r="V1419">
        <v>12</v>
      </c>
      <c r="W1419">
        <v>0</v>
      </c>
      <c r="X1419">
        <v>0</v>
      </c>
      <c r="Y1419">
        <v>0</v>
      </c>
      <c r="AF1419">
        <v>4.4000000000000004</v>
      </c>
    </row>
    <row r="1420" spans="1:32" x14ac:dyDescent="0.2">
      <c r="A1420" t="s">
        <v>818</v>
      </c>
      <c r="B1420" t="s">
        <v>720</v>
      </c>
      <c r="C1420" t="s">
        <v>39</v>
      </c>
      <c r="D1420" t="s">
        <v>57</v>
      </c>
      <c r="E1420">
        <v>13</v>
      </c>
      <c r="F1420" t="s">
        <v>819</v>
      </c>
      <c r="G1420" t="s">
        <v>277</v>
      </c>
      <c r="T1420">
        <v>2</v>
      </c>
      <c r="U1420">
        <v>2</v>
      </c>
      <c r="V1420">
        <v>24</v>
      </c>
      <c r="W1420">
        <v>0</v>
      </c>
      <c r="X1420">
        <v>0</v>
      </c>
      <c r="Y1420">
        <v>0</v>
      </c>
      <c r="AB1420">
        <v>3</v>
      </c>
      <c r="AF1420">
        <v>4.4000000000000004</v>
      </c>
    </row>
    <row r="1421" spans="1:32" x14ac:dyDescent="0.2">
      <c r="A1421" t="s">
        <v>1089</v>
      </c>
      <c r="B1421" t="s">
        <v>794</v>
      </c>
      <c r="C1421" t="s">
        <v>52</v>
      </c>
      <c r="D1421" t="s">
        <v>60</v>
      </c>
      <c r="E1421">
        <v>13</v>
      </c>
      <c r="F1421" t="s">
        <v>1090</v>
      </c>
      <c r="G1421" t="s">
        <v>278</v>
      </c>
      <c r="T1421">
        <v>4</v>
      </c>
      <c r="U1421">
        <v>3</v>
      </c>
      <c r="V1421">
        <v>14</v>
      </c>
      <c r="W1421">
        <v>0</v>
      </c>
      <c r="X1421">
        <v>0</v>
      </c>
      <c r="Y1421">
        <v>0</v>
      </c>
      <c r="AB1421">
        <v>1</v>
      </c>
      <c r="AC1421" t="s">
        <v>1803</v>
      </c>
      <c r="AD1421" t="s">
        <v>1507</v>
      </c>
      <c r="AE1421" t="s">
        <v>1953</v>
      </c>
      <c r="AF1421">
        <v>4.4000000000000004</v>
      </c>
    </row>
    <row r="1422" spans="1:32" x14ac:dyDescent="0.2">
      <c r="A1422" t="s">
        <v>614</v>
      </c>
      <c r="B1422" t="s">
        <v>475</v>
      </c>
      <c r="C1422" t="s">
        <v>35</v>
      </c>
      <c r="D1422" t="s">
        <v>46</v>
      </c>
      <c r="E1422">
        <v>13</v>
      </c>
      <c r="F1422" t="s">
        <v>615</v>
      </c>
      <c r="G1422" t="s">
        <v>269</v>
      </c>
      <c r="O1422">
        <v>2</v>
      </c>
      <c r="P1422">
        <v>13</v>
      </c>
      <c r="Q1422">
        <v>0</v>
      </c>
      <c r="R1422">
        <v>0</v>
      </c>
      <c r="S1422">
        <v>0</v>
      </c>
      <c r="T1422">
        <v>2</v>
      </c>
      <c r="U1422">
        <v>2</v>
      </c>
      <c r="V1422">
        <v>10</v>
      </c>
      <c r="W1422">
        <v>0</v>
      </c>
      <c r="X1422">
        <v>0</v>
      </c>
      <c r="Y1422">
        <v>0</v>
      </c>
      <c r="AB1422">
        <v>2</v>
      </c>
      <c r="AF1422">
        <v>4.3</v>
      </c>
    </row>
    <row r="1423" spans="1:32" x14ac:dyDescent="0.2">
      <c r="A1423" t="s">
        <v>620</v>
      </c>
      <c r="B1423" t="s">
        <v>475</v>
      </c>
      <c r="C1423" t="s">
        <v>37</v>
      </c>
      <c r="D1423" t="s">
        <v>32</v>
      </c>
      <c r="E1423">
        <v>13</v>
      </c>
      <c r="F1423" t="s">
        <v>621</v>
      </c>
      <c r="G1423" t="s">
        <v>276</v>
      </c>
      <c r="O1423">
        <v>8</v>
      </c>
      <c r="P1423">
        <v>23</v>
      </c>
      <c r="Q1423">
        <v>0</v>
      </c>
      <c r="R1423">
        <v>0</v>
      </c>
      <c r="S1423">
        <v>0</v>
      </c>
      <c r="T1423">
        <v>2</v>
      </c>
      <c r="U1423">
        <v>1</v>
      </c>
      <c r="V1423">
        <v>10</v>
      </c>
      <c r="W1423">
        <v>0</v>
      </c>
      <c r="X1423">
        <v>0</v>
      </c>
      <c r="Y1423">
        <v>0</v>
      </c>
      <c r="AB1423">
        <v>3</v>
      </c>
      <c r="AF1423">
        <v>4.3</v>
      </c>
    </row>
    <row r="1424" spans="1:32" x14ac:dyDescent="0.2">
      <c r="A1424" t="s">
        <v>507</v>
      </c>
      <c r="B1424" t="s">
        <v>475</v>
      </c>
      <c r="C1424" t="s">
        <v>37</v>
      </c>
      <c r="D1424" t="s">
        <v>32</v>
      </c>
      <c r="E1424">
        <v>13</v>
      </c>
      <c r="F1424" t="s">
        <v>508</v>
      </c>
      <c r="G1424" t="s">
        <v>276</v>
      </c>
      <c r="O1424">
        <v>5</v>
      </c>
      <c r="P1424">
        <v>14</v>
      </c>
      <c r="Q1424">
        <v>0</v>
      </c>
      <c r="R1424">
        <v>0</v>
      </c>
      <c r="S1424">
        <v>0</v>
      </c>
      <c r="T1424">
        <v>2</v>
      </c>
      <c r="U1424">
        <v>1</v>
      </c>
      <c r="V1424">
        <v>19</v>
      </c>
      <c r="W1424">
        <v>0</v>
      </c>
      <c r="X1424">
        <v>0</v>
      </c>
      <c r="Y1424">
        <v>0</v>
      </c>
      <c r="AB1424">
        <v>2</v>
      </c>
      <c r="AF1424">
        <v>4.3</v>
      </c>
    </row>
    <row r="1425" spans="1:32" x14ac:dyDescent="0.2">
      <c r="A1425" t="s">
        <v>988</v>
      </c>
      <c r="B1425" t="s">
        <v>720</v>
      </c>
      <c r="C1425" t="s">
        <v>59</v>
      </c>
      <c r="D1425" t="s">
        <v>48</v>
      </c>
      <c r="E1425">
        <v>13</v>
      </c>
      <c r="F1425" t="s">
        <v>989</v>
      </c>
      <c r="G1425" t="s">
        <v>282</v>
      </c>
      <c r="T1425">
        <v>1</v>
      </c>
      <c r="U1425">
        <v>1</v>
      </c>
      <c r="V1425">
        <v>33</v>
      </c>
      <c r="W1425">
        <v>0</v>
      </c>
      <c r="X1425">
        <v>0</v>
      </c>
      <c r="Y1425">
        <v>0</v>
      </c>
      <c r="AB1425">
        <v>2</v>
      </c>
      <c r="AF1425">
        <v>4.3</v>
      </c>
    </row>
    <row r="1426" spans="1:32" x14ac:dyDescent="0.2">
      <c r="A1426" t="s">
        <v>1153</v>
      </c>
      <c r="B1426" t="s">
        <v>794</v>
      </c>
      <c r="C1426" t="s">
        <v>39</v>
      </c>
      <c r="D1426" t="s">
        <v>57</v>
      </c>
      <c r="E1426">
        <v>13</v>
      </c>
      <c r="F1426" t="s">
        <v>1154</v>
      </c>
      <c r="G1426" t="s">
        <v>277</v>
      </c>
      <c r="T1426">
        <v>4</v>
      </c>
      <c r="U1426">
        <v>3</v>
      </c>
      <c r="V1426">
        <v>13</v>
      </c>
      <c r="W1426">
        <v>0</v>
      </c>
      <c r="X1426">
        <v>0</v>
      </c>
      <c r="Y1426">
        <v>0</v>
      </c>
      <c r="AB1426">
        <v>1</v>
      </c>
      <c r="AF1426">
        <v>4.3</v>
      </c>
    </row>
    <row r="1427" spans="1:32" x14ac:dyDescent="0.2">
      <c r="A1427" t="s">
        <v>1117</v>
      </c>
      <c r="B1427" t="s">
        <v>720</v>
      </c>
      <c r="C1427" t="s">
        <v>37</v>
      </c>
      <c r="D1427" t="s">
        <v>32</v>
      </c>
      <c r="E1427">
        <v>13</v>
      </c>
      <c r="F1427" t="s">
        <v>1118</v>
      </c>
      <c r="G1427" t="s">
        <v>276</v>
      </c>
      <c r="T1427">
        <v>6</v>
      </c>
      <c r="U1427">
        <v>2</v>
      </c>
      <c r="V1427">
        <v>22</v>
      </c>
      <c r="W1427">
        <v>0</v>
      </c>
      <c r="X1427">
        <v>0</v>
      </c>
      <c r="Y1427">
        <v>0</v>
      </c>
      <c r="AB1427">
        <v>2</v>
      </c>
      <c r="AF1427">
        <v>4.2</v>
      </c>
    </row>
    <row r="1428" spans="1:32" x14ac:dyDescent="0.2">
      <c r="A1428" t="s">
        <v>658</v>
      </c>
      <c r="B1428" t="s">
        <v>475</v>
      </c>
      <c r="C1428" t="s">
        <v>35</v>
      </c>
      <c r="D1428" t="s">
        <v>46</v>
      </c>
      <c r="E1428">
        <v>13</v>
      </c>
      <c r="F1428" t="s">
        <v>659</v>
      </c>
      <c r="G1428" t="s">
        <v>269</v>
      </c>
      <c r="O1428">
        <v>9</v>
      </c>
      <c r="P1428">
        <v>41</v>
      </c>
      <c r="Q1428">
        <v>0</v>
      </c>
      <c r="R1428">
        <v>0</v>
      </c>
      <c r="S1428">
        <v>0</v>
      </c>
      <c r="AB1428">
        <v>1</v>
      </c>
      <c r="AF1428">
        <v>4.0999999999999996</v>
      </c>
    </row>
    <row r="1429" spans="1:32" x14ac:dyDescent="0.2">
      <c r="A1429" t="s">
        <v>1063</v>
      </c>
      <c r="B1429" t="s">
        <v>794</v>
      </c>
      <c r="C1429" t="s">
        <v>49</v>
      </c>
      <c r="D1429" t="s">
        <v>31</v>
      </c>
      <c r="E1429">
        <v>13</v>
      </c>
      <c r="F1429" t="s">
        <v>1064</v>
      </c>
      <c r="G1429" t="s">
        <v>279</v>
      </c>
      <c r="T1429">
        <v>6</v>
      </c>
      <c r="U1429">
        <v>2</v>
      </c>
      <c r="V1429">
        <v>21</v>
      </c>
      <c r="W1429">
        <v>0</v>
      </c>
      <c r="X1429">
        <v>0</v>
      </c>
      <c r="Y1429">
        <v>0</v>
      </c>
      <c r="AB1429">
        <v>2</v>
      </c>
      <c r="AC1429" t="s">
        <v>462</v>
      </c>
      <c r="AD1429" t="s">
        <v>1478</v>
      </c>
      <c r="AF1429">
        <v>4.0999999999999996</v>
      </c>
    </row>
    <row r="1430" spans="1:32" x14ac:dyDescent="0.2">
      <c r="A1430" t="s">
        <v>558</v>
      </c>
      <c r="B1430" t="s">
        <v>475</v>
      </c>
      <c r="C1430" t="s">
        <v>37</v>
      </c>
      <c r="D1430" t="s">
        <v>32</v>
      </c>
      <c r="E1430">
        <v>13</v>
      </c>
      <c r="F1430" t="s">
        <v>559</v>
      </c>
      <c r="G1430" t="s">
        <v>276</v>
      </c>
      <c r="O1430">
        <v>4</v>
      </c>
      <c r="P1430">
        <v>13</v>
      </c>
      <c r="Q1430">
        <v>0</v>
      </c>
      <c r="R1430">
        <v>0</v>
      </c>
      <c r="S1430">
        <v>0</v>
      </c>
      <c r="T1430">
        <v>3</v>
      </c>
      <c r="U1430">
        <v>2</v>
      </c>
      <c r="V1430">
        <v>7</v>
      </c>
      <c r="W1430">
        <v>0</v>
      </c>
      <c r="X1430">
        <v>0</v>
      </c>
      <c r="Y1430">
        <v>0</v>
      </c>
      <c r="AB1430">
        <v>1</v>
      </c>
      <c r="AF1430">
        <v>4</v>
      </c>
    </row>
    <row r="1431" spans="1:32" x14ac:dyDescent="0.2">
      <c r="A1431" t="s">
        <v>1745</v>
      </c>
      <c r="B1431" t="s">
        <v>475</v>
      </c>
      <c r="C1431" t="s">
        <v>54</v>
      </c>
      <c r="D1431" t="s">
        <v>40</v>
      </c>
      <c r="E1431">
        <v>13</v>
      </c>
      <c r="F1431" t="s">
        <v>1746</v>
      </c>
      <c r="G1431" t="s">
        <v>275</v>
      </c>
      <c r="O1431">
        <v>13</v>
      </c>
      <c r="P1431">
        <v>40</v>
      </c>
      <c r="Q1431">
        <v>0</v>
      </c>
      <c r="R1431">
        <v>0</v>
      </c>
      <c r="S1431">
        <v>0</v>
      </c>
      <c r="AB1431">
        <v>2</v>
      </c>
      <c r="AF1431">
        <v>4</v>
      </c>
    </row>
    <row r="1432" spans="1:32" x14ac:dyDescent="0.2">
      <c r="A1432" t="s">
        <v>373</v>
      </c>
      <c r="B1432" t="s">
        <v>367</v>
      </c>
      <c r="C1432" t="s">
        <v>39</v>
      </c>
      <c r="D1432" t="s">
        <v>57</v>
      </c>
      <c r="E1432">
        <v>13</v>
      </c>
      <c r="F1432" t="s">
        <v>374</v>
      </c>
      <c r="G1432" t="s">
        <v>277</v>
      </c>
      <c r="H1432">
        <v>28</v>
      </c>
      <c r="I1432">
        <v>17</v>
      </c>
      <c r="J1432">
        <v>118</v>
      </c>
      <c r="K1432">
        <v>0</v>
      </c>
      <c r="L1432">
        <v>0</v>
      </c>
      <c r="M1432">
        <v>1</v>
      </c>
      <c r="N1432">
        <v>0</v>
      </c>
      <c r="O1432">
        <v>1</v>
      </c>
      <c r="P1432">
        <v>2</v>
      </c>
      <c r="Q1432">
        <v>0</v>
      </c>
      <c r="R1432">
        <v>0</v>
      </c>
      <c r="S1432">
        <v>0</v>
      </c>
      <c r="AB1432">
        <v>1</v>
      </c>
      <c r="AC1432" t="s">
        <v>462</v>
      </c>
      <c r="AD1432" t="s">
        <v>1814</v>
      </c>
      <c r="AF1432">
        <v>3.92</v>
      </c>
    </row>
    <row r="1433" spans="1:32" x14ac:dyDescent="0.2">
      <c r="A1433" t="s">
        <v>1282</v>
      </c>
      <c r="B1433" t="s">
        <v>720</v>
      </c>
      <c r="C1433" t="s">
        <v>40</v>
      </c>
      <c r="D1433" t="s">
        <v>54</v>
      </c>
      <c r="E1433">
        <v>13</v>
      </c>
      <c r="F1433" t="s">
        <v>1283</v>
      </c>
      <c r="G1433" t="s">
        <v>275</v>
      </c>
      <c r="T1433">
        <v>2</v>
      </c>
      <c r="U1433">
        <v>2</v>
      </c>
      <c r="V1433">
        <v>18</v>
      </c>
      <c r="W1433">
        <v>0</v>
      </c>
      <c r="X1433">
        <v>0</v>
      </c>
      <c r="Y1433">
        <v>0</v>
      </c>
      <c r="AB1433">
        <v>3</v>
      </c>
      <c r="AF1433">
        <v>3.8</v>
      </c>
    </row>
    <row r="1434" spans="1:32" x14ac:dyDescent="0.2">
      <c r="A1434" t="s">
        <v>1097</v>
      </c>
      <c r="B1434" t="s">
        <v>794</v>
      </c>
      <c r="C1434" t="s">
        <v>60</v>
      </c>
      <c r="D1434" t="s">
        <v>52</v>
      </c>
      <c r="E1434">
        <v>13</v>
      </c>
      <c r="F1434" t="s">
        <v>1098</v>
      </c>
      <c r="G1434" t="s">
        <v>278</v>
      </c>
      <c r="T1434">
        <v>3</v>
      </c>
      <c r="U1434">
        <v>2</v>
      </c>
      <c r="V1434">
        <v>18</v>
      </c>
      <c r="W1434">
        <v>0</v>
      </c>
      <c r="X1434">
        <v>0</v>
      </c>
      <c r="Y1434">
        <v>0</v>
      </c>
      <c r="AB1434">
        <v>2</v>
      </c>
      <c r="AF1434">
        <v>3.8</v>
      </c>
    </row>
    <row r="1435" spans="1:32" x14ac:dyDescent="0.2">
      <c r="A1435" t="s">
        <v>1139</v>
      </c>
      <c r="B1435" t="s">
        <v>720</v>
      </c>
      <c r="C1435" t="s">
        <v>39</v>
      </c>
      <c r="D1435" t="s">
        <v>57</v>
      </c>
      <c r="E1435">
        <v>13</v>
      </c>
      <c r="F1435" t="s">
        <v>1140</v>
      </c>
      <c r="G1435" t="s">
        <v>277</v>
      </c>
      <c r="O1435">
        <v>1</v>
      </c>
      <c r="P1435">
        <v>-6</v>
      </c>
      <c r="Q1435">
        <v>0</v>
      </c>
      <c r="R1435">
        <v>0</v>
      </c>
      <c r="S1435">
        <v>0</v>
      </c>
      <c r="T1435">
        <v>6</v>
      </c>
      <c r="U1435">
        <v>2</v>
      </c>
      <c r="V1435">
        <v>22</v>
      </c>
      <c r="W1435">
        <v>0</v>
      </c>
      <c r="X1435">
        <v>0</v>
      </c>
      <c r="Y1435">
        <v>0</v>
      </c>
      <c r="AB1435">
        <v>1</v>
      </c>
      <c r="AF1435">
        <v>3.6</v>
      </c>
    </row>
    <row r="1436" spans="1:32" x14ac:dyDescent="0.2">
      <c r="A1436" t="s">
        <v>1588</v>
      </c>
      <c r="B1436" t="s">
        <v>720</v>
      </c>
      <c r="C1436" t="s">
        <v>35</v>
      </c>
      <c r="D1436" t="s">
        <v>46</v>
      </c>
      <c r="E1436">
        <v>13</v>
      </c>
      <c r="F1436" t="s">
        <v>1589</v>
      </c>
      <c r="G1436" t="s">
        <v>269</v>
      </c>
      <c r="T1436">
        <v>3</v>
      </c>
      <c r="U1436">
        <v>2</v>
      </c>
      <c r="V1436">
        <v>15</v>
      </c>
      <c r="W1436">
        <v>0</v>
      </c>
      <c r="X1436">
        <v>0</v>
      </c>
      <c r="Y1436">
        <v>0</v>
      </c>
      <c r="AB1436">
        <v>2</v>
      </c>
      <c r="AF1436">
        <v>3.5</v>
      </c>
    </row>
    <row r="1437" spans="1:32" x14ac:dyDescent="0.2">
      <c r="A1437" t="s">
        <v>680</v>
      </c>
      <c r="B1437" t="s">
        <v>475</v>
      </c>
      <c r="C1437" t="s">
        <v>43</v>
      </c>
      <c r="D1437" t="s">
        <v>38</v>
      </c>
      <c r="E1437">
        <v>13</v>
      </c>
      <c r="F1437" t="s">
        <v>681</v>
      </c>
      <c r="G1437" t="s">
        <v>281</v>
      </c>
      <c r="O1437">
        <v>3</v>
      </c>
      <c r="P1437">
        <v>22</v>
      </c>
      <c r="Q1437">
        <v>0</v>
      </c>
      <c r="R1437">
        <v>0</v>
      </c>
      <c r="S1437">
        <v>0</v>
      </c>
      <c r="T1437">
        <v>5</v>
      </c>
      <c r="U1437">
        <v>1</v>
      </c>
      <c r="V1437">
        <v>2</v>
      </c>
      <c r="W1437">
        <v>0</v>
      </c>
      <c r="X1437">
        <v>0</v>
      </c>
      <c r="Y1437">
        <v>0</v>
      </c>
      <c r="AB1437">
        <v>3</v>
      </c>
      <c r="AF1437">
        <v>3.4</v>
      </c>
    </row>
    <row r="1438" spans="1:32" x14ac:dyDescent="0.2">
      <c r="A1438" t="s">
        <v>586</v>
      </c>
      <c r="B1438" t="s">
        <v>475</v>
      </c>
      <c r="C1438" t="s">
        <v>40</v>
      </c>
      <c r="D1438" t="s">
        <v>54</v>
      </c>
      <c r="E1438">
        <v>13</v>
      </c>
      <c r="F1438" t="s">
        <v>587</v>
      </c>
      <c r="G1438" t="s">
        <v>275</v>
      </c>
      <c r="O1438">
        <v>3</v>
      </c>
      <c r="P1438">
        <v>21</v>
      </c>
      <c r="Q1438">
        <v>0</v>
      </c>
      <c r="R1438">
        <v>0</v>
      </c>
      <c r="S1438">
        <v>0</v>
      </c>
      <c r="T1438">
        <v>1</v>
      </c>
      <c r="U1438">
        <v>1</v>
      </c>
      <c r="V1438">
        <v>2</v>
      </c>
      <c r="W1438">
        <v>0</v>
      </c>
      <c r="X1438">
        <v>0</v>
      </c>
      <c r="Y1438">
        <v>0</v>
      </c>
      <c r="AB1438">
        <v>2</v>
      </c>
      <c r="AF1438">
        <v>3.3</v>
      </c>
    </row>
    <row r="1439" spans="1:32" x14ac:dyDescent="0.2">
      <c r="A1439" t="s">
        <v>1215</v>
      </c>
      <c r="B1439" t="s">
        <v>794</v>
      </c>
      <c r="C1439" t="s">
        <v>31</v>
      </c>
      <c r="D1439" t="s">
        <v>49</v>
      </c>
      <c r="E1439">
        <v>13</v>
      </c>
      <c r="F1439" t="s">
        <v>1216</v>
      </c>
      <c r="G1439" t="s">
        <v>279</v>
      </c>
      <c r="T1439">
        <v>3</v>
      </c>
      <c r="U1439">
        <v>2</v>
      </c>
      <c r="V1439">
        <v>13</v>
      </c>
      <c r="W1439">
        <v>0</v>
      </c>
      <c r="X1439">
        <v>0</v>
      </c>
      <c r="Y1439">
        <v>0</v>
      </c>
      <c r="AB1439">
        <v>2</v>
      </c>
      <c r="AC1439" t="s">
        <v>462</v>
      </c>
      <c r="AD1439" t="s">
        <v>1475</v>
      </c>
      <c r="AF1439">
        <v>3.3</v>
      </c>
    </row>
    <row r="1440" spans="1:32" x14ac:dyDescent="0.2">
      <c r="A1440" t="s">
        <v>1219</v>
      </c>
      <c r="B1440" t="s">
        <v>794</v>
      </c>
      <c r="C1440" t="s">
        <v>56</v>
      </c>
      <c r="D1440" t="s">
        <v>62</v>
      </c>
      <c r="E1440">
        <v>13</v>
      </c>
      <c r="F1440" t="s">
        <v>1220</v>
      </c>
      <c r="G1440" t="s">
        <v>280</v>
      </c>
      <c r="T1440">
        <v>3</v>
      </c>
      <c r="U1440">
        <v>2</v>
      </c>
      <c r="V1440">
        <v>13</v>
      </c>
      <c r="W1440">
        <v>0</v>
      </c>
      <c r="X1440">
        <v>0</v>
      </c>
      <c r="Y1440">
        <v>0</v>
      </c>
      <c r="AB1440">
        <v>2</v>
      </c>
      <c r="AF1440">
        <v>3.3</v>
      </c>
    </row>
    <row r="1441" spans="1:32" x14ac:dyDescent="0.2">
      <c r="A1441" t="s">
        <v>1596</v>
      </c>
      <c r="B1441" t="s">
        <v>475</v>
      </c>
      <c r="C1441" t="s">
        <v>42</v>
      </c>
      <c r="D1441" t="s">
        <v>55</v>
      </c>
      <c r="E1441">
        <v>13</v>
      </c>
      <c r="F1441" t="s">
        <v>1597</v>
      </c>
      <c r="G1441" t="s">
        <v>271</v>
      </c>
      <c r="O1441">
        <v>4</v>
      </c>
      <c r="P1441">
        <v>12</v>
      </c>
      <c r="Q1441">
        <v>0</v>
      </c>
      <c r="R1441">
        <v>1</v>
      </c>
      <c r="S1441">
        <v>0</v>
      </c>
      <c r="AB1441">
        <v>2</v>
      </c>
      <c r="AC1441" t="s">
        <v>462</v>
      </c>
      <c r="AD1441" t="s">
        <v>1956</v>
      </c>
      <c r="AF1441">
        <v>3.2</v>
      </c>
    </row>
    <row r="1442" spans="1:32" x14ac:dyDescent="0.2">
      <c r="A1442" t="s">
        <v>996</v>
      </c>
      <c r="B1442" t="s">
        <v>794</v>
      </c>
      <c r="C1442" t="s">
        <v>46</v>
      </c>
      <c r="D1442" t="s">
        <v>35</v>
      </c>
      <c r="E1442">
        <v>13</v>
      </c>
      <c r="F1442" t="s">
        <v>997</v>
      </c>
      <c r="G1442" t="s">
        <v>269</v>
      </c>
      <c r="T1442">
        <v>1</v>
      </c>
      <c r="U1442">
        <v>1</v>
      </c>
      <c r="V1442">
        <v>22</v>
      </c>
      <c r="W1442">
        <v>0</v>
      </c>
      <c r="X1442">
        <v>0</v>
      </c>
      <c r="Y1442">
        <v>0</v>
      </c>
      <c r="AB1442">
        <v>1</v>
      </c>
      <c r="AF1442">
        <v>3.2</v>
      </c>
    </row>
    <row r="1443" spans="1:32" x14ac:dyDescent="0.2">
      <c r="A1443" t="s">
        <v>1127</v>
      </c>
      <c r="B1443" t="s">
        <v>794</v>
      </c>
      <c r="C1443" t="s">
        <v>36</v>
      </c>
      <c r="D1443" t="s">
        <v>50</v>
      </c>
      <c r="E1443">
        <v>13</v>
      </c>
      <c r="F1443" t="s">
        <v>1128</v>
      </c>
      <c r="G1443" t="s">
        <v>270</v>
      </c>
      <c r="T1443">
        <v>2</v>
      </c>
      <c r="U1443">
        <v>2</v>
      </c>
      <c r="V1443">
        <v>12</v>
      </c>
      <c r="W1443">
        <v>0</v>
      </c>
      <c r="X1443">
        <v>0</v>
      </c>
      <c r="Y1443">
        <v>0</v>
      </c>
      <c r="AB1443">
        <v>2</v>
      </c>
      <c r="AF1443">
        <v>3.2</v>
      </c>
    </row>
    <row r="1444" spans="1:32" x14ac:dyDescent="0.2">
      <c r="A1444" t="s">
        <v>886</v>
      </c>
      <c r="B1444" t="s">
        <v>720</v>
      </c>
      <c r="C1444" t="s">
        <v>62</v>
      </c>
      <c r="D1444" t="s">
        <v>56</v>
      </c>
      <c r="E1444">
        <v>13</v>
      </c>
      <c r="F1444" t="s">
        <v>887</v>
      </c>
      <c r="G1444" t="s">
        <v>280</v>
      </c>
      <c r="O1444">
        <v>1</v>
      </c>
      <c r="P1444">
        <v>5</v>
      </c>
      <c r="Q1444">
        <v>0</v>
      </c>
      <c r="R1444">
        <v>0</v>
      </c>
      <c r="S1444">
        <v>0</v>
      </c>
      <c r="T1444">
        <v>3</v>
      </c>
      <c r="U1444">
        <v>1</v>
      </c>
      <c r="V1444">
        <v>17</v>
      </c>
      <c r="W1444">
        <v>0</v>
      </c>
      <c r="X1444">
        <v>0</v>
      </c>
      <c r="Y1444">
        <v>0</v>
      </c>
      <c r="AB1444">
        <v>2</v>
      </c>
      <c r="AF1444">
        <v>3.2</v>
      </c>
    </row>
    <row r="1445" spans="1:32" x14ac:dyDescent="0.2">
      <c r="A1445" t="s">
        <v>1268</v>
      </c>
      <c r="B1445" t="s">
        <v>794</v>
      </c>
      <c r="C1445" t="s">
        <v>31</v>
      </c>
      <c r="D1445" t="s">
        <v>49</v>
      </c>
      <c r="E1445">
        <v>13</v>
      </c>
      <c r="F1445" t="s">
        <v>1269</v>
      </c>
      <c r="G1445" t="s">
        <v>279</v>
      </c>
      <c r="T1445">
        <v>1</v>
      </c>
      <c r="U1445">
        <v>1</v>
      </c>
      <c r="V1445">
        <v>22</v>
      </c>
      <c r="W1445">
        <v>0</v>
      </c>
      <c r="X1445">
        <v>0</v>
      </c>
      <c r="Y1445">
        <v>0</v>
      </c>
      <c r="AB1445">
        <v>2</v>
      </c>
      <c r="AC1445" t="s">
        <v>462</v>
      </c>
      <c r="AD1445" t="s">
        <v>1609</v>
      </c>
      <c r="AF1445">
        <v>3.2</v>
      </c>
    </row>
    <row r="1446" spans="1:32" x14ac:dyDescent="0.2">
      <c r="A1446" t="s">
        <v>808</v>
      </c>
      <c r="B1446" t="s">
        <v>720</v>
      </c>
      <c r="C1446" t="s">
        <v>40</v>
      </c>
      <c r="D1446" t="s">
        <v>54</v>
      </c>
      <c r="E1446">
        <v>13</v>
      </c>
      <c r="F1446" t="s">
        <v>809</v>
      </c>
      <c r="G1446" t="s">
        <v>275</v>
      </c>
      <c r="O1446">
        <v>1</v>
      </c>
      <c r="P1446">
        <v>4</v>
      </c>
      <c r="Q1446">
        <v>0</v>
      </c>
      <c r="R1446">
        <v>0</v>
      </c>
      <c r="S1446">
        <v>0</v>
      </c>
      <c r="T1446">
        <v>4</v>
      </c>
      <c r="U1446">
        <v>1</v>
      </c>
      <c r="V1446">
        <v>17</v>
      </c>
      <c r="W1446">
        <v>0</v>
      </c>
      <c r="X1446">
        <v>0</v>
      </c>
      <c r="Y1446">
        <v>0</v>
      </c>
      <c r="AB1446">
        <v>4</v>
      </c>
      <c r="AF1446">
        <v>3.1</v>
      </c>
    </row>
    <row r="1447" spans="1:32" x14ac:dyDescent="0.2">
      <c r="A1447" t="s">
        <v>1027</v>
      </c>
      <c r="B1447" t="s">
        <v>794</v>
      </c>
      <c r="C1447" t="s">
        <v>41</v>
      </c>
      <c r="D1447" t="s">
        <v>44</v>
      </c>
      <c r="E1447">
        <v>13</v>
      </c>
      <c r="F1447" t="s">
        <v>1028</v>
      </c>
      <c r="G1447" t="s">
        <v>272</v>
      </c>
      <c r="T1447">
        <v>3</v>
      </c>
      <c r="U1447">
        <v>2</v>
      </c>
      <c r="V1447">
        <v>11</v>
      </c>
      <c r="W1447">
        <v>0</v>
      </c>
      <c r="X1447">
        <v>0</v>
      </c>
      <c r="Y1447">
        <v>0</v>
      </c>
      <c r="AB1447">
        <v>2</v>
      </c>
      <c r="AF1447">
        <v>3.1</v>
      </c>
    </row>
    <row r="1448" spans="1:32" x14ac:dyDescent="0.2">
      <c r="A1448" t="s">
        <v>1021</v>
      </c>
      <c r="B1448" t="s">
        <v>720</v>
      </c>
      <c r="C1448" t="s">
        <v>48</v>
      </c>
      <c r="D1448" t="s">
        <v>59</v>
      </c>
      <c r="E1448">
        <v>13</v>
      </c>
      <c r="F1448" t="s">
        <v>1022</v>
      </c>
      <c r="G1448" t="s">
        <v>282</v>
      </c>
      <c r="T1448">
        <v>2</v>
      </c>
      <c r="U1448">
        <v>1</v>
      </c>
      <c r="V1448">
        <v>21</v>
      </c>
      <c r="W1448">
        <v>0</v>
      </c>
      <c r="X1448">
        <v>0</v>
      </c>
      <c r="Y1448">
        <v>0</v>
      </c>
      <c r="AB1448">
        <v>4</v>
      </c>
      <c r="AF1448">
        <v>3.1</v>
      </c>
    </row>
    <row r="1449" spans="1:32" x14ac:dyDescent="0.2">
      <c r="A1449" t="s">
        <v>1009</v>
      </c>
      <c r="B1449" t="s">
        <v>720</v>
      </c>
      <c r="C1449" t="s">
        <v>59</v>
      </c>
      <c r="D1449" t="s">
        <v>48</v>
      </c>
      <c r="E1449">
        <v>13</v>
      </c>
      <c r="F1449" t="s">
        <v>1010</v>
      </c>
      <c r="G1449" t="s">
        <v>282</v>
      </c>
      <c r="T1449">
        <v>6</v>
      </c>
      <c r="U1449">
        <v>2</v>
      </c>
      <c r="V1449">
        <v>9</v>
      </c>
      <c r="W1449">
        <v>0</v>
      </c>
      <c r="X1449">
        <v>0</v>
      </c>
      <c r="Y1449">
        <v>0</v>
      </c>
      <c r="AB1449">
        <v>4</v>
      </c>
      <c r="AF1449">
        <v>2.9</v>
      </c>
    </row>
    <row r="1450" spans="1:32" x14ac:dyDescent="0.2">
      <c r="A1450" t="s">
        <v>1246</v>
      </c>
      <c r="B1450" t="s">
        <v>720</v>
      </c>
      <c r="C1450" t="s">
        <v>47</v>
      </c>
      <c r="D1450" t="s">
        <v>61</v>
      </c>
      <c r="E1450">
        <v>13</v>
      </c>
      <c r="F1450" t="s">
        <v>1247</v>
      </c>
      <c r="G1450" t="s">
        <v>268</v>
      </c>
      <c r="T1450">
        <v>3</v>
      </c>
      <c r="U1450">
        <v>1</v>
      </c>
      <c r="V1450">
        <v>19</v>
      </c>
      <c r="W1450">
        <v>0</v>
      </c>
      <c r="X1450">
        <v>0</v>
      </c>
      <c r="Y1450">
        <v>0</v>
      </c>
      <c r="AB1450">
        <v>3</v>
      </c>
      <c r="AF1450">
        <v>2.9</v>
      </c>
    </row>
    <row r="1451" spans="1:32" x14ac:dyDescent="0.2">
      <c r="A1451" t="s">
        <v>834</v>
      </c>
      <c r="B1451" t="s">
        <v>794</v>
      </c>
      <c r="C1451" t="s">
        <v>41</v>
      </c>
      <c r="D1451" t="s">
        <v>44</v>
      </c>
      <c r="E1451">
        <v>13</v>
      </c>
      <c r="F1451" t="s">
        <v>835</v>
      </c>
      <c r="G1451" t="s">
        <v>272</v>
      </c>
      <c r="T1451">
        <v>1</v>
      </c>
      <c r="U1451">
        <v>1</v>
      </c>
      <c r="V1451">
        <v>19</v>
      </c>
      <c r="W1451">
        <v>0</v>
      </c>
      <c r="X1451">
        <v>0</v>
      </c>
      <c r="Y1451">
        <v>0</v>
      </c>
      <c r="AB1451">
        <v>2</v>
      </c>
      <c r="AF1451">
        <v>2.9</v>
      </c>
    </row>
    <row r="1452" spans="1:32" x14ac:dyDescent="0.2">
      <c r="A1452" t="s">
        <v>1266</v>
      </c>
      <c r="B1452" t="s">
        <v>720</v>
      </c>
      <c r="C1452" t="s">
        <v>34</v>
      </c>
      <c r="D1452" t="s">
        <v>53</v>
      </c>
      <c r="E1452">
        <v>13</v>
      </c>
      <c r="F1452" t="s">
        <v>1267</v>
      </c>
      <c r="G1452" t="s">
        <v>283</v>
      </c>
      <c r="T1452">
        <v>1</v>
      </c>
      <c r="U1452">
        <v>1</v>
      </c>
      <c r="V1452">
        <v>18</v>
      </c>
      <c r="W1452">
        <v>0</v>
      </c>
      <c r="X1452">
        <v>0</v>
      </c>
      <c r="Y1452">
        <v>0</v>
      </c>
      <c r="Z1452">
        <v>1</v>
      </c>
      <c r="AA1452">
        <v>0</v>
      </c>
      <c r="AB1452">
        <v>4</v>
      </c>
      <c r="AF1452">
        <v>2.8</v>
      </c>
    </row>
    <row r="1453" spans="1:32" x14ac:dyDescent="0.2">
      <c r="A1453" t="s">
        <v>698</v>
      </c>
      <c r="B1453" t="s">
        <v>475</v>
      </c>
      <c r="C1453" t="s">
        <v>56</v>
      </c>
      <c r="D1453" t="s">
        <v>62</v>
      </c>
      <c r="E1453">
        <v>13</v>
      </c>
      <c r="F1453" t="s">
        <v>699</v>
      </c>
      <c r="G1453" t="s">
        <v>280</v>
      </c>
      <c r="O1453">
        <v>2</v>
      </c>
      <c r="P1453">
        <v>16</v>
      </c>
      <c r="Q1453">
        <v>0</v>
      </c>
      <c r="R1453">
        <v>0</v>
      </c>
      <c r="S1453">
        <v>0</v>
      </c>
      <c r="T1453">
        <v>2</v>
      </c>
      <c r="U1453">
        <v>1</v>
      </c>
      <c r="V1453">
        <v>1</v>
      </c>
      <c r="W1453">
        <v>0</v>
      </c>
      <c r="X1453">
        <v>0</v>
      </c>
      <c r="Y1453">
        <v>0</v>
      </c>
      <c r="AB1453">
        <v>3</v>
      </c>
      <c r="AF1453">
        <v>2.7</v>
      </c>
    </row>
    <row r="1454" spans="1:32" x14ac:dyDescent="0.2">
      <c r="A1454" t="s">
        <v>672</v>
      </c>
      <c r="B1454" t="s">
        <v>475</v>
      </c>
      <c r="C1454" t="s">
        <v>50</v>
      </c>
      <c r="D1454" t="s">
        <v>36</v>
      </c>
      <c r="E1454">
        <v>13</v>
      </c>
      <c r="F1454" t="s">
        <v>673</v>
      </c>
      <c r="G1454" t="s">
        <v>270</v>
      </c>
      <c r="O1454">
        <v>3</v>
      </c>
      <c r="P1454">
        <v>13</v>
      </c>
      <c r="Q1454">
        <v>0</v>
      </c>
      <c r="R1454">
        <v>0</v>
      </c>
      <c r="S1454">
        <v>0</v>
      </c>
      <c r="T1454">
        <v>1</v>
      </c>
      <c r="U1454">
        <v>1</v>
      </c>
      <c r="V1454">
        <v>4</v>
      </c>
      <c r="W1454">
        <v>0</v>
      </c>
      <c r="X1454">
        <v>0</v>
      </c>
      <c r="Y1454">
        <v>0</v>
      </c>
      <c r="AB1454">
        <v>2</v>
      </c>
      <c r="AF1454">
        <v>2.7</v>
      </c>
    </row>
    <row r="1455" spans="1:32" x14ac:dyDescent="0.2">
      <c r="A1455" t="s">
        <v>1838</v>
      </c>
      <c r="B1455" t="s">
        <v>720</v>
      </c>
      <c r="C1455" t="s">
        <v>55</v>
      </c>
      <c r="D1455" t="s">
        <v>42</v>
      </c>
      <c r="E1455">
        <v>13</v>
      </c>
      <c r="F1455" t="s">
        <v>1839</v>
      </c>
      <c r="G1455" t="s">
        <v>271</v>
      </c>
      <c r="T1455">
        <v>1</v>
      </c>
      <c r="U1455">
        <v>1</v>
      </c>
      <c r="V1455">
        <v>17</v>
      </c>
      <c r="W1455">
        <v>0</v>
      </c>
      <c r="X1455">
        <v>0</v>
      </c>
      <c r="Y1455">
        <v>0</v>
      </c>
      <c r="AF1455">
        <v>2.7</v>
      </c>
    </row>
    <row r="1456" spans="1:32" x14ac:dyDescent="0.2">
      <c r="A1456" t="s">
        <v>810</v>
      </c>
      <c r="B1456" t="s">
        <v>720</v>
      </c>
      <c r="C1456" t="s">
        <v>44</v>
      </c>
      <c r="D1456" t="s">
        <v>41</v>
      </c>
      <c r="E1456">
        <v>13</v>
      </c>
      <c r="F1456" t="s">
        <v>811</v>
      </c>
      <c r="G1456" t="s">
        <v>272</v>
      </c>
      <c r="T1456">
        <v>4</v>
      </c>
      <c r="U1456">
        <v>2</v>
      </c>
      <c r="V1456">
        <v>7</v>
      </c>
      <c r="W1456">
        <v>0</v>
      </c>
      <c r="X1456">
        <v>0</v>
      </c>
      <c r="Y1456">
        <v>0</v>
      </c>
      <c r="AB1456">
        <v>2</v>
      </c>
      <c r="AC1456" t="s">
        <v>1477</v>
      </c>
      <c r="AD1456" t="s">
        <v>1484</v>
      </c>
      <c r="AE1456" t="s">
        <v>1957</v>
      </c>
      <c r="AF1456">
        <v>2.7</v>
      </c>
    </row>
    <row r="1457" spans="1:32" x14ac:dyDescent="0.2">
      <c r="A1457" t="s">
        <v>1731</v>
      </c>
      <c r="B1457" t="s">
        <v>794</v>
      </c>
      <c r="C1457" t="s">
        <v>51</v>
      </c>
      <c r="D1457" t="s">
        <v>45</v>
      </c>
      <c r="E1457">
        <v>13</v>
      </c>
      <c r="F1457" t="s">
        <v>1732</v>
      </c>
      <c r="G1457" t="s">
        <v>273</v>
      </c>
      <c r="T1457">
        <v>1</v>
      </c>
      <c r="U1457">
        <v>1</v>
      </c>
      <c r="V1457">
        <v>17</v>
      </c>
      <c r="W1457">
        <v>0</v>
      </c>
      <c r="X1457">
        <v>0</v>
      </c>
      <c r="Y1457">
        <v>0</v>
      </c>
      <c r="AB1457">
        <v>2</v>
      </c>
      <c r="AF1457">
        <v>2.7</v>
      </c>
    </row>
    <row r="1458" spans="1:32" x14ac:dyDescent="0.2">
      <c r="A1458" t="s">
        <v>1574</v>
      </c>
      <c r="B1458" t="s">
        <v>720</v>
      </c>
      <c r="C1458" t="s">
        <v>47</v>
      </c>
      <c r="D1458" t="s">
        <v>61</v>
      </c>
      <c r="E1458">
        <v>13</v>
      </c>
      <c r="F1458" t="s">
        <v>1575</v>
      </c>
      <c r="G1458" t="s">
        <v>268</v>
      </c>
      <c r="T1458">
        <v>3</v>
      </c>
      <c r="U1458">
        <v>1</v>
      </c>
      <c r="V1458">
        <v>16</v>
      </c>
      <c r="W1458">
        <v>0</v>
      </c>
      <c r="X1458">
        <v>0</v>
      </c>
      <c r="Y1458">
        <v>0</v>
      </c>
      <c r="AC1458" t="s">
        <v>1803</v>
      </c>
      <c r="AD1458" t="s">
        <v>1933</v>
      </c>
      <c r="AE1458" t="s">
        <v>1958</v>
      </c>
      <c r="AF1458">
        <v>2.6</v>
      </c>
    </row>
    <row r="1459" spans="1:32" x14ac:dyDescent="0.2">
      <c r="A1459" t="s">
        <v>1183</v>
      </c>
      <c r="B1459" t="s">
        <v>720</v>
      </c>
      <c r="C1459" t="s">
        <v>52</v>
      </c>
      <c r="D1459" t="s">
        <v>60</v>
      </c>
      <c r="E1459">
        <v>13</v>
      </c>
      <c r="F1459" t="s">
        <v>1184</v>
      </c>
      <c r="G1459" t="s">
        <v>278</v>
      </c>
      <c r="T1459">
        <v>4</v>
      </c>
      <c r="U1459">
        <v>1</v>
      </c>
      <c r="V1459">
        <v>16</v>
      </c>
      <c r="W1459">
        <v>0</v>
      </c>
      <c r="X1459">
        <v>0</v>
      </c>
      <c r="Y1459">
        <v>0</v>
      </c>
      <c r="AB1459">
        <v>4</v>
      </c>
      <c r="AF1459">
        <v>2.6</v>
      </c>
    </row>
    <row r="1460" spans="1:32" x14ac:dyDescent="0.2">
      <c r="A1460" t="s">
        <v>966</v>
      </c>
      <c r="B1460" t="s">
        <v>794</v>
      </c>
      <c r="C1460" t="s">
        <v>38</v>
      </c>
      <c r="D1460" t="s">
        <v>43</v>
      </c>
      <c r="E1460">
        <v>13</v>
      </c>
      <c r="F1460" t="s">
        <v>967</v>
      </c>
      <c r="G1460" t="s">
        <v>281</v>
      </c>
      <c r="T1460">
        <v>1</v>
      </c>
      <c r="U1460">
        <v>1</v>
      </c>
      <c r="V1460">
        <v>16</v>
      </c>
      <c r="W1460">
        <v>0</v>
      </c>
      <c r="X1460">
        <v>0</v>
      </c>
      <c r="Y1460">
        <v>0</v>
      </c>
      <c r="AB1460">
        <v>2</v>
      </c>
      <c r="AF1460">
        <v>2.6</v>
      </c>
    </row>
    <row r="1461" spans="1:32" x14ac:dyDescent="0.2">
      <c r="A1461" t="s">
        <v>1173</v>
      </c>
      <c r="B1461" t="s">
        <v>720</v>
      </c>
      <c r="C1461" t="s">
        <v>49</v>
      </c>
      <c r="D1461" t="s">
        <v>31</v>
      </c>
      <c r="E1461">
        <v>13</v>
      </c>
      <c r="F1461" t="s">
        <v>1174</v>
      </c>
      <c r="G1461" t="s">
        <v>279</v>
      </c>
      <c r="T1461">
        <v>4</v>
      </c>
      <c r="U1461">
        <v>1</v>
      </c>
      <c r="V1461">
        <v>15</v>
      </c>
      <c r="W1461">
        <v>0</v>
      </c>
      <c r="X1461">
        <v>0</v>
      </c>
      <c r="Y1461">
        <v>0</v>
      </c>
      <c r="Z1461">
        <v>1</v>
      </c>
      <c r="AA1461">
        <v>0</v>
      </c>
      <c r="AB1461">
        <v>2</v>
      </c>
      <c r="AC1461" t="s">
        <v>462</v>
      </c>
      <c r="AD1461" t="s">
        <v>1484</v>
      </c>
      <c r="AF1461">
        <v>2.5</v>
      </c>
    </row>
    <row r="1462" spans="1:32" x14ac:dyDescent="0.2">
      <c r="A1462" t="s">
        <v>884</v>
      </c>
      <c r="B1462" t="s">
        <v>720</v>
      </c>
      <c r="C1462" t="s">
        <v>61</v>
      </c>
      <c r="D1462" t="s">
        <v>47</v>
      </c>
      <c r="E1462">
        <v>13</v>
      </c>
      <c r="F1462" t="s">
        <v>885</v>
      </c>
      <c r="G1462" t="s">
        <v>268</v>
      </c>
      <c r="T1462">
        <v>2</v>
      </c>
      <c r="U1462">
        <v>1</v>
      </c>
      <c r="V1462">
        <v>15</v>
      </c>
      <c r="W1462">
        <v>0</v>
      </c>
      <c r="X1462">
        <v>0</v>
      </c>
      <c r="Y1462">
        <v>0</v>
      </c>
      <c r="AB1462">
        <v>4</v>
      </c>
      <c r="AF1462">
        <v>2.5</v>
      </c>
    </row>
    <row r="1463" spans="1:32" x14ac:dyDescent="0.2">
      <c r="A1463" t="s">
        <v>771</v>
      </c>
      <c r="B1463" t="s">
        <v>720</v>
      </c>
      <c r="C1463" t="s">
        <v>42</v>
      </c>
      <c r="D1463" t="s">
        <v>55</v>
      </c>
      <c r="E1463">
        <v>13</v>
      </c>
      <c r="F1463" t="s">
        <v>772</v>
      </c>
      <c r="G1463" t="s">
        <v>271</v>
      </c>
      <c r="T1463">
        <v>5</v>
      </c>
      <c r="U1463">
        <v>2</v>
      </c>
      <c r="V1463">
        <v>5</v>
      </c>
      <c r="W1463">
        <v>0</v>
      </c>
      <c r="X1463">
        <v>0</v>
      </c>
      <c r="Y1463">
        <v>0</v>
      </c>
      <c r="AB1463">
        <v>2</v>
      </c>
      <c r="AC1463" t="s">
        <v>1477</v>
      </c>
      <c r="AD1463" t="s">
        <v>1475</v>
      </c>
      <c r="AF1463">
        <v>2.5</v>
      </c>
    </row>
    <row r="1464" spans="1:32" x14ac:dyDescent="0.2">
      <c r="A1464" t="s">
        <v>1959</v>
      </c>
      <c r="B1464" t="s">
        <v>720</v>
      </c>
      <c r="C1464" t="s">
        <v>51</v>
      </c>
      <c r="D1464" t="s">
        <v>45</v>
      </c>
      <c r="E1464">
        <v>13</v>
      </c>
      <c r="F1464" t="s">
        <v>1960</v>
      </c>
      <c r="G1464" t="s">
        <v>273</v>
      </c>
      <c r="T1464">
        <v>1</v>
      </c>
      <c r="U1464">
        <v>1</v>
      </c>
      <c r="V1464">
        <v>15</v>
      </c>
      <c r="W1464">
        <v>0</v>
      </c>
      <c r="X1464">
        <v>0</v>
      </c>
      <c r="Y1464">
        <v>0</v>
      </c>
      <c r="AB1464">
        <v>4</v>
      </c>
      <c r="AF1464">
        <v>2.5</v>
      </c>
    </row>
    <row r="1465" spans="1:32" x14ac:dyDescent="0.2">
      <c r="A1465" t="s">
        <v>1103</v>
      </c>
      <c r="B1465" t="s">
        <v>720</v>
      </c>
      <c r="C1465" t="s">
        <v>49</v>
      </c>
      <c r="D1465" t="s">
        <v>31</v>
      </c>
      <c r="E1465">
        <v>13</v>
      </c>
      <c r="F1465" t="s">
        <v>1104</v>
      </c>
      <c r="G1465" t="s">
        <v>279</v>
      </c>
      <c r="T1465">
        <v>2</v>
      </c>
      <c r="U1465">
        <v>1</v>
      </c>
      <c r="V1465">
        <v>15</v>
      </c>
      <c r="W1465">
        <v>0</v>
      </c>
      <c r="X1465">
        <v>0</v>
      </c>
      <c r="Y1465">
        <v>0</v>
      </c>
      <c r="AB1465">
        <v>3</v>
      </c>
      <c r="AF1465">
        <v>2.5</v>
      </c>
    </row>
    <row r="1466" spans="1:32" x14ac:dyDescent="0.2">
      <c r="A1466" t="s">
        <v>640</v>
      </c>
      <c r="B1466" t="s">
        <v>475</v>
      </c>
      <c r="C1466" t="s">
        <v>38</v>
      </c>
      <c r="D1466" t="s">
        <v>43</v>
      </c>
      <c r="E1466">
        <v>13</v>
      </c>
      <c r="F1466" t="s">
        <v>641</v>
      </c>
      <c r="G1466" t="s">
        <v>281</v>
      </c>
      <c r="O1466">
        <v>8</v>
      </c>
      <c r="P1466">
        <v>24</v>
      </c>
      <c r="Q1466">
        <v>0</v>
      </c>
      <c r="R1466">
        <v>0</v>
      </c>
      <c r="S1466">
        <v>0</v>
      </c>
      <c r="AB1466">
        <v>1</v>
      </c>
      <c r="AF1466">
        <v>2.4</v>
      </c>
    </row>
    <row r="1467" spans="1:32" x14ac:dyDescent="0.2">
      <c r="A1467" t="s">
        <v>1248</v>
      </c>
      <c r="B1467" t="s">
        <v>720</v>
      </c>
      <c r="C1467" t="s">
        <v>35</v>
      </c>
      <c r="D1467" t="s">
        <v>46</v>
      </c>
      <c r="E1467">
        <v>13</v>
      </c>
      <c r="F1467" t="s">
        <v>1249</v>
      </c>
      <c r="G1467" t="s">
        <v>269</v>
      </c>
      <c r="T1467">
        <v>6</v>
      </c>
      <c r="U1467">
        <v>1</v>
      </c>
      <c r="V1467">
        <v>14</v>
      </c>
      <c r="W1467">
        <v>0</v>
      </c>
      <c r="X1467">
        <v>0</v>
      </c>
      <c r="Y1467">
        <v>0</v>
      </c>
      <c r="AB1467">
        <v>4</v>
      </c>
      <c r="AF1467">
        <v>2.4</v>
      </c>
    </row>
    <row r="1468" spans="1:32" x14ac:dyDescent="0.2">
      <c r="A1468" t="s">
        <v>1077</v>
      </c>
      <c r="B1468" t="s">
        <v>720</v>
      </c>
      <c r="C1468" t="s">
        <v>41</v>
      </c>
      <c r="D1468" t="s">
        <v>44</v>
      </c>
      <c r="E1468">
        <v>13</v>
      </c>
      <c r="F1468" t="s">
        <v>1078</v>
      </c>
      <c r="G1468" t="s">
        <v>272</v>
      </c>
      <c r="T1468">
        <v>3</v>
      </c>
      <c r="U1468">
        <v>1</v>
      </c>
      <c r="V1468">
        <v>14</v>
      </c>
      <c r="W1468">
        <v>0</v>
      </c>
      <c r="X1468">
        <v>0</v>
      </c>
      <c r="Y1468">
        <v>0</v>
      </c>
      <c r="AB1468">
        <v>3</v>
      </c>
      <c r="AF1468">
        <v>2.4</v>
      </c>
    </row>
    <row r="1469" spans="1:32" x14ac:dyDescent="0.2">
      <c r="A1469" t="s">
        <v>1313</v>
      </c>
      <c r="B1469" t="s">
        <v>720</v>
      </c>
      <c r="C1469" t="s">
        <v>45</v>
      </c>
      <c r="D1469" t="s">
        <v>51</v>
      </c>
      <c r="E1469">
        <v>13</v>
      </c>
      <c r="F1469" t="s">
        <v>1314</v>
      </c>
      <c r="G1469" t="s">
        <v>273</v>
      </c>
      <c r="T1469">
        <v>1</v>
      </c>
      <c r="U1469">
        <v>1</v>
      </c>
      <c r="V1469">
        <v>14</v>
      </c>
      <c r="W1469">
        <v>0</v>
      </c>
      <c r="X1469">
        <v>0</v>
      </c>
      <c r="Y1469">
        <v>0</v>
      </c>
      <c r="AB1469">
        <v>4</v>
      </c>
      <c r="AF1469">
        <v>2.4</v>
      </c>
    </row>
    <row r="1470" spans="1:32" x14ac:dyDescent="0.2">
      <c r="A1470" t="s">
        <v>1059</v>
      </c>
      <c r="B1470" t="s">
        <v>720</v>
      </c>
      <c r="C1470" t="s">
        <v>38</v>
      </c>
      <c r="D1470" t="s">
        <v>43</v>
      </c>
      <c r="E1470">
        <v>13</v>
      </c>
      <c r="F1470" t="s">
        <v>1060</v>
      </c>
      <c r="G1470" t="s">
        <v>281</v>
      </c>
      <c r="T1470">
        <v>1</v>
      </c>
      <c r="U1470">
        <v>1</v>
      </c>
      <c r="V1470">
        <v>14</v>
      </c>
      <c r="W1470">
        <v>0</v>
      </c>
      <c r="X1470">
        <v>0</v>
      </c>
      <c r="Y1470">
        <v>0</v>
      </c>
      <c r="AB1470">
        <v>3</v>
      </c>
      <c r="AF1470">
        <v>2.4</v>
      </c>
    </row>
    <row r="1471" spans="1:32" x14ac:dyDescent="0.2">
      <c r="A1471" t="s">
        <v>906</v>
      </c>
      <c r="B1471" t="s">
        <v>794</v>
      </c>
      <c r="C1471" t="s">
        <v>46</v>
      </c>
      <c r="D1471" t="s">
        <v>35</v>
      </c>
      <c r="E1471">
        <v>13</v>
      </c>
      <c r="F1471" t="s">
        <v>907</v>
      </c>
      <c r="G1471" t="s">
        <v>269</v>
      </c>
      <c r="T1471">
        <v>1</v>
      </c>
      <c r="U1471">
        <v>1</v>
      </c>
      <c r="V1471">
        <v>13</v>
      </c>
      <c r="W1471">
        <v>0</v>
      </c>
      <c r="X1471">
        <v>0</v>
      </c>
      <c r="Y1471">
        <v>0</v>
      </c>
      <c r="AB1471">
        <v>2</v>
      </c>
      <c r="AF1471">
        <v>2.2999999999999998</v>
      </c>
    </row>
    <row r="1472" spans="1:32" x14ac:dyDescent="0.2">
      <c r="A1472" t="s">
        <v>1323</v>
      </c>
      <c r="B1472" t="s">
        <v>794</v>
      </c>
      <c r="C1472" t="s">
        <v>57</v>
      </c>
      <c r="D1472" t="s">
        <v>39</v>
      </c>
      <c r="E1472">
        <v>13</v>
      </c>
      <c r="F1472" t="s">
        <v>1324</v>
      </c>
      <c r="G1472" t="s">
        <v>277</v>
      </c>
      <c r="T1472">
        <v>4</v>
      </c>
      <c r="U1472">
        <v>1</v>
      </c>
      <c r="V1472">
        <v>13</v>
      </c>
      <c r="W1472">
        <v>0</v>
      </c>
      <c r="X1472">
        <v>0</v>
      </c>
      <c r="Y1472">
        <v>0</v>
      </c>
      <c r="AB1472">
        <v>2</v>
      </c>
      <c r="AF1472">
        <v>2.2999999999999998</v>
      </c>
    </row>
    <row r="1473" spans="1:32" x14ac:dyDescent="0.2">
      <c r="A1473" t="s">
        <v>678</v>
      </c>
      <c r="B1473" t="s">
        <v>475</v>
      </c>
      <c r="C1473" t="s">
        <v>37</v>
      </c>
      <c r="D1473" t="s">
        <v>32</v>
      </c>
      <c r="E1473">
        <v>13</v>
      </c>
      <c r="F1473" t="s">
        <v>679</v>
      </c>
      <c r="G1473" t="s">
        <v>276</v>
      </c>
      <c r="O1473">
        <v>6</v>
      </c>
      <c r="P1473">
        <v>22</v>
      </c>
      <c r="Q1473">
        <v>0</v>
      </c>
      <c r="R1473">
        <v>0</v>
      </c>
      <c r="S1473">
        <v>0</v>
      </c>
      <c r="T1473">
        <v>1</v>
      </c>
      <c r="U1473">
        <v>0</v>
      </c>
      <c r="V1473">
        <v>0</v>
      </c>
      <c r="W1473">
        <v>0</v>
      </c>
      <c r="X1473">
        <v>0</v>
      </c>
      <c r="Y1473">
        <v>0</v>
      </c>
      <c r="AB1473">
        <v>3</v>
      </c>
      <c r="AF1473">
        <v>2.2000000000000002</v>
      </c>
    </row>
    <row r="1474" spans="1:32" x14ac:dyDescent="0.2">
      <c r="A1474" t="s">
        <v>1264</v>
      </c>
      <c r="B1474" t="s">
        <v>475</v>
      </c>
      <c r="C1474" t="s">
        <v>60</v>
      </c>
      <c r="D1474" t="s">
        <v>52</v>
      </c>
      <c r="E1474">
        <v>13</v>
      </c>
      <c r="F1474" t="s">
        <v>1862</v>
      </c>
      <c r="G1474" t="s">
        <v>278</v>
      </c>
      <c r="O1474">
        <v>3</v>
      </c>
      <c r="P1474">
        <v>6</v>
      </c>
      <c r="Q1474">
        <v>0</v>
      </c>
      <c r="R1474">
        <v>0</v>
      </c>
      <c r="S1474">
        <v>0</v>
      </c>
      <c r="T1474">
        <v>2</v>
      </c>
      <c r="U1474">
        <v>1</v>
      </c>
      <c r="V1474">
        <v>6</v>
      </c>
      <c r="W1474">
        <v>0</v>
      </c>
      <c r="X1474">
        <v>0</v>
      </c>
      <c r="Y1474">
        <v>0</v>
      </c>
      <c r="AF1474">
        <v>2.2000000000000002</v>
      </c>
    </row>
    <row r="1475" spans="1:32" x14ac:dyDescent="0.2">
      <c r="A1475" t="s">
        <v>1961</v>
      </c>
      <c r="B1475" t="s">
        <v>475</v>
      </c>
      <c r="C1475" t="s">
        <v>47</v>
      </c>
      <c r="D1475" t="s">
        <v>61</v>
      </c>
      <c r="E1475">
        <v>13</v>
      </c>
      <c r="F1475" t="s">
        <v>1962</v>
      </c>
      <c r="G1475" t="s">
        <v>268</v>
      </c>
      <c r="O1475">
        <v>5</v>
      </c>
      <c r="P1475">
        <v>22</v>
      </c>
      <c r="Q1475">
        <v>0</v>
      </c>
      <c r="R1475">
        <v>0</v>
      </c>
      <c r="S1475">
        <v>0</v>
      </c>
      <c r="AF1475">
        <v>2.2000000000000002</v>
      </c>
    </row>
    <row r="1476" spans="1:32" x14ac:dyDescent="0.2">
      <c r="A1476" t="s">
        <v>761</v>
      </c>
      <c r="B1476" t="s">
        <v>720</v>
      </c>
      <c r="C1476" t="s">
        <v>58</v>
      </c>
      <c r="D1476" t="s">
        <v>33</v>
      </c>
      <c r="E1476">
        <v>13</v>
      </c>
      <c r="F1476" t="s">
        <v>762</v>
      </c>
      <c r="G1476" t="s">
        <v>274</v>
      </c>
      <c r="T1476">
        <v>3</v>
      </c>
      <c r="U1476">
        <v>1</v>
      </c>
      <c r="V1476">
        <v>12</v>
      </c>
      <c r="W1476">
        <v>0</v>
      </c>
      <c r="X1476">
        <v>0</v>
      </c>
      <c r="Y1476">
        <v>0</v>
      </c>
      <c r="AB1476">
        <v>3</v>
      </c>
      <c r="AF1476">
        <v>2.2000000000000002</v>
      </c>
    </row>
    <row r="1477" spans="1:32" x14ac:dyDescent="0.2">
      <c r="A1477" t="s">
        <v>1250</v>
      </c>
      <c r="B1477" t="s">
        <v>794</v>
      </c>
      <c r="C1477" t="s">
        <v>34</v>
      </c>
      <c r="D1477" t="s">
        <v>53</v>
      </c>
      <c r="E1477">
        <v>13</v>
      </c>
      <c r="F1477" t="s">
        <v>1251</v>
      </c>
      <c r="G1477" t="s">
        <v>283</v>
      </c>
      <c r="T1477">
        <v>1</v>
      </c>
      <c r="U1477">
        <v>1</v>
      </c>
      <c r="V1477">
        <v>11</v>
      </c>
      <c r="W1477">
        <v>0</v>
      </c>
      <c r="X1477">
        <v>0</v>
      </c>
      <c r="Y1477">
        <v>0</v>
      </c>
      <c r="AB1477">
        <v>2</v>
      </c>
      <c r="AF1477">
        <v>2.1</v>
      </c>
    </row>
    <row r="1478" spans="1:32" x14ac:dyDescent="0.2">
      <c r="A1478" t="s">
        <v>1881</v>
      </c>
      <c r="B1478" t="s">
        <v>367</v>
      </c>
      <c r="C1478" t="s">
        <v>59</v>
      </c>
      <c r="D1478" t="s">
        <v>48</v>
      </c>
      <c r="E1478">
        <v>13</v>
      </c>
      <c r="F1478" t="s">
        <v>1882</v>
      </c>
      <c r="G1478" t="s">
        <v>282</v>
      </c>
      <c r="H1478">
        <v>8</v>
      </c>
      <c r="I1478">
        <v>4</v>
      </c>
      <c r="J1478">
        <v>51</v>
      </c>
      <c r="K1478">
        <v>0</v>
      </c>
      <c r="L1478">
        <v>0</v>
      </c>
      <c r="M1478">
        <v>0</v>
      </c>
      <c r="N1478">
        <v>0</v>
      </c>
      <c r="AB1478">
        <v>3</v>
      </c>
      <c r="AF1478">
        <v>2.04</v>
      </c>
    </row>
    <row r="1479" spans="1:32" x14ac:dyDescent="0.2">
      <c r="A1479" t="s">
        <v>700</v>
      </c>
      <c r="B1479" t="s">
        <v>475</v>
      </c>
      <c r="C1479" t="s">
        <v>46</v>
      </c>
      <c r="D1479" t="s">
        <v>35</v>
      </c>
      <c r="E1479">
        <v>13</v>
      </c>
      <c r="F1479" t="s">
        <v>701</v>
      </c>
      <c r="G1479" t="s">
        <v>269</v>
      </c>
      <c r="O1479">
        <v>5</v>
      </c>
      <c r="P1479">
        <v>20</v>
      </c>
      <c r="Q1479">
        <v>0</v>
      </c>
      <c r="R1479">
        <v>0</v>
      </c>
      <c r="S1479">
        <v>0</v>
      </c>
      <c r="T1479">
        <v>1</v>
      </c>
      <c r="U1479">
        <v>0</v>
      </c>
      <c r="V1479">
        <v>0</v>
      </c>
      <c r="W1479">
        <v>0</v>
      </c>
      <c r="X1479">
        <v>0</v>
      </c>
      <c r="Y1479">
        <v>0</v>
      </c>
      <c r="AB1479">
        <v>3</v>
      </c>
      <c r="AF1479">
        <v>2</v>
      </c>
    </row>
    <row r="1480" spans="1:32" x14ac:dyDescent="0.2">
      <c r="A1480" t="s">
        <v>1113</v>
      </c>
      <c r="B1480" t="s">
        <v>530</v>
      </c>
      <c r="C1480" t="s">
        <v>60</v>
      </c>
      <c r="D1480" t="s">
        <v>52</v>
      </c>
      <c r="E1480">
        <v>13</v>
      </c>
      <c r="F1480" t="s">
        <v>1114</v>
      </c>
      <c r="G1480" t="s">
        <v>278</v>
      </c>
      <c r="O1480">
        <v>1</v>
      </c>
      <c r="P1480">
        <v>4</v>
      </c>
      <c r="Q1480">
        <v>0</v>
      </c>
      <c r="R1480">
        <v>0</v>
      </c>
      <c r="S1480">
        <v>0</v>
      </c>
      <c r="T1480">
        <v>1</v>
      </c>
      <c r="U1480">
        <v>1</v>
      </c>
      <c r="V1480">
        <v>4</v>
      </c>
      <c r="W1480">
        <v>0</v>
      </c>
      <c r="X1480">
        <v>0</v>
      </c>
      <c r="Y1480">
        <v>0</v>
      </c>
      <c r="AB1480">
        <v>3</v>
      </c>
      <c r="AF1480">
        <v>1.8</v>
      </c>
    </row>
    <row r="1481" spans="1:32" x14ac:dyDescent="0.2">
      <c r="A1481" t="s">
        <v>840</v>
      </c>
      <c r="B1481" t="s">
        <v>720</v>
      </c>
      <c r="C1481" t="s">
        <v>37</v>
      </c>
      <c r="D1481" t="s">
        <v>32</v>
      </c>
      <c r="E1481">
        <v>13</v>
      </c>
      <c r="F1481" t="s">
        <v>841</v>
      </c>
      <c r="G1481" t="s">
        <v>276</v>
      </c>
      <c r="T1481">
        <v>2</v>
      </c>
      <c r="U1481">
        <v>1</v>
      </c>
      <c r="V1481">
        <v>8</v>
      </c>
      <c r="W1481">
        <v>0</v>
      </c>
      <c r="X1481">
        <v>0</v>
      </c>
      <c r="Y1481">
        <v>0</v>
      </c>
      <c r="Z1481">
        <v>0</v>
      </c>
      <c r="AA1481">
        <v>1</v>
      </c>
      <c r="AB1481">
        <v>3</v>
      </c>
      <c r="AF1481">
        <v>1.8</v>
      </c>
    </row>
    <row r="1482" spans="1:32" x14ac:dyDescent="0.2">
      <c r="A1482" t="s">
        <v>1049</v>
      </c>
      <c r="B1482" t="s">
        <v>794</v>
      </c>
      <c r="C1482" t="s">
        <v>32</v>
      </c>
      <c r="D1482" t="s">
        <v>37</v>
      </c>
      <c r="E1482">
        <v>13</v>
      </c>
      <c r="F1482" t="s">
        <v>1050</v>
      </c>
      <c r="G1482" t="s">
        <v>276</v>
      </c>
      <c r="T1482">
        <v>3</v>
      </c>
      <c r="U1482">
        <v>1</v>
      </c>
      <c r="V1482">
        <v>8</v>
      </c>
      <c r="W1482">
        <v>0</v>
      </c>
      <c r="X1482">
        <v>0</v>
      </c>
      <c r="Y1482">
        <v>0</v>
      </c>
      <c r="AB1482">
        <v>2</v>
      </c>
      <c r="AC1482" t="s">
        <v>462</v>
      </c>
      <c r="AD1482" t="s">
        <v>1963</v>
      </c>
      <c r="AF1482">
        <v>1.8</v>
      </c>
    </row>
    <row r="1483" spans="1:32" x14ac:dyDescent="0.2">
      <c r="A1483" t="s">
        <v>814</v>
      </c>
      <c r="B1483" t="s">
        <v>720</v>
      </c>
      <c r="C1483" t="s">
        <v>54</v>
      </c>
      <c r="D1483" t="s">
        <v>40</v>
      </c>
      <c r="E1483">
        <v>13</v>
      </c>
      <c r="F1483" t="s">
        <v>815</v>
      </c>
      <c r="G1483" t="s">
        <v>275</v>
      </c>
      <c r="T1483">
        <v>3</v>
      </c>
      <c r="U1483">
        <v>1</v>
      </c>
      <c r="V1483">
        <v>8</v>
      </c>
      <c r="W1483">
        <v>0</v>
      </c>
      <c r="X1483">
        <v>0</v>
      </c>
      <c r="Y1483">
        <v>0</v>
      </c>
      <c r="AB1483">
        <v>3</v>
      </c>
      <c r="AF1483">
        <v>1.8</v>
      </c>
    </row>
    <row r="1484" spans="1:32" x14ac:dyDescent="0.2">
      <c r="A1484" t="s">
        <v>1069</v>
      </c>
      <c r="B1484" t="s">
        <v>794</v>
      </c>
      <c r="C1484" t="s">
        <v>49</v>
      </c>
      <c r="D1484" t="s">
        <v>31</v>
      </c>
      <c r="E1484">
        <v>13</v>
      </c>
      <c r="F1484" t="s">
        <v>1070</v>
      </c>
      <c r="G1484" t="s">
        <v>279</v>
      </c>
      <c r="T1484">
        <v>1</v>
      </c>
      <c r="U1484">
        <v>1</v>
      </c>
      <c r="V1484">
        <v>8</v>
      </c>
      <c r="W1484">
        <v>0</v>
      </c>
      <c r="X1484">
        <v>0</v>
      </c>
      <c r="Y1484">
        <v>0</v>
      </c>
      <c r="AB1484">
        <v>2</v>
      </c>
      <c r="AF1484">
        <v>1.8</v>
      </c>
    </row>
    <row r="1485" spans="1:32" x14ac:dyDescent="0.2">
      <c r="A1485" t="s">
        <v>832</v>
      </c>
      <c r="B1485" t="s">
        <v>794</v>
      </c>
      <c r="C1485" t="s">
        <v>33</v>
      </c>
      <c r="D1485" t="s">
        <v>58</v>
      </c>
      <c r="E1485">
        <v>13</v>
      </c>
      <c r="F1485" t="s">
        <v>833</v>
      </c>
      <c r="G1485" t="s">
        <v>274</v>
      </c>
      <c r="T1485">
        <v>1</v>
      </c>
      <c r="U1485">
        <v>1</v>
      </c>
      <c r="V1485">
        <v>8</v>
      </c>
      <c r="W1485">
        <v>0</v>
      </c>
      <c r="X1485">
        <v>0</v>
      </c>
      <c r="Y1485">
        <v>0</v>
      </c>
      <c r="AB1485">
        <v>2</v>
      </c>
      <c r="AF1485">
        <v>1.8</v>
      </c>
    </row>
    <row r="1486" spans="1:32" x14ac:dyDescent="0.2">
      <c r="A1486" t="s">
        <v>1725</v>
      </c>
      <c r="B1486" t="s">
        <v>475</v>
      </c>
      <c r="C1486" t="s">
        <v>33</v>
      </c>
      <c r="D1486" t="s">
        <v>58</v>
      </c>
      <c r="E1486">
        <v>13</v>
      </c>
      <c r="F1486" t="s">
        <v>1726</v>
      </c>
      <c r="G1486" t="s">
        <v>274</v>
      </c>
      <c r="O1486">
        <v>1</v>
      </c>
      <c r="P1486">
        <v>7</v>
      </c>
      <c r="Q1486">
        <v>0</v>
      </c>
      <c r="R1486">
        <v>0</v>
      </c>
      <c r="S1486">
        <v>0</v>
      </c>
      <c r="T1486">
        <v>1</v>
      </c>
      <c r="U1486">
        <v>1</v>
      </c>
      <c r="V1486">
        <v>0</v>
      </c>
      <c r="W1486">
        <v>0</v>
      </c>
      <c r="X1486">
        <v>0</v>
      </c>
      <c r="Y1486">
        <v>0</v>
      </c>
      <c r="AB1486">
        <v>3</v>
      </c>
      <c r="AF1486">
        <v>1.7</v>
      </c>
    </row>
    <row r="1487" spans="1:32" x14ac:dyDescent="0.2">
      <c r="A1487" t="s">
        <v>682</v>
      </c>
      <c r="B1487" t="s">
        <v>475</v>
      </c>
      <c r="C1487" t="s">
        <v>59</v>
      </c>
      <c r="D1487" t="s">
        <v>48</v>
      </c>
      <c r="E1487">
        <v>13</v>
      </c>
      <c r="F1487" t="s">
        <v>683</v>
      </c>
      <c r="G1487" t="s">
        <v>282</v>
      </c>
      <c r="O1487">
        <v>1</v>
      </c>
      <c r="P1487">
        <v>0</v>
      </c>
      <c r="Q1487">
        <v>0</v>
      </c>
      <c r="R1487">
        <v>0</v>
      </c>
      <c r="S1487">
        <v>0</v>
      </c>
      <c r="T1487">
        <v>2</v>
      </c>
      <c r="U1487">
        <v>1</v>
      </c>
      <c r="V1487">
        <v>7</v>
      </c>
      <c r="W1487">
        <v>0</v>
      </c>
      <c r="X1487">
        <v>0</v>
      </c>
      <c r="Y1487">
        <v>0</v>
      </c>
      <c r="AB1487">
        <v>3</v>
      </c>
      <c r="AF1487">
        <v>1.7</v>
      </c>
    </row>
    <row r="1488" spans="1:32" x14ac:dyDescent="0.2">
      <c r="A1488" t="s">
        <v>1826</v>
      </c>
      <c r="B1488" t="s">
        <v>720</v>
      </c>
      <c r="C1488" t="s">
        <v>37</v>
      </c>
      <c r="D1488" t="s">
        <v>32</v>
      </c>
      <c r="E1488">
        <v>13</v>
      </c>
      <c r="F1488" t="s">
        <v>1827</v>
      </c>
      <c r="G1488" t="s">
        <v>276</v>
      </c>
      <c r="T1488">
        <v>1</v>
      </c>
      <c r="U1488">
        <v>1</v>
      </c>
      <c r="V1488">
        <v>7</v>
      </c>
      <c r="W1488">
        <v>0</v>
      </c>
      <c r="X1488">
        <v>0</v>
      </c>
      <c r="Y1488">
        <v>0</v>
      </c>
      <c r="AB1488">
        <v>4</v>
      </c>
      <c r="AF1488">
        <v>1.7</v>
      </c>
    </row>
    <row r="1489" spans="1:32" x14ac:dyDescent="0.2">
      <c r="A1489" t="s">
        <v>1836</v>
      </c>
      <c r="B1489" t="s">
        <v>794</v>
      </c>
      <c r="C1489" t="s">
        <v>45</v>
      </c>
      <c r="D1489" t="s">
        <v>51</v>
      </c>
      <c r="E1489">
        <v>13</v>
      </c>
      <c r="F1489" t="s">
        <v>1837</v>
      </c>
      <c r="G1489" t="s">
        <v>273</v>
      </c>
      <c r="T1489">
        <v>1</v>
      </c>
      <c r="U1489">
        <v>1</v>
      </c>
      <c r="V1489">
        <v>7</v>
      </c>
      <c r="W1489">
        <v>0</v>
      </c>
      <c r="X1489">
        <v>0</v>
      </c>
      <c r="Y1489">
        <v>0</v>
      </c>
      <c r="AF1489">
        <v>1.7</v>
      </c>
    </row>
    <row r="1490" spans="1:32" x14ac:dyDescent="0.2">
      <c r="A1490" t="s">
        <v>1055</v>
      </c>
      <c r="B1490" t="s">
        <v>794</v>
      </c>
      <c r="C1490" t="s">
        <v>51</v>
      </c>
      <c r="D1490" t="s">
        <v>45</v>
      </c>
      <c r="E1490">
        <v>13</v>
      </c>
      <c r="F1490" t="s">
        <v>1056</v>
      </c>
      <c r="G1490" t="s">
        <v>273</v>
      </c>
      <c r="T1490">
        <v>1</v>
      </c>
      <c r="U1490">
        <v>1</v>
      </c>
      <c r="V1490">
        <v>7</v>
      </c>
      <c r="W1490">
        <v>0</v>
      </c>
      <c r="X1490">
        <v>0</v>
      </c>
      <c r="Y1490">
        <v>0</v>
      </c>
      <c r="AB1490">
        <v>2</v>
      </c>
      <c r="AF1490">
        <v>1.7</v>
      </c>
    </row>
    <row r="1491" spans="1:32" x14ac:dyDescent="0.2">
      <c r="A1491" t="s">
        <v>1964</v>
      </c>
      <c r="B1491" t="s">
        <v>1236</v>
      </c>
      <c r="C1491" t="s">
        <v>33</v>
      </c>
      <c r="D1491" t="s">
        <v>58</v>
      </c>
      <c r="E1491">
        <v>13</v>
      </c>
      <c r="F1491" t="s">
        <v>1965</v>
      </c>
      <c r="G1491" t="s">
        <v>274</v>
      </c>
      <c r="T1491">
        <v>1</v>
      </c>
      <c r="U1491">
        <v>1</v>
      </c>
      <c r="V1491">
        <v>7</v>
      </c>
      <c r="W1491">
        <v>0</v>
      </c>
      <c r="X1491">
        <v>0</v>
      </c>
      <c r="Y1491">
        <v>0</v>
      </c>
      <c r="AF1491">
        <v>1.7</v>
      </c>
    </row>
    <row r="1492" spans="1:32" x14ac:dyDescent="0.2">
      <c r="A1492" t="s">
        <v>1159</v>
      </c>
      <c r="B1492" t="s">
        <v>794</v>
      </c>
      <c r="C1492" t="s">
        <v>55</v>
      </c>
      <c r="D1492" t="s">
        <v>42</v>
      </c>
      <c r="E1492">
        <v>13</v>
      </c>
      <c r="F1492" t="s">
        <v>1160</v>
      </c>
      <c r="G1492" t="s">
        <v>271</v>
      </c>
      <c r="T1492">
        <v>1</v>
      </c>
      <c r="U1492">
        <v>1</v>
      </c>
      <c r="V1492">
        <v>7</v>
      </c>
      <c r="W1492">
        <v>0</v>
      </c>
      <c r="X1492">
        <v>0</v>
      </c>
      <c r="Y1492">
        <v>0</v>
      </c>
      <c r="AB1492">
        <v>1</v>
      </c>
      <c r="AF1492">
        <v>1.7</v>
      </c>
    </row>
    <row r="1493" spans="1:32" x14ac:dyDescent="0.2">
      <c r="A1493" t="s">
        <v>1242</v>
      </c>
      <c r="B1493" t="s">
        <v>794</v>
      </c>
      <c r="C1493" t="s">
        <v>40</v>
      </c>
      <c r="D1493" t="s">
        <v>54</v>
      </c>
      <c r="E1493">
        <v>13</v>
      </c>
      <c r="F1493" t="s">
        <v>1243</v>
      </c>
      <c r="G1493" t="s">
        <v>275</v>
      </c>
      <c r="T1493">
        <v>1</v>
      </c>
      <c r="U1493">
        <v>1</v>
      </c>
      <c r="V1493">
        <v>7</v>
      </c>
      <c r="W1493">
        <v>0</v>
      </c>
      <c r="X1493">
        <v>0</v>
      </c>
      <c r="Y1493">
        <v>0</v>
      </c>
      <c r="AB1493">
        <v>2</v>
      </c>
      <c r="AF1493">
        <v>1.7</v>
      </c>
    </row>
    <row r="1494" spans="1:32" x14ac:dyDescent="0.2">
      <c r="A1494" t="s">
        <v>704</v>
      </c>
      <c r="B1494" t="s">
        <v>475</v>
      </c>
      <c r="C1494" t="s">
        <v>51</v>
      </c>
      <c r="D1494" t="s">
        <v>45</v>
      </c>
      <c r="E1494">
        <v>13</v>
      </c>
      <c r="F1494" t="s">
        <v>705</v>
      </c>
      <c r="G1494" t="s">
        <v>273</v>
      </c>
      <c r="O1494">
        <v>1</v>
      </c>
      <c r="P1494">
        <v>2</v>
      </c>
      <c r="Q1494">
        <v>0</v>
      </c>
      <c r="R1494">
        <v>0</v>
      </c>
      <c r="S1494">
        <v>0</v>
      </c>
      <c r="T1494">
        <v>2</v>
      </c>
      <c r="U1494">
        <v>1</v>
      </c>
      <c r="V1494">
        <v>4</v>
      </c>
      <c r="W1494">
        <v>0</v>
      </c>
      <c r="X1494">
        <v>0</v>
      </c>
      <c r="Y1494">
        <v>0</v>
      </c>
      <c r="AB1494">
        <v>3</v>
      </c>
      <c r="AF1494">
        <v>1.6</v>
      </c>
    </row>
    <row r="1495" spans="1:32" x14ac:dyDescent="0.2">
      <c r="A1495" t="s">
        <v>491</v>
      </c>
      <c r="B1495" t="s">
        <v>475</v>
      </c>
      <c r="C1495" t="s">
        <v>42</v>
      </c>
      <c r="D1495" t="s">
        <v>55</v>
      </c>
      <c r="E1495">
        <v>13</v>
      </c>
      <c r="F1495" t="s">
        <v>492</v>
      </c>
      <c r="G1495" t="s">
        <v>271</v>
      </c>
      <c r="O1495">
        <v>1</v>
      </c>
      <c r="P1495">
        <v>1</v>
      </c>
      <c r="Q1495">
        <v>0</v>
      </c>
      <c r="R1495">
        <v>0</v>
      </c>
      <c r="S1495">
        <v>0</v>
      </c>
      <c r="T1495">
        <v>1</v>
      </c>
      <c r="U1495">
        <v>1</v>
      </c>
      <c r="V1495">
        <v>5</v>
      </c>
      <c r="W1495">
        <v>0</v>
      </c>
      <c r="X1495">
        <v>0</v>
      </c>
      <c r="Y1495">
        <v>0</v>
      </c>
      <c r="AB1495">
        <v>3</v>
      </c>
      <c r="AF1495">
        <v>1.6</v>
      </c>
    </row>
    <row r="1496" spans="1:32" x14ac:dyDescent="0.2">
      <c r="A1496" t="s">
        <v>1161</v>
      </c>
      <c r="B1496" t="s">
        <v>794</v>
      </c>
      <c r="C1496" t="s">
        <v>59</v>
      </c>
      <c r="D1496" t="s">
        <v>48</v>
      </c>
      <c r="E1496">
        <v>13</v>
      </c>
      <c r="F1496" t="s">
        <v>1162</v>
      </c>
      <c r="G1496" t="s">
        <v>282</v>
      </c>
      <c r="T1496">
        <v>1</v>
      </c>
      <c r="U1496">
        <v>1</v>
      </c>
      <c r="V1496">
        <v>6</v>
      </c>
      <c r="W1496">
        <v>0</v>
      </c>
      <c r="X1496">
        <v>0</v>
      </c>
      <c r="Y1496">
        <v>0</v>
      </c>
      <c r="AB1496">
        <v>2</v>
      </c>
      <c r="AF1496">
        <v>1.6</v>
      </c>
    </row>
    <row r="1497" spans="1:32" x14ac:dyDescent="0.2">
      <c r="A1497" t="s">
        <v>1079</v>
      </c>
      <c r="B1497" t="s">
        <v>720</v>
      </c>
      <c r="C1497" t="s">
        <v>36</v>
      </c>
      <c r="D1497" t="s">
        <v>50</v>
      </c>
      <c r="E1497">
        <v>13</v>
      </c>
      <c r="F1497" t="s">
        <v>1080</v>
      </c>
      <c r="G1497" t="s">
        <v>270</v>
      </c>
      <c r="T1497">
        <v>1</v>
      </c>
      <c r="U1497">
        <v>1</v>
      </c>
      <c r="V1497">
        <v>6</v>
      </c>
      <c r="W1497">
        <v>0</v>
      </c>
      <c r="X1497">
        <v>0</v>
      </c>
      <c r="Y1497">
        <v>0</v>
      </c>
      <c r="AB1497">
        <v>3</v>
      </c>
      <c r="AF1497">
        <v>1.6</v>
      </c>
    </row>
    <row r="1498" spans="1:32" x14ac:dyDescent="0.2">
      <c r="A1498" t="s">
        <v>1025</v>
      </c>
      <c r="B1498" t="s">
        <v>794</v>
      </c>
      <c r="C1498" t="s">
        <v>52</v>
      </c>
      <c r="D1498" t="s">
        <v>60</v>
      </c>
      <c r="E1498">
        <v>13</v>
      </c>
      <c r="F1498" t="s">
        <v>1026</v>
      </c>
      <c r="G1498" t="s">
        <v>278</v>
      </c>
      <c r="T1498">
        <v>1</v>
      </c>
      <c r="U1498">
        <v>1</v>
      </c>
      <c r="V1498">
        <v>6</v>
      </c>
      <c r="W1498">
        <v>0</v>
      </c>
      <c r="X1498">
        <v>0</v>
      </c>
      <c r="Y1498">
        <v>0</v>
      </c>
      <c r="AB1498">
        <v>2</v>
      </c>
      <c r="AF1498">
        <v>1.6</v>
      </c>
    </row>
    <row r="1499" spans="1:32" x14ac:dyDescent="0.2">
      <c r="A1499" t="s">
        <v>1229</v>
      </c>
      <c r="B1499" t="s">
        <v>720</v>
      </c>
      <c r="C1499" t="s">
        <v>57</v>
      </c>
      <c r="D1499" t="s">
        <v>39</v>
      </c>
      <c r="E1499">
        <v>13</v>
      </c>
      <c r="F1499" t="s">
        <v>1230</v>
      </c>
      <c r="G1499" t="s">
        <v>277</v>
      </c>
      <c r="T1499">
        <v>1</v>
      </c>
      <c r="U1499">
        <v>1</v>
      </c>
      <c r="V1499">
        <v>6</v>
      </c>
      <c r="W1499">
        <v>0</v>
      </c>
      <c r="X1499">
        <v>0</v>
      </c>
      <c r="Y1499">
        <v>0</v>
      </c>
      <c r="AF1499">
        <v>1.6</v>
      </c>
    </row>
    <row r="1500" spans="1:32" x14ac:dyDescent="0.2">
      <c r="A1500" t="s">
        <v>1095</v>
      </c>
      <c r="B1500" t="s">
        <v>720</v>
      </c>
      <c r="C1500" t="s">
        <v>37</v>
      </c>
      <c r="D1500" t="s">
        <v>32</v>
      </c>
      <c r="E1500">
        <v>13</v>
      </c>
      <c r="F1500" t="s">
        <v>1096</v>
      </c>
      <c r="G1500" t="s">
        <v>276</v>
      </c>
      <c r="T1500">
        <v>2</v>
      </c>
      <c r="U1500">
        <v>1</v>
      </c>
      <c r="V1500">
        <v>5</v>
      </c>
      <c r="W1500">
        <v>0</v>
      </c>
      <c r="X1500">
        <v>0</v>
      </c>
      <c r="Y1500">
        <v>0</v>
      </c>
      <c r="AF1500">
        <v>1.5</v>
      </c>
    </row>
    <row r="1501" spans="1:32" x14ac:dyDescent="0.2">
      <c r="A1501" t="s">
        <v>1191</v>
      </c>
      <c r="B1501" t="s">
        <v>794</v>
      </c>
      <c r="C1501" t="s">
        <v>60</v>
      </c>
      <c r="D1501" t="s">
        <v>52</v>
      </c>
      <c r="E1501">
        <v>13</v>
      </c>
      <c r="F1501" t="s">
        <v>1192</v>
      </c>
      <c r="G1501" t="s">
        <v>278</v>
      </c>
      <c r="T1501">
        <v>3</v>
      </c>
      <c r="U1501">
        <v>1</v>
      </c>
      <c r="V1501">
        <v>5</v>
      </c>
      <c r="W1501">
        <v>0</v>
      </c>
      <c r="X1501">
        <v>0</v>
      </c>
      <c r="Y1501">
        <v>0</v>
      </c>
      <c r="AB1501">
        <v>2</v>
      </c>
      <c r="AF1501">
        <v>1.5</v>
      </c>
    </row>
    <row r="1502" spans="1:32" x14ac:dyDescent="0.2">
      <c r="A1502" t="s">
        <v>624</v>
      </c>
      <c r="B1502" t="s">
        <v>475</v>
      </c>
      <c r="C1502" t="s">
        <v>33</v>
      </c>
      <c r="D1502" t="s">
        <v>58</v>
      </c>
      <c r="E1502">
        <v>13</v>
      </c>
      <c r="F1502" t="s">
        <v>625</v>
      </c>
      <c r="G1502" t="s">
        <v>274</v>
      </c>
      <c r="O1502">
        <v>4</v>
      </c>
      <c r="P1502">
        <v>14</v>
      </c>
      <c r="Q1502">
        <v>0</v>
      </c>
      <c r="R1502">
        <v>0</v>
      </c>
      <c r="S1502">
        <v>0</v>
      </c>
      <c r="AB1502">
        <v>2</v>
      </c>
      <c r="AC1502" t="s">
        <v>462</v>
      </c>
      <c r="AD1502" t="s">
        <v>1523</v>
      </c>
      <c r="AF1502">
        <v>1.4</v>
      </c>
    </row>
    <row r="1503" spans="1:32" x14ac:dyDescent="0.2">
      <c r="A1503" t="s">
        <v>1966</v>
      </c>
      <c r="B1503" t="s">
        <v>794</v>
      </c>
      <c r="C1503" t="s">
        <v>51</v>
      </c>
      <c r="D1503" t="s">
        <v>45</v>
      </c>
      <c r="E1503">
        <v>13</v>
      </c>
      <c r="F1503" t="s">
        <v>1967</v>
      </c>
      <c r="G1503" t="s">
        <v>273</v>
      </c>
      <c r="T1503">
        <v>1</v>
      </c>
      <c r="U1503">
        <v>1</v>
      </c>
      <c r="V1503">
        <v>4</v>
      </c>
      <c r="W1503">
        <v>0</v>
      </c>
      <c r="X1503">
        <v>0</v>
      </c>
      <c r="Y1503">
        <v>0</v>
      </c>
      <c r="AB1503">
        <v>2</v>
      </c>
      <c r="AF1503">
        <v>1.4</v>
      </c>
    </row>
    <row r="1504" spans="1:32" x14ac:dyDescent="0.2">
      <c r="A1504" t="s">
        <v>920</v>
      </c>
      <c r="B1504" t="s">
        <v>794</v>
      </c>
      <c r="C1504" t="s">
        <v>42</v>
      </c>
      <c r="D1504" t="s">
        <v>55</v>
      </c>
      <c r="E1504">
        <v>13</v>
      </c>
      <c r="F1504" t="s">
        <v>921</v>
      </c>
      <c r="G1504" t="s">
        <v>271</v>
      </c>
      <c r="T1504">
        <v>2</v>
      </c>
      <c r="U1504">
        <v>1</v>
      </c>
      <c r="V1504">
        <v>4</v>
      </c>
      <c r="W1504">
        <v>0</v>
      </c>
      <c r="X1504">
        <v>0</v>
      </c>
      <c r="Y1504">
        <v>0</v>
      </c>
      <c r="AB1504">
        <v>2</v>
      </c>
      <c r="AF1504">
        <v>1.4</v>
      </c>
    </row>
    <row r="1505" spans="1:32" x14ac:dyDescent="0.2">
      <c r="A1505" t="s">
        <v>1179</v>
      </c>
      <c r="B1505" t="s">
        <v>794</v>
      </c>
      <c r="C1505" t="s">
        <v>42</v>
      </c>
      <c r="D1505" t="s">
        <v>55</v>
      </c>
      <c r="E1505">
        <v>13</v>
      </c>
      <c r="F1505" t="s">
        <v>1180</v>
      </c>
      <c r="G1505" t="s">
        <v>271</v>
      </c>
      <c r="T1505">
        <v>3</v>
      </c>
      <c r="U1505">
        <v>1</v>
      </c>
      <c r="V1505">
        <v>4</v>
      </c>
      <c r="W1505">
        <v>0</v>
      </c>
      <c r="X1505">
        <v>0</v>
      </c>
      <c r="Y1505">
        <v>0</v>
      </c>
      <c r="AB1505">
        <v>1</v>
      </c>
      <c r="AF1505">
        <v>1.4</v>
      </c>
    </row>
    <row r="1506" spans="1:32" x14ac:dyDescent="0.2">
      <c r="A1506" t="s">
        <v>1093</v>
      </c>
      <c r="B1506" t="s">
        <v>794</v>
      </c>
      <c r="C1506" t="s">
        <v>35</v>
      </c>
      <c r="D1506" t="s">
        <v>46</v>
      </c>
      <c r="E1506">
        <v>13</v>
      </c>
      <c r="F1506" t="s">
        <v>1094</v>
      </c>
      <c r="G1506" t="s">
        <v>269</v>
      </c>
      <c r="T1506">
        <v>1</v>
      </c>
      <c r="U1506">
        <v>1</v>
      </c>
      <c r="V1506">
        <v>4</v>
      </c>
      <c r="W1506">
        <v>0</v>
      </c>
      <c r="X1506">
        <v>0</v>
      </c>
      <c r="Y1506">
        <v>0</v>
      </c>
      <c r="AB1506">
        <v>2</v>
      </c>
      <c r="AF1506">
        <v>1.4</v>
      </c>
    </row>
    <row r="1507" spans="1:32" x14ac:dyDescent="0.2">
      <c r="A1507" t="s">
        <v>1968</v>
      </c>
      <c r="B1507" t="s">
        <v>720</v>
      </c>
      <c r="C1507" t="s">
        <v>38</v>
      </c>
      <c r="D1507" t="s">
        <v>43</v>
      </c>
      <c r="E1507">
        <v>13</v>
      </c>
      <c r="F1507" t="s">
        <v>1969</v>
      </c>
      <c r="G1507" t="s">
        <v>281</v>
      </c>
      <c r="T1507">
        <v>2</v>
      </c>
      <c r="U1507">
        <v>1</v>
      </c>
      <c r="V1507">
        <v>4</v>
      </c>
      <c r="W1507">
        <v>0</v>
      </c>
      <c r="X1507">
        <v>0</v>
      </c>
      <c r="Y1507">
        <v>0</v>
      </c>
      <c r="AF1507">
        <v>1.4</v>
      </c>
    </row>
    <row r="1508" spans="1:32" x14ac:dyDescent="0.2">
      <c r="A1508" t="s">
        <v>1195</v>
      </c>
      <c r="B1508" t="s">
        <v>794</v>
      </c>
      <c r="C1508" t="s">
        <v>36</v>
      </c>
      <c r="D1508" t="s">
        <v>50</v>
      </c>
      <c r="E1508">
        <v>13</v>
      </c>
      <c r="F1508" t="s">
        <v>1196</v>
      </c>
      <c r="G1508" t="s">
        <v>270</v>
      </c>
      <c r="T1508">
        <v>1</v>
      </c>
      <c r="U1508">
        <v>1</v>
      </c>
      <c r="V1508">
        <v>4</v>
      </c>
      <c r="W1508">
        <v>0</v>
      </c>
      <c r="X1508">
        <v>0</v>
      </c>
      <c r="Y1508">
        <v>0</v>
      </c>
      <c r="AB1508">
        <v>2</v>
      </c>
      <c r="AF1508">
        <v>1.4</v>
      </c>
    </row>
    <row r="1509" spans="1:32" x14ac:dyDescent="0.2">
      <c r="A1509" t="s">
        <v>1033</v>
      </c>
      <c r="B1509" t="s">
        <v>794</v>
      </c>
      <c r="C1509" t="s">
        <v>39</v>
      </c>
      <c r="D1509" t="s">
        <v>57</v>
      </c>
      <c r="E1509">
        <v>13</v>
      </c>
      <c r="F1509" t="s">
        <v>1034</v>
      </c>
      <c r="G1509" t="s">
        <v>277</v>
      </c>
      <c r="T1509">
        <v>1</v>
      </c>
      <c r="U1509">
        <v>1</v>
      </c>
      <c r="V1509">
        <v>4</v>
      </c>
      <c r="W1509">
        <v>0</v>
      </c>
      <c r="X1509">
        <v>0</v>
      </c>
      <c r="Y1509">
        <v>0</v>
      </c>
      <c r="AB1509">
        <v>2</v>
      </c>
      <c r="AF1509">
        <v>1.4</v>
      </c>
    </row>
    <row r="1510" spans="1:32" x14ac:dyDescent="0.2">
      <c r="A1510" t="s">
        <v>544</v>
      </c>
      <c r="B1510" t="s">
        <v>475</v>
      </c>
      <c r="C1510" t="s">
        <v>53</v>
      </c>
      <c r="D1510" t="s">
        <v>34</v>
      </c>
      <c r="E1510">
        <v>13</v>
      </c>
      <c r="F1510" t="s">
        <v>545</v>
      </c>
      <c r="G1510" t="s">
        <v>283</v>
      </c>
      <c r="O1510">
        <v>6</v>
      </c>
      <c r="P1510">
        <v>12</v>
      </c>
      <c r="Q1510">
        <v>0</v>
      </c>
      <c r="R1510">
        <v>0</v>
      </c>
      <c r="S1510">
        <v>0</v>
      </c>
      <c r="AB1510">
        <v>2</v>
      </c>
      <c r="AC1510" t="s">
        <v>462</v>
      </c>
      <c r="AD1510" t="s">
        <v>1807</v>
      </c>
      <c r="AF1510">
        <v>1.2</v>
      </c>
    </row>
    <row r="1511" spans="1:32" x14ac:dyDescent="0.2">
      <c r="A1511" t="s">
        <v>1970</v>
      </c>
      <c r="B1511" t="s">
        <v>475</v>
      </c>
      <c r="C1511" t="s">
        <v>48</v>
      </c>
      <c r="D1511" t="s">
        <v>59</v>
      </c>
      <c r="E1511">
        <v>13</v>
      </c>
      <c r="F1511" t="s">
        <v>1971</v>
      </c>
      <c r="G1511" t="s">
        <v>282</v>
      </c>
      <c r="O1511">
        <v>4</v>
      </c>
      <c r="P1511">
        <v>12</v>
      </c>
      <c r="Q1511">
        <v>0</v>
      </c>
      <c r="R1511">
        <v>0</v>
      </c>
      <c r="S1511">
        <v>0</v>
      </c>
      <c r="AB1511">
        <v>3</v>
      </c>
      <c r="AF1511">
        <v>1.2</v>
      </c>
    </row>
    <row r="1512" spans="1:32" x14ac:dyDescent="0.2">
      <c r="A1512" t="s">
        <v>626</v>
      </c>
      <c r="B1512" t="s">
        <v>475</v>
      </c>
      <c r="C1512" t="s">
        <v>47</v>
      </c>
      <c r="D1512" t="s">
        <v>61</v>
      </c>
      <c r="E1512">
        <v>13</v>
      </c>
      <c r="F1512" t="s">
        <v>627</v>
      </c>
      <c r="G1512" t="s">
        <v>268</v>
      </c>
      <c r="O1512">
        <v>5</v>
      </c>
      <c r="P1512">
        <v>4</v>
      </c>
      <c r="Q1512">
        <v>0</v>
      </c>
      <c r="R1512">
        <v>0</v>
      </c>
      <c r="S1512">
        <v>0</v>
      </c>
      <c r="T1512">
        <v>1</v>
      </c>
      <c r="U1512">
        <v>1</v>
      </c>
      <c r="V1512">
        <v>-3</v>
      </c>
      <c r="W1512">
        <v>0</v>
      </c>
      <c r="X1512">
        <v>0</v>
      </c>
      <c r="Y1512">
        <v>0</v>
      </c>
      <c r="AB1512">
        <v>2</v>
      </c>
      <c r="AC1512" t="s">
        <v>462</v>
      </c>
      <c r="AD1512" t="s">
        <v>1478</v>
      </c>
      <c r="AF1512">
        <v>1.1000000000000001</v>
      </c>
    </row>
    <row r="1513" spans="1:32" x14ac:dyDescent="0.2">
      <c r="A1513" t="s">
        <v>588</v>
      </c>
      <c r="B1513" t="s">
        <v>475</v>
      </c>
      <c r="C1513" t="s">
        <v>44</v>
      </c>
      <c r="D1513" t="s">
        <v>41</v>
      </c>
      <c r="E1513">
        <v>13</v>
      </c>
      <c r="F1513" t="s">
        <v>589</v>
      </c>
      <c r="G1513" t="s">
        <v>272</v>
      </c>
      <c r="O1513">
        <v>1</v>
      </c>
      <c r="P1513">
        <v>11</v>
      </c>
      <c r="Q1513">
        <v>0</v>
      </c>
      <c r="R1513">
        <v>0</v>
      </c>
      <c r="S1513">
        <v>0</v>
      </c>
      <c r="AB1513">
        <v>3</v>
      </c>
      <c r="AF1513">
        <v>1.1000000000000001</v>
      </c>
    </row>
    <row r="1514" spans="1:32" x14ac:dyDescent="0.2">
      <c r="A1514" t="s">
        <v>904</v>
      </c>
      <c r="B1514" t="s">
        <v>720</v>
      </c>
      <c r="C1514" t="s">
        <v>56</v>
      </c>
      <c r="D1514" t="s">
        <v>62</v>
      </c>
      <c r="E1514">
        <v>13</v>
      </c>
      <c r="F1514" t="s">
        <v>905</v>
      </c>
      <c r="G1514" t="s">
        <v>280</v>
      </c>
      <c r="T1514">
        <v>2</v>
      </c>
      <c r="U1514">
        <v>1</v>
      </c>
      <c r="V1514">
        <v>1</v>
      </c>
      <c r="W1514">
        <v>0</v>
      </c>
      <c r="X1514">
        <v>0</v>
      </c>
      <c r="Y1514">
        <v>0</v>
      </c>
      <c r="AB1514">
        <v>4</v>
      </c>
      <c r="AF1514">
        <v>1.1000000000000001</v>
      </c>
    </row>
    <row r="1515" spans="1:32" x14ac:dyDescent="0.2">
      <c r="A1515" t="s">
        <v>1280</v>
      </c>
      <c r="B1515" t="s">
        <v>720</v>
      </c>
      <c r="C1515" t="s">
        <v>60</v>
      </c>
      <c r="D1515" t="s">
        <v>52</v>
      </c>
      <c r="E1515">
        <v>13</v>
      </c>
      <c r="F1515" t="s">
        <v>1281</v>
      </c>
      <c r="G1515" t="s">
        <v>278</v>
      </c>
      <c r="T1515">
        <v>1</v>
      </c>
      <c r="U1515">
        <v>1</v>
      </c>
      <c r="V1515">
        <v>0</v>
      </c>
      <c r="W1515">
        <v>0</v>
      </c>
      <c r="X1515">
        <v>0</v>
      </c>
      <c r="Y1515">
        <v>0</v>
      </c>
      <c r="AB1515">
        <v>3</v>
      </c>
      <c r="AF1515">
        <v>1</v>
      </c>
    </row>
    <row r="1516" spans="1:32" x14ac:dyDescent="0.2">
      <c r="A1516" t="s">
        <v>1601</v>
      </c>
      <c r="B1516" t="s">
        <v>720</v>
      </c>
      <c r="C1516" t="s">
        <v>41</v>
      </c>
      <c r="D1516" t="s">
        <v>44</v>
      </c>
      <c r="E1516">
        <v>13</v>
      </c>
      <c r="F1516" t="s">
        <v>1602</v>
      </c>
      <c r="G1516" t="s">
        <v>272</v>
      </c>
      <c r="T1516">
        <v>1</v>
      </c>
      <c r="U1516">
        <v>1</v>
      </c>
      <c r="V1516">
        <v>0</v>
      </c>
      <c r="W1516">
        <v>0</v>
      </c>
      <c r="X1516">
        <v>0</v>
      </c>
      <c r="Y1516">
        <v>0</v>
      </c>
      <c r="AF1516">
        <v>1</v>
      </c>
    </row>
    <row r="1517" spans="1:32" x14ac:dyDescent="0.2">
      <c r="A1517" t="s">
        <v>459</v>
      </c>
      <c r="B1517" t="s">
        <v>367</v>
      </c>
      <c r="C1517" t="s">
        <v>51</v>
      </c>
      <c r="D1517" t="s">
        <v>45</v>
      </c>
      <c r="E1517">
        <v>13</v>
      </c>
      <c r="F1517" t="s">
        <v>460</v>
      </c>
      <c r="G1517" t="s">
        <v>273</v>
      </c>
      <c r="H1517">
        <v>3</v>
      </c>
      <c r="I1517">
        <v>2</v>
      </c>
      <c r="J1517">
        <v>19</v>
      </c>
      <c r="K1517">
        <v>0</v>
      </c>
      <c r="L1517">
        <v>0</v>
      </c>
      <c r="M1517">
        <v>0</v>
      </c>
      <c r="N1517">
        <v>0</v>
      </c>
      <c r="AB1517">
        <v>2</v>
      </c>
      <c r="AF1517">
        <v>0.76</v>
      </c>
    </row>
    <row r="1518" spans="1:32" x14ac:dyDescent="0.2">
      <c r="A1518" t="s">
        <v>1912</v>
      </c>
      <c r="B1518" t="s">
        <v>475</v>
      </c>
      <c r="C1518" t="s">
        <v>57</v>
      </c>
      <c r="D1518" t="s">
        <v>39</v>
      </c>
      <c r="E1518">
        <v>13</v>
      </c>
      <c r="F1518" t="s">
        <v>1913</v>
      </c>
      <c r="G1518" t="s">
        <v>277</v>
      </c>
      <c r="O1518">
        <v>3</v>
      </c>
      <c r="P1518">
        <v>7</v>
      </c>
      <c r="Q1518">
        <v>0</v>
      </c>
      <c r="R1518">
        <v>0</v>
      </c>
      <c r="S1518">
        <v>0</v>
      </c>
      <c r="AF1518">
        <v>0.7</v>
      </c>
    </row>
    <row r="1519" spans="1:32" x14ac:dyDescent="0.2">
      <c r="A1519" t="s">
        <v>802</v>
      </c>
      <c r="B1519" t="s">
        <v>720</v>
      </c>
      <c r="C1519" t="s">
        <v>51</v>
      </c>
      <c r="D1519" t="s">
        <v>45</v>
      </c>
      <c r="E1519">
        <v>13</v>
      </c>
      <c r="F1519" t="s">
        <v>803</v>
      </c>
      <c r="G1519" t="s">
        <v>273</v>
      </c>
      <c r="O1519">
        <v>1</v>
      </c>
      <c r="P1519">
        <v>7</v>
      </c>
      <c r="Q1519">
        <v>0</v>
      </c>
      <c r="R1519">
        <v>0</v>
      </c>
      <c r="S1519">
        <v>0</v>
      </c>
      <c r="T1519">
        <v>1</v>
      </c>
      <c r="U1519">
        <v>0</v>
      </c>
      <c r="V1519">
        <v>0</v>
      </c>
      <c r="W1519">
        <v>0</v>
      </c>
      <c r="X1519">
        <v>0</v>
      </c>
      <c r="Y1519">
        <v>0</v>
      </c>
      <c r="AB1519">
        <v>3</v>
      </c>
      <c r="AF1519">
        <v>0.7</v>
      </c>
    </row>
    <row r="1520" spans="1:32" x14ac:dyDescent="0.2">
      <c r="A1520" t="s">
        <v>1972</v>
      </c>
      <c r="B1520" t="s">
        <v>720</v>
      </c>
      <c r="C1520" t="s">
        <v>43</v>
      </c>
      <c r="D1520" t="s">
        <v>38</v>
      </c>
      <c r="E1520">
        <v>13</v>
      </c>
      <c r="F1520" t="s">
        <v>1973</v>
      </c>
      <c r="G1520" t="s">
        <v>281</v>
      </c>
      <c r="O1520">
        <v>1</v>
      </c>
      <c r="P1520">
        <v>6</v>
      </c>
      <c r="Q1520">
        <v>0</v>
      </c>
      <c r="R1520">
        <v>0</v>
      </c>
      <c r="S1520">
        <v>0</v>
      </c>
      <c r="AF1520">
        <v>0.6</v>
      </c>
    </row>
    <row r="1521" spans="1:32" x14ac:dyDescent="0.2">
      <c r="A1521" t="s">
        <v>556</v>
      </c>
      <c r="B1521" t="s">
        <v>475</v>
      </c>
      <c r="C1521" t="s">
        <v>58</v>
      </c>
      <c r="D1521" t="s">
        <v>33</v>
      </c>
      <c r="E1521">
        <v>13</v>
      </c>
      <c r="F1521" t="s">
        <v>557</v>
      </c>
      <c r="G1521" t="s">
        <v>274</v>
      </c>
      <c r="O1521">
        <v>1</v>
      </c>
      <c r="P1521">
        <v>6</v>
      </c>
      <c r="Q1521">
        <v>0</v>
      </c>
      <c r="R1521">
        <v>0</v>
      </c>
      <c r="S1521">
        <v>0</v>
      </c>
      <c r="AB1521">
        <v>3</v>
      </c>
      <c r="AF1521">
        <v>0.6</v>
      </c>
    </row>
    <row r="1522" spans="1:32" x14ac:dyDescent="0.2">
      <c r="A1522" t="s">
        <v>1586</v>
      </c>
      <c r="B1522" t="s">
        <v>530</v>
      </c>
      <c r="C1522" t="s">
        <v>57</v>
      </c>
      <c r="D1522" t="s">
        <v>39</v>
      </c>
      <c r="E1522">
        <v>13</v>
      </c>
      <c r="F1522" t="s">
        <v>1587</v>
      </c>
      <c r="G1522" t="s">
        <v>277</v>
      </c>
      <c r="O1522">
        <v>1</v>
      </c>
      <c r="P1522">
        <v>4</v>
      </c>
      <c r="Q1522">
        <v>0</v>
      </c>
      <c r="R1522">
        <v>0</v>
      </c>
      <c r="S1522">
        <v>0</v>
      </c>
      <c r="AB1522">
        <v>3</v>
      </c>
      <c r="AF1522">
        <v>0.4</v>
      </c>
    </row>
    <row r="1523" spans="1:32" x14ac:dyDescent="0.2">
      <c r="A1523" t="s">
        <v>1621</v>
      </c>
      <c r="B1523" t="s">
        <v>475</v>
      </c>
      <c r="C1523" t="s">
        <v>32</v>
      </c>
      <c r="D1523" t="s">
        <v>37</v>
      </c>
      <c r="E1523">
        <v>13</v>
      </c>
      <c r="F1523" t="s">
        <v>1622</v>
      </c>
      <c r="G1523" t="s">
        <v>276</v>
      </c>
      <c r="O1523">
        <v>3</v>
      </c>
      <c r="P1523">
        <v>4</v>
      </c>
      <c r="Q1523">
        <v>0</v>
      </c>
      <c r="R1523">
        <v>0</v>
      </c>
      <c r="S1523">
        <v>0</v>
      </c>
      <c r="AB1523">
        <v>3</v>
      </c>
      <c r="AF1523">
        <v>0.4</v>
      </c>
    </row>
    <row r="1524" spans="1:32" x14ac:dyDescent="0.2">
      <c r="A1524" t="s">
        <v>1598</v>
      </c>
      <c r="B1524" t="s">
        <v>475</v>
      </c>
      <c r="C1524" t="s">
        <v>41</v>
      </c>
      <c r="D1524" t="s">
        <v>44</v>
      </c>
      <c r="E1524">
        <v>13</v>
      </c>
      <c r="F1524" t="s">
        <v>1599</v>
      </c>
      <c r="G1524" t="s">
        <v>272</v>
      </c>
      <c r="O1524">
        <v>1</v>
      </c>
      <c r="P1524">
        <v>2</v>
      </c>
      <c r="Q1524">
        <v>0</v>
      </c>
      <c r="R1524">
        <v>0</v>
      </c>
      <c r="S1524">
        <v>0</v>
      </c>
      <c r="AB1524">
        <v>3</v>
      </c>
      <c r="AF1524">
        <v>0.2</v>
      </c>
    </row>
    <row r="1525" spans="1:32" x14ac:dyDescent="0.2">
      <c r="A1525" t="s">
        <v>1278</v>
      </c>
      <c r="B1525" t="s">
        <v>1236</v>
      </c>
      <c r="C1525" t="s">
        <v>51</v>
      </c>
      <c r="D1525" t="s">
        <v>45</v>
      </c>
      <c r="E1525">
        <v>13</v>
      </c>
      <c r="F1525" t="s">
        <v>1279</v>
      </c>
      <c r="G1525" t="s">
        <v>273</v>
      </c>
      <c r="T1525">
        <v>1</v>
      </c>
      <c r="U1525">
        <v>0</v>
      </c>
      <c r="V1525">
        <v>0</v>
      </c>
      <c r="W1525">
        <v>0</v>
      </c>
      <c r="X1525">
        <v>0</v>
      </c>
      <c r="Y1525">
        <v>0</v>
      </c>
      <c r="AF1525">
        <v>0</v>
      </c>
    </row>
    <row r="1526" spans="1:32" x14ac:dyDescent="0.2">
      <c r="A1526" t="s">
        <v>1165</v>
      </c>
      <c r="B1526" t="s">
        <v>720</v>
      </c>
      <c r="C1526" t="s">
        <v>31</v>
      </c>
      <c r="D1526" t="s">
        <v>49</v>
      </c>
      <c r="E1526">
        <v>13</v>
      </c>
      <c r="F1526" t="s">
        <v>1166</v>
      </c>
      <c r="G1526" t="s">
        <v>279</v>
      </c>
      <c r="T1526">
        <v>2</v>
      </c>
      <c r="U1526">
        <v>0</v>
      </c>
      <c r="V1526">
        <v>0</v>
      </c>
      <c r="W1526">
        <v>0</v>
      </c>
      <c r="X1526">
        <v>0</v>
      </c>
      <c r="Y1526">
        <v>0</v>
      </c>
      <c r="AB1526">
        <v>4</v>
      </c>
      <c r="AF1526">
        <v>0</v>
      </c>
    </row>
    <row r="1527" spans="1:32" x14ac:dyDescent="0.2">
      <c r="A1527" t="s">
        <v>854</v>
      </c>
      <c r="B1527" t="s">
        <v>720</v>
      </c>
      <c r="C1527" t="s">
        <v>45</v>
      </c>
      <c r="D1527" t="s">
        <v>51</v>
      </c>
      <c r="E1527">
        <v>13</v>
      </c>
      <c r="F1527" t="s">
        <v>855</v>
      </c>
      <c r="G1527" t="s">
        <v>273</v>
      </c>
      <c r="T1527">
        <v>2</v>
      </c>
      <c r="U1527">
        <v>0</v>
      </c>
      <c r="V1527">
        <v>0</v>
      </c>
      <c r="W1527">
        <v>0</v>
      </c>
      <c r="X1527">
        <v>0</v>
      </c>
      <c r="Y1527">
        <v>0</v>
      </c>
      <c r="AB1527">
        <v>1</v>
      </c>
      <c r="AF1527">
        <v>0</v>
      </c>
    </row>
    <row r="1528" spans="1:32" x14ac:dyDescent="0.2">
      <c r="A1528" t="s">
        <v>1321</v>
      </c>
      <c r="B1528" t="s">
        <v>720</v>
      </c>
      <c r="C1528" t="s">
        <v>51</v>
      </c>
      <c r="D1528" t="s">
        <v>45</v>
      </c>
      <c r="E1528">
        <v>13</v>
      </c>
      <c r="F1528" t="s">
        <v>1322</v>
      </c>
      <c r="G1528" t="s">
        <v>273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AB1528">
        <v>4</v>
      </c>
      <c r="AF1528">
        <v>0</v>
      </c>
    </row>
    <row r="1529" spans="1:32" x14ac:dyDescent="0.2">
      <c r="A1529" t="s">
        <v>1121</v>
      </c>
      <c r="B1529" t="s">
        <v>720</v>
      </c>
      <c r="C1529" t="s">
        <v>47</v>
      </c>
      <c r="D1529" t="s">
        <v>61</v>
      </c>
      <c r="E1529">
        <v>13</v>
      </c>
      <c r="F1529" t="s">
        <v>1122</v>
      </c>
      <c r="G1529" t="s">
        <v>268</v>
      </c>
      <c r="T1529">
        <v>1</v>
      </c>
      <c r="U1529">
        <v>0</v>
      </c>
      <c r="V1529">
        <v>0</v>
      </c>
      <c r="W1529">
        <v>0</v>
      </c>
      <c r="X1529">
        <v>0</v>
      </c>
      <c r="Y1529">
        <v>0</v>
      </c>
      <c r="AB1529">
        <v>4</v>
      </c>
      <c r="AF1529">
        <v>0</v>
      </c>
    </row>
    <row r="1530" spans="1:32" x14ac:dyDescent="0.2">
      <c r="A1530" t="s">
        <v>1145</v>
      </c>
      <c r="B1530" t="s">
        <v>720</v>
      </c>
      <c r="C1530" t="s">
        <v>57</v>
      </c>
      <c r="D1530" t="s">
        <v>39</v>
      </c>
      <c r="E1530">
        <v>13</v>
      </c>
      <c r="F1530" t="s">
        <v>1146</v>
      </c>
      <c r="G1530" t="s">
        <v>277</v>
      </c>
      <c r="T1530">
        <v>1</v>
      </c>
      <c r="U1530">
        <v>0</v>
      </c>
      <c r="V1530">
        <v>0</v>
      </c>
      <c r="W1530">
        <v>0</v>
      </c>
      <c r="X1530">
        <v>0</v>
      </c>
      <c r="Y1530">
        <v>0</v>
      </c>
      <c r="AB1530">
        <v>2</v>
      </c>
      <c r="AF1530">
        <v>0</v>
      </c>
    </row>
    <row r="1531" spans="1:32" x14ac:dyDescent="0.2">
      <c r="A1531" t="s">
        <v>848</v>
      </c>
      <c r="B1531" t="s">
        <v>720</v>
      </c>
      <c r="C1531" t="s">
        <v>34</v>
      </c>
      <c r="D1531" t="s">
        <v>53</v>
      </c>
      <c r="E1531">
        <v>13</v>
      </c>
      <c r="F1531" t="s">
        <v>849</v>
      </c>
      <c r="G1531" t="s">
        <v>283</v>
      </c>
      <c r="T1531">
        <v>3</v>
      </c>
      <c r="U1531">
        <v>0</v>
      </c>
      <c r="V1531">
        <v>0</v>
      </c>
      <c r="W1531">
        <v>0</v>
      </c>
      <c r="X1531">
        <v>0</v>
      </c>
      <c r="Y1531">
        <v>0</v>
      </c>
      <c r="AB1531">
        <v>3</v>
      </c>
      <c r="AF1531">
        <v>0</v>
      </c>
    </row>
    <row r="1532" spans="1:32" x14ac:dyDescent="0.2">
      <c r="A1532" t="s">
        <v>1307</v>
      </c>
      <c r="B1532" t="s">
        <v>720</v>
      </c>
      <c r="C1532" t="s">
        <v>33</v>
      </c>
      <c r="D1532" t="s">
        <v>58</v>
      </c>
      <c r="E1532">
        <v>13</v>
      </c>
      <c r="F1532" t="s">
        <v>1308</v>
      </c>
      <c r="G1532" t="s">
        <v>274</v>
      </c>
      <c r="T1532">
        <v>2</v>
      </c>
      <c r="U1532">
        <v>0</v>
      </c>
      <c r="V1532">
        <v>0</v>
      </c>
      <c r="W1532">
        <v>0</v>
      </c>
      <c r="X1532">
        <v>0</v>
      </c>
      <c r="Y1532">
        <v>0</v>
      </c>
      <c r="AB1532">
        <v>4</v>
      </c>
      <c r="AF1532">
        <v>0</v>
      </c>
    </row>
    <row r="1533" spans="1:32" x14ac:dyDescent="0.2">
      <c r="A1533" t="s">
        <v>1607</v>
      </c>
      <c r="B1533" t="s">
        <v>530</v>
      </c>
      <c r="C1533" t="s">
        <v>48</v>
      </c>
      <c r="D1533" t="s">
        <v>59</v>
      </c>
      <c r="E1533">
        <v>13</v>
      </c>
      <c r="F1533" t="s">
        <v>1608</v>
      </c>
      <c r="G1533" t="s">
        <v>282</v>
      </c>
      <c r="T1533">
        <v>1</v>
      </c>
      <c r="U1533">
        <v>0</v>
      </c>
      <c r="V1533">
        <v>0</v>
      </c>
      <c r="W1533">
        <v>0</v>
      </c>
      <c r="X1533">
        <v>0</v>
      </c>
      <c r="Y1533">
        <v>0</v>
      </c>
      <c r="AB1533">
        <v>3</v>
      </c>
      <c r="AF1533">
        <v>0</v>
      </c>
    </row>
    <row r="1534" spans="1:32" x14ac:dyDescent="0.2">
      <c r="A1534" t="s">
        <v>1302</v>
      </c>
      <c r="B1534" t="s">
        <v>794</v>
      </c>
      <c r="C1534" t="s">
        <v>39</v>
      </c>
      <c r="D1534" t="s">
        <v>57</v>
      </c>
      <c r="E1534">
        <v>13</v>
      </c>
      <c r="F1534" t="s">
        <v>1303</v>
      </c>
      <c r="G1534" t="s">
        <v>277</v>
      </c>
      <c r="T1534">
        <v>1</v>
      </c>
      <c r="U1534">
        <v>0</v>
      </c>
      <c r="V1534">
        <v>0</v>
      </c>
      <c r="W1534">
        <v>0</v>
      </c>
      <c r="X1534">
        <v>0</v>
      </c>
      <c r="Y1534">
        <v>0</v>
      </c>
      <c r="AB1534">
        <v>2</v>
      </c>
      <c r="AF1534">
        <v>0</v>
      </c>
    </row>
    <row r="1535" spans="1:32" x14ac:dyDescent="0.2">
      <c r="A1535" t="s">
        <v>1029</v>
      </c>
      <c r="B1535" t="s">
        <v>720</v>
      </c>
      <c r="C1535" t="s">
        <v>42</v>
      </c>
      <c r="D1535" t="s">
        <v>55</v>
      </c>
      <c r="E1535">
        <v>13</v>
      </c>
      <c r="F1535" t="s">
        <v>1030</v>
      </c>
      <c r="G1535" t="s">
        <v>271</v>
      </c>
      <c r="T1535">
        <v>1</v>
      </c>
      <c r="U1535">
        <v>0</v>
      </c>
      <c r="V1535">
        <v>0</v>
      </c>
      <c r="W1535">
        <v>0</v>
      </c>
      <c r="X1535">
        <v>0</v>
      </c>
      <c r="Y1535">
        <v>0</v>
      </c>
      <c r="AB1535">
        <v>3</v>
      </c>
      <c r="AF1535">
        <v>0</v>
      </c>
    </row>
    <row r="1536" spans="1:32" x14ac:dyDescent="0.2">
      <c r="A1536" t="s">
        <v>860</v>
      </c>
      <c r="B1536" t="s">
        <v>720</v>
      </c>
      <c r="C1536" t="s">
        <v>38</v>
      </c>
      <c r="D1536" t="s">
        <v>43</v>
      </c>
      <c r="E1536">
        <v>13</v>
      </c>
      <c r="F1536" t="s">
        <v>861</v>
      </c>
      <c r="G1536" t="s">
        <v>281</v>
      </c>
      <c r="T1536">
        <v>2</v>
      </c>
      <c r="U1536">
        <v>0</v>
      </c>
      <c r="V1536">
        <v>0</v>
      </c>
      <c r="W1536">
        <v>0</v>
      </c>
      <c r="X1536">
        <v>0</v>
      </c>
      <c r="Y1536">
        <v>0</v>
      </c>
      <c r="AB1536">
        <v>4</v>
      </c>
      <c r="AF1536">
        <v>0</v>
      </c>
    </row>
    <row r="1537" spans="1:32" x14ac:dyDescent="0.2">
      <c r="A1537" t="s">
        <v>1131</v>
      </c>
      <c r="B1537" t="s">
        <v>530</v>
      </c>
      <c r="C1537" t="s">
        <v>45</v>
      </c>
      <c r="D1537" t="s">
        <v>51</v>
      </c>
      <c r="E1537">
        <v>13</v>
      </c>
      <c r="F1537" t="s">
        <v>1132</v>
      </c>
      <c r="G1537" t="s">
        <v>273</v>
      </c>
      <c r="T1537">
        <v>1</v>
      </c>
      <c r="U1537">
        <v>0</v>
      </c>
      <c r="V1537">
        <v>0</v>
      </c>
      <c r="W1537">
        <v>0</v>
      </c>
      <c r="X1537">
        <v>0</v>
      </c>
      <c r="Y1537">
        <v>0</v>
      </c>
      <c r="AB1537">
        <v>3</v>
      </c>
      <c r="AF1537">
        <v>0</v>
      </c>
    </row>
    <row r="1538" spans="1:32" x14ac:dyDescent="0.2">
      <c r="A1538" t="s">
        <v>1974</v>
      </c>
      <c r="B1538" t="s">
        <v>720</v>
      </c>
      <c r="C1538" t="s">
        <v>48</v>
      </c>
      <c r="D1538" t="s">
        <v>59</v>
      </c>
      <c r="E1538">
        <v>13</v>
      </c>
      <c r="Z1538">
        <v>1</v>
      </c>
      <c r="AA1538">
        <v>0</v>
      </c>
      <c r="AF1538">
        <v>0</v>
      </c>
    </row>
    <row r="1539" spans="1:32" x14ac:dyDescent="0.2">
      <c r="A1539" t="s">
        <v>1975</v>
      </c>
      <c r="B1539" t="s">
        <v>1343</v>
      </c>
      <c r="C1539" t="s">
        <v>40</v>
      </c>
      <c r="D1539" t="s">
        <v>54</v>
      </c>
      <c r="E1539">
        <v>13</v>
      </c>
      <c r="Z1539">
        <v>1</v>
      </c>
      <c r="AA1539">
        <v>0</v>
      </c>
      <c r="AF1539">
        <v>0</v>
      </c>
    </row>
    <row r="1540" spans="1:32" x14ac:dyDescent="0.2">
      <c r="A1540" t="s">
        <v>435</v>
      </c>
      <c r="B1540" t="s">
        <v>367</v>
      </c>
      <c r="C1540" t="s">
        <v>46</v>
      </c>
      <c r="D1540" t="s">
        <v>35</v>
      </c>
      <c r="E1540">
        <v>13</v>
      </c>
      <c r="F1540" t="s">
        <v>436</v>
      </c>
      <c r="G1540" t="s">
        <v>269</v>
      </c>
      <c r="H1540">
        <v>1</v>
      </c>
      <c r="I1540">
        <v>1</v>
      </c>
      <c r="J1540">
        <v>6</v>
      </c>
      <c r="K1540">
        <v>0</v>
      </c>
      <c r="L1540">
        <v>0</v>
      </c>
      <c r="M1540">
        <v>0</v>
      </c>
      <c r="N1540">
        <v>0</v>
      </c>
      <c r="O1540">
        <v>3</v>
      </c>
      <c r="P1540">
        <v>-3</v>
      </c>
      <c r="Q1540">
        <v>0</v>
      </c>
      <c r="R1540">
        <v>0</v>
      </c>
      <c r="S1540">
        <v>0</v>
      </c>
      <c r="AB1540">
        <v>2</v>
      </c>
      <c r="AF1540">
        <v>-0.06</v>
      </c>
    </row>
    <row r="1541" spans="1:32" x14ac:dyDescent="0.2">
      <c r="A1541" t="s">
        <v>592</v>
      </c>
      <c r="B1541" t="s">
        <v>475</v>
      </c>
      <c r="C1541" t="s">
        <v>39</v>
      </c>
      <c r="D1541" t="s">
        <v>57</v>
      </c>
      <c r="E1541">
        <v>13</v>
      </c>
      <c r="F1541" t="s">
        <v>593</v>
      </c>
      <c r="G1541" t="s">
        <v>277</v>
      </c>
      <c r="O1541">
        <v>2</v>
      </c>
      <c r="P1541">
        <v>-1</v>
      </c>
      <c r="Q1541">
        <v>0</v>
      </c>
      <c r="R1541">
        <v>0</v>
      </c>
      <c r="S1541">
        <v>0</v>
      </c>
      <c r="T1541">
        <v>1</v>
      </c>
      <c r="U1541">
        <v>0</v>
      </c>
      <c r="V1541">
        <v>0</v>
      </c>
      <c r="W1541">
        <v>0</v>
      </c>
      <c r="X1541">
        <v>0</v>
      </c>
      <c r="Y1541">
        <v>0</v>
      </c>
      <c r="AB1541">
        <v>3</v>
      </c>
      <c r="AF1541">
        <v>-0.1</v>
      </c>
    </row>
    <row r="1542" spans="1:32" x14ac:dyDescent="0.2">
      <c r="A1542" t="s">
        <v>1929</v>
      </c>
      <c r="B1542" t="s">
        <v>367</v>
      </c>
      <c r="C1542" t="s">
        <v>57</v>
      </c>
      <c r="D1542" t="s">
        <v>39</v>
      </c>
      <c r="E1542">
        <v>13</v>
      </c>
      <c r="F1542" t="s">
        <v>1930</v>
      </c>
      <c r="G1542" t="s">
        <v>277</v>
      </c>
      <c r="H1542">
        <v>1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2</v>
      </c>
      <c r="P1542">
        <v>-2</v>
      </c>
      <c r="Q1542">
        <v>0</v>
      </c>
      <c r="R1542">
        <v>0</v>
      </c>
      <c r="S1542">
        <v>0</v>
      </c>
      <c r="AB1542">
        <v>2</v>
      </c>
      <c r="AF1542">
        <v>-0.2</v>
      </c>
    </row>
    <row r="1543" spans="1:32" x14ac:dyDescent="0.2">
      <c r="A1543" t="s">
        <v>1225</v>
      </c>
      <c r="B1543" t="s">
        <v>720</v>
      </c>
      <c r="C1543" t="s">
        <v>57</v>
      </c>
      <c r="D1543" t="s">
        <v>48</v>
      </c>
      <c r="E1543">
        <v>12</v>
      </c>
      <c r="F1543" t="s">
        <v>1226</v>
      </c>
      <c r="G1543" t="s">
        <v>262</v>
      </c>
      <c r="T1543">
        <v>8</v>
      </c>
      <c r="U1543">
        <v>6</v>
      </c>
      <c r="V1543">
        <v>145</v>
      </c>
      <c r="W1543">
        <v>3</v>
      </c>
      <c r="X1543">
        <v>0</v>
      </c>
      <c r="Y1543">
        <v>1</v>
      </c>
      <c r="AB1543">
        <v>1</v>
      </c>
      <c r="AC1543" t="s">
        <v>462</v>
      </c>
      <c r="AD1543" t="s">
        <v>1618</v>
      </c>
      <c r="AF1543">
        <v>41.5</v>
      </c>
    </row>
    <row r="1544" spans="1:32" x14ac:dyDescent="0.2">
      <c r="A1544" t="s">
        <v>771</v>
      </c>
      <c r="B1544" t="s">
        <v>720</v>
      </c>
      <c r="C1544" t="s">
        <v>42</v>
      </c>
      <c r="D1544" t="s">
        <v>32</v>
      </c>
      <c r="E1544">
        <v>12</v>
      </c>
      <c r="F1544" t="s">
        <v>772</v>
      </c>
      <c r="G1544" t="s">
        <v>257</v>
      </c>
      <c r="O1544">
        <v>1</v>
      </c>
      <c r="P1544">
        <v>4</v>
      </c>
      <c r="Q1544">
        <v>0</v>
      </c>
      <c r="R1544">
        <v>0</v>
      </c>
      <c r="S1544">
        <v>0</v>
      </c>
      <c r="T1544">
        <v>16</v>
      </c>
      <c r="U1544">
        <v>13</v>
      </c>
      <c r="V1544">
        <v>165</v>
      </c>
      <c r="W1544">
        <v>1</v>
      </c>
      <c r="X1544">
        <v>0</v>
      </c>
      <c r="Y1544">
        <v>1</v>
      </c>
      <c r="AB1544">
        <v>2</v>
      </c>
      <c r="AF1544">
        <v>38.9</v>
      </c>
    </row>
    <row r="1545" spans="1:32" x14ac:dyDescent="0.2">
      <c r="A1545" t="s">
        <v>407</v>
      </c>
      <c r="B1545" t="s">
        <v>367</v>
      </c>
      <c r="C1545" t="s">
        <v>57</v>
      </c>
      <c r="D1545" t="s">
        <v>48</v>
      </c>
      <c r="E1545">
        <v>12</v>
      </c>
      <c r="F1545" t="s">
        <v>408</v>
      </c>
      <c r="G1545" t="s">
        <v>262</v>
      </c>
      <c r="H1545">
        <v>30</v>
      </c>
      <c r="I1545">
        <v>21</v>
      </c>
      <c r="J1545">
        <v>345</v>
      </c>
      <c r="K1545">
        <v>5</v>
      </c>
      <c r="L1545">
        <v>0</v>
      </c>
      <c r="M1545">
        <v>0</v>
      </c>
      <c r="N1545">
        <v>1</v>
      </c>
      <c r="O1545">
        <v>4</v>
      </c>
      <c r="P1545">
        <v>14</v>
      </c>
      <c r="Q1545">
        <v>0</v>
      </c>
      <c r="R1545">
        <v>0</v>
      </c>
      <c r="S1545">
        <v>0</v>
      </c>
      <c r="AB1545">
        <v>1</v>
      </c>
      <c r="AF1545">
        <v>38.200000000000003</v>
      </c>
    </row>
    <row r="1546" spans="1:32" x14ac:dyDescent="0.2">
      <c r="A1546" t="s">
        <v>930</v>
      </c>
      <c r="B1546" t="s">
        <v>720</v>
      </c>
      <c r="C1546" t="s">
        <v>48</v>
      </c>
      <c r="D1546" t="s">
        <v>57</v>
      </c>
      <c r="E1546">
        <v>12</v>
      </c>
      <c r="F1546" t="s">
        <v>931</v>
      </c>
      <c r="G1546" t="s">
        <v>262</v>
      </c>
      <c r="T1546">
        <v>13</v>
      </c>
      <c r="U1546">
        <v>9</v>
      </c>
      <c r="V1546">
        <v>201</v>
      </c>
      <c r="W1546">
        <v>1</v>
      </c>
      <c r="X1546">
        <v>0</v>
      </c>
      <c r="Y1546">
        <v>1</v>
      </c>
      <c r="AB1546">
        <v>3</v>
      </c>
      <c r="AF1546">
        <v>38.1</v>
      </c>
    </row>
    <row r="1547" spans="1:32" x14ac:dyDescent="0.2">
      <c r="A1547" t="s">
        <v>366</v>
      </c>
      <c r="B1547" t="s">
        <v>367</v>
      </c>
      <c r="C1547" t="s">
        <v>61</v>
      </c>
      <c r="D1547" t="s">
        <v>38</v>
      </c>
      <c r="E1547">
        <v>12</v>
      </c>
      <c r="F1547" t="s">
        <v>368</v>
      </c>
      <c r="G1547" t="s">
        <v>254</v>
      </c>
      <c r="H1547">
        <v>38</v>
      </c>
      <c r="I1547">
        <v>27</v>
      </c>
      <c r="J1547">
        <v>337</v>
      </c>
      <c r="K1547">
        <v>5</v>
      </c>
      <c r="L1547">
        <v>0</v>
      </c>
      <c r="M1547">
        <v>0</v>
      </c>
      <c r="N1547">
        <v>1</v>
      </c>
      <c r="O1547">
        <v>2</v>
      </c>
      <c r="P1547">
        <v>13</v>
      </c>
      <c r="Q1547">
        <v>0</v>
      </c>
      <c r="R1547">
        <v>0</v>
      </c>
      <c r="S1547">
        <v>0</v>
      </c>
      <c r="AB1547">
        <v>1</v>
      </c>
      <c r="AF1547">
        <v>37.78</v>
      </c>
    </row>
    <row r="1548" spans="1:32" x14ac:dyDescent="0.2">
      <c r="A1548" t="s">
        <v>846</v>
      </c>
      <c r="B1548" t="s">
        <v>720</v>
      </c>
      <c r="C1548" t="s">
        <v>32</v>
      </c>
      <c r="D1548" t="s">
        <v>42</v>
      </c>
      <c r="E1548">
        <v>12</v>
      </c>
      <c r="F1548" t="s">
        <v>847</v>
      </c>
      <c r="G1548" t="s">
        <v>257</v>
      </c>
      <c r="T1548">
        <v>11</v>
      </c>
      <c r="U1548">
        <v>9</v>
      </c>
      <c r="V1548">
        <v>131</v>
      </c>
      <c r="W1548">
        <v>2</v>
      </c>
      <c r="X1548">
        <v>0</v>
      </c>
      <c r="Y1548">
        <v>1</v>
      </c>
      <c r="AB1548">
        <v>1</v>
      </c>
      <c r="AC1548" t="s">
        <v>462</v>
      </c>
      <c r="AD1548" t="s">
        <v>1499</v>
      </c>
      <c r="AF1548">
        <v>37.1</v>
      </c>
    </row>
    <row r="1549" spans="1:32" x14ac:dyDescent="0.2">
      <c r="A1549" t="s">
        <v>934</v>
      </c>
      <c r="B1549" t="s">
        <v>720</v>
      </c>
      <c r="C1549" t="s">
        <v>58</v>
      </c>
      <c r="D1549" t="s">
        <v>62</v>
      </c>
      <c r="E1549">
        <v>12</v>
      </c>
      <c r="F1549" t="s">
        <v>935</v>
      </c>
      <c r="G1549" t="s">
        <v>256</v>
      </c>
      <c r="T1549">
        <v>10</v>
      </c>
      <c r="U1549">
        <v>6</v>
      </c>
      <c r="V1549">
        <v>158</v>
      </c>
      <c r="W1549">
        <v>2</v>
      </c>
      <c r="X1549">
        <v>0</v>
      </c>
      <c r="Y1549">
        <v>1</v>
      </c>
      <c r="AB1549">
        <v>1</v>
      </c>
      <c r="AF1549">
        <v>36.799999999999997</v>
      </c>
    </row>
    <row r="1550" spans="1:32" x14ac:dyDescent="0.2">
      <c r="A1550" t="s">
        <v>501</v>
      </c>
      <c r="B1550" t="s">
        <v>475</v>
      </c>
      <c r="C1550" t="s">
        <v>39</v>
      </c>
      <c r="D1550" t="s">
        <v>50</v>
      </c>
      <c r="E1550">
        <v>12</v>
      </c>
      <c r="F1550" t="s">
        <v>502</v>
      </c>
      <c r="G1550" t="s">
        <v>258</v>
      </c>
      <c r="O1550">
        <v>29</v>
      </c>
      <c r="P1550">
        <v>158</v>
      </c>
      <c r="Q1550">
        <v>2</v>
      </c>
      <c r="R1550">
        <v>0</v>
      </c>
      <c r="S1550">
        <v>1</v>
      </c>
      <c r="T1550">
        <v>3</v>
      </c>
      <c r="U1550">
        <v>2</v>
      </c>
      <c r="V1550">
        <v>29</v>
      </c>
      <c r="W1550">
        <v>0</v>
      </c>
      <c r="X1550">
        <v>0</v>
      </c>
      <c r="Y1550">
        <v>0</v>
      </c>
      <c r="AB1550">
        <v>1</v>
      </c>
      <c r="AC1550" t="s">
        <v>462</v>
      </c>
      <c r="AD1550" t="s">
        <v>1490</v>
      </c>
      <c r="AF1550">
        <v>35.700000000000003</v>
      </c>
    </row>
    <row r="1551" spans="1:32" x14ac:dyDescent="0.2">
      <c r="A1551" t="s">
        <v>864</v>
      </c>
      <c r="B1551" t="s">
        <v>720</v>
      </c>
      <c r="C1551" t="s">
        <v>61</v>
      </c>
      <c r="D1551" t="s">
        <v>38</v>
      </c>
      <c r="E1551">
        <v>12</v>
      </c>
      <c r="F1551" t="s">
        <v>865</v>
      </c>
      <c r="G1551" t="s">
        <v>254</v>
      </c>
      <c r="T1551">
        <v>14</v>
      </c>
      <c r="U1551">
        <v>8</v>
      </c>
      <c r="V1551">
        <v>93</v>
      </c>
      <c r="W1551">
        <v>3</v>
      </c>
      <c r="X1551">
        <v>0</v>
      </c>
      <c r="Y1551">
        <v>0</v>
      </c>
      <c r="AB1551">
        <v>1</v>
      </c>
      <c r="AC1551" t="s">
        <v>462</v>
      </c>
      <c r="AD1551" t="s">
        <v>1478</v>
      </c>
      <c r="AF1551">
        <v>35.299999999999997</v>
      </c>
    </row>
    <row r="1552" spans="1:32" x14ac:dyDescent="0.2">
      <c r="A1552" t="s">
        <v>568</v>
      </c>
      <c r="B1552" t="s">
        <v>475</v>
      </c>
      <c r="C1552" t="s">
        <v>31</v>
      </c>
      <c r="D1552" t="s">
        <v>43</v>
      </c>
      <c r="E1552">
        <v>12</v>
      </c>
      <c r="F1552" t="s">
        <v>569</v>
      </c>
      <c r="G1552" t="s">
        <v>266</v>
      </c>
      <c r="O1552">
        <v>15</v>
      </c>
      <c r="P1552">
        <v>113</v>
      </c>
      <c r="Q1552">
        <v>2</v>
      </c>
      <c r="R1552">
        <v>0</v>
      </c>
      <c r="S1552">
        <v>1</v>
      </c>
      <c r="T1552">
        <v>4</v>
      </c>
      <c r="U1552">
        <v>4</v>
      </c>
      <c r="V1552">
        <v>40</v>
      </c>
      <c r="W1552">
        <v>0</v>
      </c>
      <c r="X1552">
        <v>0</v>
      </c>
      <c r="Y1552">
        <v>0</v>
      </c>
      <c r="AB1552">
        <v>2</v>
      </c>
      <c r="AF1552">
        <v>34.299999999999997</v>
      </c>
    </row>
    <row r="1553" spans="1:32" x14ac:dyDescent="0.2">
      <c r="A1553" t="s">
        <v>828</v>
      </c>
      <c r="B1553" t="s">
        <v>720</v>
      </c>
      <c r="C1553" t="s">
        <v>62</v>
      </c>
      <c r="D1553" t="s">
        <v>58</v>
      </c>
      <c r="E1553">
        <v>12</v>
      </c>
      <c r="F1553" t="s">
        <v>829</v>
      </c>
      <c r="G1553" t="s">
        <v>256</v>
      </c>
      <c r="T1553">
        <v>11</v>
      </c>
      <c r="U1553">
        <v>9</v>
      </c>
      <c r="V1553">
        <v>160</v>
      </c>
      <c r="W1553">
        <v>1</v>
      </c>
      <c r="X1553">
        <v>0</v>
      </c>
      <c r="Y1553">
        <v>1</v>
      </c>
      <c r="AB1553">
        <v>1</v>
      </c>
      <c r="AF1553">
        <v>34</v>
      </c>
    </row>
    <row r="1554" spans="1:32" x14ac:dyDescent="0.2">
      <c r="A1554" t="s">
        <v>1075</v>
      </c>
      <c r="B1554" t="s">
        <v>720</v>
      </c>
      <c r="C1554" t="s">
        <v>56</v>
      </c>
      <c r="D1554" t="s">
        <v>54</v>
      </c>
      <c r="E1554">
        <v>12</v>
      </c>
      <c r="F1554" t="s">
        <v>1076</v>
      </c>
      <c r="G1554" t="s">
        <v>261</v>
      </c>
      <c r="T1554">
        <v>7</v>
      </c>
      <c r="U1554">
        <v>6</v>
      </c>
      <c r="V1554">
        <v>113</v>
      </c>
      <c r="W1554">
        <v>2</v>
      </c>
      <c r="X1554">
        <v>0</v>
      </c>
      <c r="Y1554">
        <v>1</v>
      </c>
      <c r="AB1554">
        <v>3</v>
      </c>
      <c r="AF1554">
        <v>32.299999999999997</v>
      </c>
    </row>
    <row r="1555" spans="1:32" x14ac:dyDescent="0.2">
      <c r="A1555" t="s">
        <v>785</v>
      </c>
      <c r="B1555" t="s">
        <v>720</v>
      </c>
      <c r="C1555" t="s">
        <v>37</v>
      </c>
      <c r="D1555" t="s">
        <v>53</v>
      </c>
      <c r="E1555">
        <v>12</v>
      </c>
      <c r="F1555" t="s">
        <v>786</v>
      </c>
      <c r="G1555" t="s">
        <v>260</v>
      </c>
      <c r="T1555">
        <v>18</v>
      </c>
      <c r="U1555">
        <v>9</v>
      </c>
      <c r="V1555">
        <v>142</v>
      </c>
      <c r="W1555">
        <v>1</v>
      </c>
      <c r="X1555">
        <v>0</v>
      </c>
      <c r="Y1555">
        <v>1</v>
      </c>
      <c r="AB1555">
        <v>1</v>
      </c>
      <c r="AF1555">
        <v>32.200000000000003</v>
      </c>
    </row>
    <row r="1556" spans="1:32" x14ac:dyDescent="0.2">
      <c r="A1556" t="s">
        <v>423</v>
      </c>
      <c r="B1556" t="s">
        <v>367</v>
      </c>
      <c r="C1556" t="s">
        <v>49</v>
      </c>
      <c r="D1556" t="s">
        <v>40</v>
      </c>
      <c r="E1556">
        <v>12</v>
      </c>
      <c r="F1556" t="s">
        <v>424</v>
      </c>
      <c r="G1556" t="s">
        <v>263</v>
      </c>
      <c r="H1556">
        <v>43</v>
      </c>
      <c r="I1556">
        <v>29</v>
      </c>
      <c r="J1556">
        <v>300</v>
      </c>
      <c r="K1556">
        <v>4</v>
      </c>
      <c r="L1556">
        <v>0</v>
      </c>
      <c r="M1556">
        <v>0</v>
      </c>
      <c r="N1556">
        <v>1</v>
      </c>
      <c r="O1556">
        <v>5</v>
      </c>
      <c r="P1556">
        <v>9</v>
      </c>
      <c r="Q1556">
        <v>0</v>
      </c>
      <c r="R1556">
        <v>0</v>
      </c>
      <c r="S1556">
        <v>0</v>
      </c>
      <c r="AB1556">
        <v>1</v>
      </c>
      <c r="AF1556">
        <v>31.9</v>
      </c>
    </row>
    <row r="1557" spans="1:32" x14ac:dyDescent="0.2">
      <c r="A1557" t="s">
        <v>1119</v>
      </c>
      <c r="B1557" t="s">
        <v>794</v>
      </c>
      <c r="C1557" t="s">
        <v>40</v>
      </c>
      <c r="D1557" t="s">
        <v>49</v>
      </c>
      <c r="E1557">
        <v>12</v>
      </c>
      <c r="F1557" t="s">
        <v>1120</v>
      </c>
      <c r="G1557" t="s">
        <v>263</v>
      </c>
      <c r="T1557">
        <v>10</v>
      </c>
      <c r="U1557">
        <v>9</v>
      </c>
      <c r="V1557">
        <v>116</v>
      </c>
      <c r="W1557">
        <v>1</v>
      </c>
      <c r="X1557">
        <v>0</v>
      </c>
      <c r="Y1557">
        <v>1</v>
      </c>
      <c r="AB1557">
        <v>1</v>
      </c>
      <c r="AC1557" t="s">
        <v>462</v>
      </c>
      <c r="AD1557" t="s">
        <v>1511</v>
      </c>
      <c r="AF1557">
        <v>29.6</v>
      </c>
    </row>
    <row r="1558" spans="1:32" x14ac:dyDescent="0.2">
      <c r="A1558" t="s">
        <v>371</v>
      </c>
      <c r="B1558" t="s">
        <v>367</v>
      </c>
      <c r="C1558" t="s">
        <v>32</v>
      </c>
      <c r="D1558" t="s">
        <v>42</v>
      </c>
      <c r="E1558">
        <v>12</v>
      </c>
      <c r="F1558" t="s">
        <v>372</v>
      </c>
      <c r="G1558" t="s">
        <v>257</v>
      </c>
      <c r="H1558">
        <v>37</v>
      </c>
      <c r="I1558">
        <v>22</v>
      </c>
      <c r="J1558">
        <v>277</v>
      </c>
      <c r="K1558">
        <v>4</v>
      </c>
      <c r="L1558">
        <v>0</v>
      </c>
      <c r="M1558">
        <v>0</v>
      </c>
      <c r="N1558">
        <v>0</v>
      </c>
      <c r="O1558">
        <v>5</v>
      </c>
      <c r="P1558">
        <v>21</v>
      </c>
      <c r="Q1558">
        <v>0</v>
      </c>
      <c r="R1558">
        <v>0</v>
      </c>
      <c r="S1558">
        <v>0</v>
      </c>
      <c r="AB1558">
        <v>1</v>
      </c>
      <c r="AC1558" t="s">
        <v>462</v>
      </c>
      <c r="AD1558" t="s">
        <v>1491</v>
      </c>
      <c r="AF1558">
        <v>29.18</v>
      </c>
    </row>
    <row r="1559" spans="1:32" x14ac:dyDescent="0.2">
      <c r="A1559" t="s">
        <v>375</v>
      </c>
      <c r="B1559" t="s">
        <v>367</v>
      </c>
      <c r="C1559" t="s">
        <v>56</v>
      </c>
      <c r="D1559" t="s">
        <v>54</v>
      </c>
      <c r="E1559">
        <v>12</v>
      </c>
      <c r="F1559" t="s">
        <v>376</v>
      </c>
      <c r="G1559" t="s">
        <v>261</v>
      </c>
      <c r="H1559">
        <v>37</v>
      </c>
      <c r="I1559">
        <v>24</v>
      </c>
      <c r="J1559">
        <v>330</v>
      </c>
      <c r="K1559">
        <v>3</v>
      </c>
      <c r="L1559">
        <v>0</v>
      </c>
      <c r="M1559">
        <v>0</v>
      </c>
      <c r="N1559">
        <v>1</v>
      </c>
      <c r="O1559">
        <v>4</v>
      </c>
      <c r="P1559">
        <v>5</v>
      </c>
      <c r="Q1559">
        <v>0</v>
      </c>
      <c r="R1559">
        <v>0</v>
      </c>
      <c r="S1559">
        <v>0</v>
      </c>
      <c r="Z1559">
        <v>1</v>
      </c>
      <c r="AA1559">
        <v>0</v>
      </c>
      <c r="AB1559">
        <v>1</v>
      </c>
      <c r="AF1559">
        <v>28.7</v>
      </c>
    </row>
    <row r="1560" spans="1:32" x14ac:dyDescent="0.2">
      <c r="A1560" t="s">
        <v>369</v>
      </c>
      <c r="B1560" t="s">
        <v>367</v>
      </c>
      <c r="C1560" t="s">
        <v>58</v>
      </c>
      <c r="D1560" t="s">
        <v>62</v>
      </c>
      <c r="E1560">
        <v>12</v>
      </c>
      <c r="F1560" t="s">
        <v>370</v>
      </c>
      <c r="G1560" t="s">
        <v>256</v>
      </c>
      <c r="H1560">
        <v>38</v>
      </c>
      <c r="I1560">
        <v>21</v>
      </c>
      <c r="J1560">
        <v>291</v>
      </c>
      <c r="K1560">
        <v>3</v>
      </c>
      <c r="L1560">
        <v>0</v>
      </c>
      <c r="M1560">
        <v>0</v>
      </c>
      <c r="N1560">
        <v>0</v>
      </c>
      <c r="O1560">
        <v>5</v>
      </c>
      <c r="P1560">
        <v>46</v>
      </c>
      <c r="Q1560">
        <v>0</v>
      </c>
      <c r="R1560">
        <v>0</v>
      </c>
      <c r="S1560">
        <v>0</v>
      </c>
      <c r="Z1560">
        <v>1</v>
      </c>
      <c r="AA1560">
        <v>0</v>
      </c>
      <c r="AB1560">
        <v>1</v>
      </c>
      <c r="AF1560">
        <v>28.24</v>
      </c>
    </row>
    <row r="1561" spans="1:32" x14ac:dyDescent="0.2">
      <c r="A1561" t="s">
        <v>387</v>
      </c>
      <c r="B1561" t="s">
        <v>367</v>
      </c>
      <c r="C1561" t="s">
        <v>42</v>
      </c>
      <c r="D1561" t="s">
        <v>32</v>
      </c>
      <c r="E1561">
        <v>12</v>
      </c>
      <c r="F1561" t="s">
        <v>388</v>
      </c>
      <c r="G1561" t="s">
        <v>257</v>
      </c>
      <c r="H1561">
        <v>58</v>
      </c>
      <c r="I1561">
        <v>33</v>
      </c>
      <c r="J1561">
        <v>351</v>
      </c>
      <c r="K1561">
        <v>3</v>
      </c>
      <c r="L1561">
        <v>0</v>
      </c>
      <c r="M1561">
        <v>1</v>
      </c>
      <c r="N1561">
        <v>1</v>
      </c>
      <c r="Z1561">
        <v>1</v>
      </c>
      <c r="AA1561">
        <v>0</v>
      </c>
      <c r="AB1561">
        <v>1</v>
      </c>
      <c r="AF1561">
        <v>28.04</v>
      </c>
    </row>
    <row r="1562" spans="1:32" x14ac:dyDescent="0.2">
      <c r="A1562" t="s">
        <v>912</v>
      </c>
      <c r="B1562" t="s">
        <v>720</v>
      </c>
      <c r="C1562" t="s">
        <v>59</v>
      </c>
      <c r="D1562" t="s">
        <v>36</v>
      </c>
      <c r="E1562">
        <v>12</v>
      </c>
      <c r="F1562" t="s">
        <v>913</v>
      </c>
      <c r="G1562" t="s">
        <v>265</v>
      </c>
      <c r="T1562">
        <v>12</v>
      </c>
      <c r="U1562">
        <v>6</v>
      </c>
      <c r="V1562">
        <v>95</v>
      </c>
      <c r="W1562">
        <v>2</v>
      </c>
      <c r="X1562">
        <v>0</v>
      </c>
      <c r="Y1562">
        <v>0</v>
      </c>
      <c r="AB1562">
        <v>1</v>
      </c>
      <c r="AF1562">
        <v>27.5</v>
      </c>
    </row>
    <row r="1563" spans="1:32" x14ac:dyDescent="0.2">
      <c r="A1563" t="s">
        <v>451</v>
      </c>
      <c r="B1563" t="s">
        <v>367</v>
      </c>
      <c r="C1563" t="s">
        <v>48</v>
      </c>
      <c r="D1563" t="s">
        <v>57</v>
      </c>
      <c r="E1563">
        <v>12</v>
      </c>
      <c r="F1563" t="s">
        <v>452</v>
      </c>
      <c r="G1563" t="s">
        <v>262</v>
      </c>
      <c r="H1563">
        <v>55</v>
      </c>
      <c r="I1563">
        <v>36</v>
      </c>
      <c r="J1563">
        <v>456</v>
      </c>
      <c r="K1563">
        <v>1</v>
      </c>
      <c r="L1563">
        <v>1</v>
      </c>
      <c r="M1563">
        <v>2</v>
      </c>
      <c r="N1563">
        <v>1</v>
      </c>
      <c r="O1563">
        <v>5</v>
      </c>
      <c r="P1563">
        <v>18</v>
      </c>
      <c r="Q1563">
        <v>0</v>
      </c>
      <c r="R1563">
        <v>0</v>
      </c>
      <c r="S1563">
        <v>0</v>
      </c>
      <c r="AB1563">
        <v>1</v>
      </c>
      <c r="AF1563">
        <v>27.04</v>
      </c>
    </row>
    <row r="1564" spans="1:32" x14ac:dyDescent="0.2">
      <c r="A1564" t="s">
        <v>626</v>
      </c>
      <c r="B1564" t="s">
        <v>475</v>
      </c>
      <c r="C1564" t="s">
        <v>47</v>
      </c>
      <c r="D1564" t="s">
        <v>52</v>
      </c>
      <c r="E1564">
        <v>12</v>
      </c>
      <c r="F1564" t="s">
        <v>627</v>
      </c>
      <c r="G1564" t="s">
        <v>253</v>
      </c>
      <c r="O1564">
        <v>17</v>
      </c>
      <c r="P1564">
        <v>105</v>
      </c>
      <c r="Q1564">
        <v>0</v>
      </c>
      <c r="R1564">
        <v>0</v>
      </c>
      <c r="S1564">
        <v>1</v>
      </c>
      <c r="T1564">
        <v>5</v>
      </c>
      <c r="U1564">
        <v>4</v>
      </c>
      <c r="V1564">
        <v>34</v>
      </c>
      <c r="W1564">
        <v>1</v>
      </c>
      <c r="X1564">
        <v>0</v>
      </c>
      <c r="Y1564">
        <v>0</v>
      </c>
      <c r="Z1564">
        <v>1</v>
      </c>
      <c r="AA1564">
        <v>0</v>
      </c>
      <c r="AB1564">
        <v>2</v>
      </c>
      <c r="AC1564" t="s">
        <v>462</v>
      </c>
      <c r="AD1564" t="s">
        <v>1505</v>
      </c>
      <c r="AF1564">
        <v>26.9</v>
      </c>
    </row>
    <row r="1565" spans="1:32" x14ac:dyDescent="0.2">
      <c r="A1565" t="s">
        <v>443</v>
      </c>
      <c r="B1565" t="s">
        <v>367</v>
      </c>
      <c r="C1565" t="s">
        <v>40</v>
      </c>
      <c r="D1565" t="s">
        <v>49</v>
      </c>
      <c r="E1565">
        <v>12</v>
      </c>
      <c r="F1565" t="s">
        <v>444</v>
      </c>
      <c r="G1565" t="s">
        <v>263</v>
      </c>
      <c r="H1565">
        <v>49</v>
      </c>
      <c r="I1565">
        <v>30</v>
      </c>
      <c r="J1565">
        <v>329</v>
      </c>
      <c r="K1565">
        <v>2</v>
      </c>
      <c r="L1565">
        <v>0</v>
      </c>
      <c r="M1565">
        <v>1</v>
      </c>
      <c r="N1565">
        <v>1</v>
      </c>
      <c r="O1565">
        <v>6</v>
      </c>
      <c r="P1565">
        <v>33</v>
      </c>
      <c r="Q1565">
        <v>0</v>
      </c>
      <c r="R1565">
        <v>0</v>
      </c>
      <c r="S1565">
        <v>0</v>
      </c>
      <c r="AB1565">
        <v>1</v>
      </c>
      <c r="AF1565">
        <v>26.46</v>
      </c>
    </row>
    <row r="1566" spans="1:32" x14ac:dyDescent="0.2">
      <c r="A1566" t="s">
        <v>419</v>
      </c>
      <c r="B1566" t="s">
        <v>367</v>
      </c>
      <c r="C1566" t="s">
        <v>53</v>
      </c>
      <c r="D1566" t="s">
        <v>37</v>
      </c>
      <c r="E1566">
        <v>12</v>
      </c>
      <c r="F1566" t="s">
        <v>420</v>
      </c>
      <c r="G1566" t="s">
        <v>260</v>
      </c>
      <c r="H1566">
        <v>29</v>
      </c>
      <c r="I1566">
        <v>20</v>
      </c>
      <c r="J1566">
        <v>302</v>
      </c>
      <c r="K1566">
        <v>1</v>
      </c>
      <c r="L1566">
        <v>0</v>
      </c>
      <c r="M1566">
        <v>0</v>
      </c>
      <c r="N1566">
        <v>1</v>
      </c>
      <c r="O1566">
        <v>4</v>
      </c>
      <c r="P1566">
        <v>1</v>
      </c>
      <c r="Q1566">
        <v>1</v>
      </c>
      <c r="R1566">
        <v>0</v>
      </c>
      <c r="S1566">
        <v>0</v>
      </c>
      <c r="AB1566">
        <v>1</v>
      </c>
      <c r="AF1566">
        <v>25.18</v>
      </c>
    </row>
    <row r="1567" spans="1:32" x14ac:dyDescent="0.2">
      <c r="A1567" t="s">
        <v>552</v>
      </c>
      <c r="B1567" t="s">
        <v>475</v>
      </c>
      <c r="C1567" t="s">
        <v>48</v>
      </c>
      <c r="D1567" t="s">
        <v>57</v>
      </c>
      <c r="E1567">
        <v>12</v>
      </c>
      <c r="F1567" t="s">
        <v>553</v>
      </c>
      <c r="G1567" t="s">
        <v>262</v>
      </c>
      <c r="O1567">
        <v>8</v>
      </c>
      <c r="P1567">
        <v>29</v>
      </c>
      <c r="Q1567">
        <v>1</v>
      </c>
      <c r="R1567">
        <v>0</v>
      </c>
      <c r="S1567">
        <v>0</v>
      </c>
      <c r="T1567">
        <v>7</v>
      </c>
      <c r="U1567">
        <v>7</v>
      </c>
      <c r="V1567">
        <v>88</v>
      </c>
      <c r="W1567">
        <v>0</v>
      </c>
      <c r="X1567">
        <v>0</v>
      </c>
      <c r="Y1567">
        <v>0</v>
      </c>
      <c r="AB1567">
        <v>1</v>
      </c>
      <c r="AF1567">
        <v>24.7</v>
      </c>
    </row>
    <row r="1568" spans="1:32" x14ac:dyDescent="0.2">
      <c r="A1568" t="s">
        <v>972</v>
      </c>
      <c r="B1568" t="s">
        <v>720</v>
      </c>
      <c r="C1568" t="s">
        <v>51</v>
      </c>
      <c r="D1568" t="s">
        <v>35</v>
      </c>
      <c r="E1568">
        <v>12</v>
      </c>
      <c r="F1568" t="s">
        <v>973</v>
      </c>
      <c r="G1568" t="s">
        <v>264</v>
      </c>
      <c r="T1568">
        <v>8</v>
      </c>
      <c r="U1568">
        <v>6</v>
      </c>
      <c r="V1568">
        <v>61</v>
      </c>
      <c r="W1568">
        <v>2</v>
      </c>
      <c r="X1568">
        <v>0</v>
      </c>
      <c r="Y1568">
        <v>0</v>
      </c>
      <c r="AB1568">
        <v>1</v>
      </c>
      <c r="AF1568">
        <v>24.1</v>
      </c>
    </row>
    <row r="1569" spans="1:32" x14ac:dyDescent="0.2">
      <c r="A1569" t="s">
        <v>735</v>
      </c>
      <c r="B1569" t="s">
        <v>475</v>
      </c>
      <c r="C1569" t="s">
        <v>62</v>
      </c>
      <c r="D1569" t="s">
        <v>58</v>
      </c>
      <c r="E1569">
        <v>12</v>
      </c>
      <c r="F1569" t="s">
        <v>736</v>
      </c>
      <c r="G1569" t="s">
        <v>256</v>
      </c>
      <c r="O1569">
        <v>19</v>
      </c>
      <c r="P1569">
        <v>114</v>
      </c>
      <c r="Q1569">
        <v>1</v>
      </c>
      <c r="R1569">
        <v>0</v>
      </c>
      <c r="S1569">
        <v>1</v>
      </c>
      <c r="T1569">
        <v>3</v>
      </c>
      <c r="U1569">
        <v>3</v>
      </c>
      <c r="V1569">
        <v>1</v>
      </c>
      <c r="W1569">
        <v>0</v>
      </c>
      <c r="X1569">
        <v>0</v>
      </c>
      <c r="Y1569">
        <v>0</v>
      </c>
      <c r="AF1569">
        <v>23.5</v>
      </c>
    </row>
    <row r="1570" spans="1:32" x14ac:dyDescent="0.2">
      <c r="A1570" t="s">
        <v>433</v>
      </c>
      <c r="B1570" t="s">
        <v>367</v>
      </c>
      <c r="C1570" t="s">
        <v>59</v>
      </c>
      <c r="D1570" t="s">
        <v>36</v>
      </c>
      <c r="E1570">
        <v>12</v>
      </c>
      <c r="F1570" t="s">
        <v>434</v>
      </c>
      <c r="G1570" t="s">
        <v>265</v>
      </c>
      <c r="H1570">
        <v>42</v>
      </c>
      <c r="I1570">
        <v>26</v>
      </c>
      <c r="J1570">
        <v>315</v>
      </c>
      <c r="K1570">
        <v>2</v>
      </c>
      <c r="L1570">
        <v>0</v>
      </c>
      <c r="M1570">
        <v>0</v>
      </c>
      <c r="N1570">
        <v>1</v>
      </c>
      <c r="O1570">
        <v>3</v>
      </c>
      <c r="P1570">
        <v>-3</v>
      </c>
      <c r="Q1570">
        <v>0</v>
      </c>
      <c r="R1570">
        <v>0</v>
      </c>
      <c r="S1570">
        <v>0</v>
      </c>
      <c r="AB1570">
        <v>2</v>
      </c>
      <c r="AF1570">
        <v>23.3</v>
      </c>
    </row>
    <row r="1571" spans="1:32" x14ac:dyDescent="0.2">
      <c r="A1571" t="s">
        <v>421</v>
      </c>
      <c r="B1571" t="s">
        <v>367</v>
      </c>
      <c r="C1571" t="s">
        <v>43</v>
      </c>
      <c r="D1571" t="s">
        <v>31</v>
      </c>
      <c r="E1571">
        <v>12</v>
      </c>
      <c r="F1571" t="s">
        <v>422</v>
      </c>
      <c r="G1571" t="s">
        <v>266</v>
      </c>
      <c r="H1571">
        <v>42</v>
      </c>
      <c r="I1571">
        <v>23</v>
      </c>
      <c r="J1571">
        <v>280</v>
      </c>
      <c r="K1571">
        <v>3</v>
      </c>
      <c r="L1571">
        <v>0</v>
      </c>
      <c r="M1571">
        <v>0</v>
      </c>
      <c r="N1571">
        <v>0</v>
      </c>
      <c r="AB1571">
        <v>1</v>
      </c>
      <c r="AF1571">
        <v>23.2</v>
      </c>
    </row>
    <row r="1572" spans="1:32" x14ac:dyDescent="0.2">
      <c r="A1572" t="s">
        <v>988</v>
      </c>
      <c r="B1572" t="s">
        <v>720</v>
      </c>
      <c r="C1572" t="s">
        <v>59</v>
      </c>
      <c r="D1572" t="s">
        <v>36</v>
      </c>
      <c r="E1572">
        <v>12</v>
      </c>
      <c r="F1572" t="s">
        <v>989</v>
      </c>
      <c r="G1572" t="s">
        <v>265</v>
      </c>
      <c r="T1572">
        <v>9</v>
      </c>
      <c r="U1572">
        <v>8</v>
      </c>
      <c r="V1572">
        <v>114</v>
      </c>
      <c r="W1572">
        <v>0</v>
      </c>
      <c r="X1572">
        <v>0</v>
      </c>
      <c r="Y1572">
        <v>1</v>
      </c>
      <c r="AB1572">
        <v>2</v>
      </c>
      <c r="AF1572">
        <v>22.4</v>
      </c>
    </row>
    <row r="1573" spans="1:32" x14ac:dyDescent="0.2">
      <c r="A1573" t="s">
        <v>1037</v>
      </c>
      <c r="B1573" t="s">
        <v>720</v>
      </c>
      <c r="C1573" t="s">
        <v>49</v>
      </c>
      <c r="D1573" t="s">
        <v>40</v>
      </c>
      <c r="E1573">
        <v>12</v>
      </c>
      <c r="F1573" t="s">
        <v>1038</v>
      </c>
      <c r="G1573" t="s">
        <v>263</v>
      </c>
      <c r="T1573">
        <v>10</v>
      </c>
      <c r="U1573">
        <v>7</v>
      </c>
      <c r="V1573">
        <v>92</v>
      </c>
      <c r="W1573">
        <v>1</v>
      </c>
      <c r="X1573">
        <v>0</v>
      </c>
      <c r="Y1573">
        <v>0</v>
      </c>
      <c r="AB1573">
        <v>1</v>
      </c>
      <c r="AF1573">
        <v>22.2</v>
      </c>
    </row>
    <row r="1574" spans="1:32" x14ac:dyDescent="0.2">
      <c r="A1574" t="s">
        <v>854</v>
      </c>
      <c r="B1574" t="s">
        <v>720</v>
      </c>
      <c r="C1574" t="s">
        <v>45</v>
      </c>
      <c r="D1574" t="s">
        <v>55</v>
      </c>
      <c r="E1574">
        <v>12</v>
      </c>
      <c r="F1574" t="s">
        <v>855</v>
      </c>
      <c r="G1574" t="s">
        <v>267</v>
      </c>
      <c r="O1574">
        <v>1</v>
      </c>
      <c r="P1574">
        <v>10</v>
      </c>
      <c r="Q1574">
        <v>0</v>
      </c>
      <c r="R1574">
        <v>0</v>
      </c>
      <c r="S1574">
        <v>0</v>
      </c>
      <c r="T1574">
        <v>13</v>
      </c>
      <c r="U1574">
        <v>6</v>
      </c>
      <c r="V1574">
        <v>90</v>
      </c>
      <c r="W1574">
        <v>1</v>
      </c>
      <c r="X1574">
        <v>0</v>
      </c>
      <c r="Y1574">
        <v>0</v>
      </c>
      <c r="AB1574">
        <v>1</v>
      </c>
      <c r="AF1574">
        <v>22</v>
      </c>
    </row>
    <row r="1575" spans="1:32" x14ac:dyDescent="0.2">
      <c r="A1575" t="s">
        <v>441</v>
      </c>
      <c r="B1575" t="s">
        <v>367</v>
      </c>
      <c r="C1575" t="s">
        <v>62</v>
      </c>
      <c r="D1575" t="s">
        <v>58</v>
      </c>
      <c r="E1575">
        <v>12</v>
      </c>
      <c r="F1575" t="s">
        <v>442</v>
      </c>
      <c r="G1575" t="s">
        <v>256</v>
      </c>
      <c r="H1575">
        <v>30</v>
      </c>
      <c r="I1575">
        <v>19</v>
      </c>
      <c r="J1575">
        <v>255</v>
      </c>
      <c r="K1575">
        <v>2</v>
      </c>
      <c r="L1575">
        <v>0</v>
      </c>
      <c r="M1575">
        <v>0</v>
      </c>
      <c r="N1575">
        <v>0</v>
      </c>
      <c r="O1575">
        <v>6</v>
      </c>
      <c r="P1575">
        <v>35</v>
      </c>
      <c r="Q1575">
        <v>0</v>
      </c>
      <c r="R1575">
        <v>0</v>
      </c>
      <c r="S1575">
        <v>0</v>
      </c>
      <c r="AB1575">
        <v>1</v>
      </c>
      <c r="AF1575">
        <v>21.7</v>
      </c>
    </row>
    <row r="1576" spans="1:32" x14ac:dyDescent="0.2">
      <c r="A1576" t="s">
        <v>767</v>
      </c>
      <c r="B1576" t="s">
        <v>720</v>
      </c>
      <c r="C1576" t="s">
        <v>35</v>
      </c>
      <c r="D1576" t="s">
        <v>51</v>
      </c>
      <c r="E1576">
        <v>12</v>
      </c>
      <c r="F1576" t="s">
        <v>768</v>
      </c>
      <c r="G1576" t="s">
        <v>264</v>
      </c>
      <c r="O1576">
        <v>4</v>
      </c>
      <c r="P1576">
        <v>63</v>
      </c>
      <c r="Q1576">
        <v>1</v>
      </c>
      <c r="R1576">
        <v>0</v>
      </c>
      <c r="S1576">
        <v>0</v>
      </c>
      <c r="T1576">
        <v>6</v>
      </c>
      <c r="U1576">
        <v>6</v>
      </c>
      <c r="V1576">
        <v>33</v>
      </c>
      <c r="W1576">
        <v>0</v>
      </c>
      <c r="X1576">
        <v>0</v>
      </c>
      <c r="Y1576">
        <v>0</v>
      </c>
      <c r="AB1576">
        <v>1</v>
      </c>
      <c r="AF1576">
        <v>21.6</v>
      </c>
    </row>
    <row r="1577" spans="1:32" x14ac:dyDescent="0.2">
      <c r="A1577" t="s">
        <v>872</v>
      </c>
      <c r="B1577" t="s">
        <v>720</v>
      </c>
      <c r="C1577" t="s">
        <v>56</v>
      </c>
      <c r="D1577" t="s">
        <v>54</v>
      </c>
      <c r="E1577">
        <v>12</v>
      </c>
      <c r="F1577" t="s">
        <v>873</v>
      </c>
      <c r="G1577" t="s">
        <v>261</v>
      </c>
      <c r="T1577">
        <v>12</v>
      </c>
      <c r="U1577">
        <v>7</v>
      </c>
      <c r="V1577">
        <v>115</v>
      </c>
      <c r="W1577">
        <v>0</v>
      </c>
      <c r="X1577">
        <v>0</v>
      </c>
      <c r="Y1577">
        <v>1</v>
      </c>
      <c r="AB1577">
        <v>1</v>
      </c>
      <c r="AF1577">
        <v>21.5</v>
      </c>
    </row>
    <row r="1578" spans="1:32" x14ac:dyDescent="0.2">
      <c r="A1578" t="s">
        <v>980</v>
      </c>
      <c r="B1578" t="s">
        <v>794</v>
      </c>
      <c r="C1578" t="s">
        <v>49</v>
      </c>
      <c r="D1578" t="s">
        <v>40</v>
      </c>
      <c r="E1578">
        <v>12</v>
      </c>
      <c r="F1578" t="s">
        <v>981</v>
      </c>
      <c r="G1578" t="s">
        <v>263</v>
      </c>
      <c r="T1578">
        <v>6</v>
      </c>
      <c r="U1578">
        <v>4</v>
      </c>
      <c r="V1578">
        <v>53</v>
      </c>
      <c r="W1578">
        <v>2</v>
      </c>
      <c r="X1578">
        <v>0</v>
      </c>
      <c r="Y1578">
        <v>0</v>
      </c>
      <c r="AB1578">
        <v>1</v>
      </c>
      <c r="AC1578" t="s">
        <v>1477</v>
      </c>
      <c r="AD1578" t="s">
        <v>1796</v>
      </c>
      <c r="AF1578">
        <v>21.3</v>
      </c>
    </row>
    <row r="1579" spans="1:32" x14ac:dyDescent="0.2">
      <c r="A1579" t="s">
        <v>411</v>
      </c>
      <c r="B1579" t="s">
        <v>367</v>
      </c>
      <c r="C1579" t="s">
        <v>37</v>
      </c>
      <c r="D1579" t="s">
        <v>53</v>
      </c>
      <c r="E1579">
        <v>12</v>
      </c>
      <c r="F1579" t="s">
        <v>412</v>
      </c>
      <c r="G1579" t="s">
        <v>260</v>
      </c>
      <c r="H1579">
        <v>51</v>
      </c>
      <c r="I1579">
        <v>26</v>
      </c>
      <c r="J1579">
        <v>321</v>
      </c>
      <c r="K1579">
        <v>2</v>
      </c>
      <c r="L1579">
        <v>0</v>
      </c>
      <c r="M1579">
        <v>3</v>
      </c>
      <c r="N1579">
        <v>1</v>
      </c>
      <c r="AB1579">
        <v>1</v>
      </c>
      <c r="AF1579">
        <v>20.84</v>
      </c>
    </row>
    <row r="1580" spans="1:32" x14ac:dyDescent="0.2">
      <c r="A1580" t="s">
        <v>936</v>
      </c>
      <c r="B1580" t="s">
        <v>794</v>
      </c>
      <c r="C1580" t="s">
        <v>43</v>
      </c>
      <c r="D1580" t="s">
        <v>31</v>
      </c>
      <c r="E1580">
        <v>12</v>
      </c>
      <c r="F1580" t="s">
        <v>937</v>
      </c>
      <c r="G1580" t="s">
        <v>266</v>
      </c>
      <c r="T1580">
        <v>10</v>
      </c>
      <c r="U1580">
        <v>6</v>
      </c>
      <c r="V1580">
        <v>88</v>
      </c>
      <c r="W1580">
        <v>1</v>
      </c>
      <c r="X1580">
        <v>0</v>
      </c>
      <c r="Y1580">
        <v>0</v>
      </c>
      <c r="AB1580">
        <v>1</v>
      </c>
      <c r="AF1580">
        <v>20.8</v>
      </c>
    </row>
    <row r="1581" spans="1:32" x14ac:dyDescent="0.2">
      <c r="A1581" t="s">
        <v>383</v>
      </c>
      <c r="B1581" t="s">
        <v>367</v>
      </c>
      <c r="C1581" t="s">
        <v>51</v>
      </c>
      <c r="D1581" t="s">
        <v>35</v>
      </c>
      <c r="E1581">
        <v>12</v>
      </c>
      <c r="F1581" t="s">
        <v>384</v>
      </c>
      <c r="G1581" t="s">
        <v>264</v>
      </c>
      <c r="H1581">
        <v>27</v>
      </c>
      <c r="I1581">
        <v>20</v>
      </c>
      <c r="J1581">
        <v>233</v>
      </c>
      <c r="K1581">
        <v>3</v>
      </c>
      <c r="L1581">
        <v>0</v>
      </c>
      <c r="M1581">
        <v>1</v>
      </c>
      <c r="N1581">
        <v>0</v>
      </c>
      <c r="O1581">
        <v>2</v>
      </c>
      <c r="P1581">
        <v>4</v>
      </c>
      <c r="Q1581">
        <v>0</v>
      </c>
      <c r="R1581">
        <v>0</v>
      </c>
      <c r="S1581">
        <v>0</v>
      </c>
      <c r="AB1581">
        <v>1</v>
      </c>
      <c r="AF1581">
        <v>20.72</v>
      </c>
    </row>
    <row r="1582" spans="1:32" x14ac:dyDescent="0.2">
      <c r="A1582" t="s">
        <v>1145</v>
      </c>
      <c r="B1582" t="s">
        <v>720</v>
      </c>
      <c r="C1582" t="s">
        <v>57</v>
      </c>
      <c r="D1582" t="s">
        <v>48</v>
      </c>
      <c r="E1582">
        <v>12</v>
      </c>
      <c r="F1582" t="s">
        <v>1146</v>
      </c>
      <c r="G1582" t="s">
        <v>262</v>
      </c>
      <c r="T1582">
        <v>5</v>
      </c>
      <c r="U1582">
        <v>4</v>
      </c>
      <c r="V1582">
        <v>47</v>
      </c>
      <c r="W1582">
        <v>2</v>
      </c>
      <c r="X1582">
        <v>0</v>
      </c>
      <c r="Y1582">
        <v>0</v>
      </c>
      <c r="AB1582">
        <v>2</v>
      </c>
      <c r="AF1582">
        <v>20.7</v>
      </c>
    </row>
    <row r="1583" spans="1:32" x14ac:dyDescent="0.2">
      <c r="A1583" t="s">
        <v>820</v>
      </c>
      <c r="B1583" t="s">
        <v>720</v>
      </c>
      <c r="C1583" t="s">
        <v>31</v>
      </c>
      <c r="D1583" t="s">
        <v>43</v>
      </c>
      <c r="E1583">
        <v>12</v>
      </c>
      <c r="F1583" t="s">
        <v>821</v>
      </c>
      <c r="G1583" t="s">
        <v>266</v>
      </c>
      <c r="T1583">
        <v>9</v>
      </c>
      <c r="U1583">
        <v>6</v>
      </c>
      <c r="V1583">
        <v>113</v>
      </c>
      <c r="W1583">
        <v>0</v>
      </c>
      <c r="X1583">
        <v>0</v>
      </c>
      <c r="Y1583">
        <v>1</v>
      </c>
      <c r="AB1583">
        <v>2</v>
      </c>
      <c r="AC1583" t="s">
        <v>1477</v>
      </c>
      <c r="AD1583" t="s">
        <v>1797</v>
      </c>
      <c r="AE1583" t="s">
        <v>1798</v>
      </c>
      <c r="AF1583">
        <v>20.3</v>
      </c>
    </row>
    <row r="1584" spans="1:32" x14ac:dyDescent="0.2">
      <c r="A1584" t="s">
        <v>880</v>
      </c>
      <c r="B1584" t="s">
        <v>720</v>
      </c>
      <c r="C1584" t="s">
        <v>55</v>
      </c>
      <c r="D1584" t="s">
        <v>45</v>
      </c>
      <c r="E1584">
        <v>12</v>
      </c>
      <c r="F1584" t="s">
        <v>881</v>
      </c>
      <c r="G1584" t="s">
        <v>267</v>
      </c>
      <c r="T1584">
        <v>10</v>
      </c>
      <c r="U1584">
        <v>6</v>
      </c>
      <c r="V1584">
        <v>80</v>
      </c>
      <c r="W1584">
        <v>1</v>
      </c>
      <c r="X1584">
        <v>0</v>
      </c>
      <c r="Y1584">
        <v>0</v>
      </c>
      <c r="AB1584">
        <v>1</v>
      </c>
      <c r="AF1584">
        <v>20</v>
      </c>
    </row>
    <row r="1585" spans="1:32" x14ac:dyDescent="0.2">
      <c r="A1585" t="s">
        <v>1493</v>
      </c>
      <c r="B1585" t="s">
        <v>367</v>
      </c>
      <c r="C1585" t="s">
        <v>60</v>
      </c>
      <c r="D1585" t="s">
        <v>46</v>
      </c>
      <c r="E1585">
        <v>12</v>
      </c>
      <c r="F1585" t="s">
        <v>1494</v>
      </c>
      <c r="G1585" t="s">
        <v>255</v>
      </c>
      <c r="H1585">
        <v>36</v>
      </c>
      <c r="I1585">
        <v>25</v>
      </c>
      <c r="J1585">
        <v>318</v>
      </c>
      <c r="K1585">
        <v>1</v>
      </c>
      <c r="L1585">
        <v>0</v>
      </c>
      <c r="M1585">
        <v>1</v>
      </c>
      <c r="N1585">
        <v>1</v>
      </c>
      <c r="O1585">
        <v>1</v>
      </c>
      <c r="P1585">
        <v>11</v>
      </c>
      <c r="Q1585">
        <v>0</v>
      </c>
      <c r="R1585">
        <v>0</v>
      </c>
      <c r="S1585">
        <v>0</v>
      </c>
      <c r="AB1585">
        <v>1</v>
      </c>
      <c r="AF1585">
        <v>19.82</v>
      </c>
    </row>
    <row r="1586" spans="1:32" x14ac:dyDescent="0.2">
      <c r="A1586" t="s">
        <v>680</v>
      </c>
      <c r="B1586" t="s">
        <v>475</v>
      </c>
      <c r="C1586" t="s">
        <v>43</v>
      </c>
      <c r="D1586" t="s">
        <v>31</v>
      </c>
      <c r="E1586">
        <v>12</v>
      </c>
      <c r="F1586" t="s">
        <v>681</v>
      </c>
      <c r="G1586" t="s">
        <v>266</v>
      </c>
      <c r="O1586">
        <v>4</v>
      </c>
      <c r="P1586">
        <v>11</v>
      </c>
      <c r="Q1586">
        <v>0</v>
      </c>
      <c r="R1586">
        <v>0</v>
      </c>
      <c r="S1586">
        <v>0</v>
      </c>
      <c r="T1586">
        <v>4</v>
      </c>
      <c r="U1586">
        <v>4</v>
      </c>
      <c r="V1586">
        <v>84</v>
      </c>
      <c r="W1586">
        <v>1</v>
      </c>
      <c r="X1586">
        <v>0</v>
      </c>
      <c r="Y1586">
        <v>0</v>
      </c>
      <c r="AB1586">
        <v>3</v>
      </c>
      <c r="AF1586">
        <v>19.5</v>
      </c>
    </row>
    <row r="1587" spans="1:32" x14ac:dyDescent="0.2">
      <c r="A1587" t="s">
        <v>391</v>
      </c>
      <c r="B1587" t="s">
        <v>367</v>
      </c>
      <c r="C1587" t="s">
        <v>54</v>
      </c>
      <c r="D1587" t="s">
        <v>56</v>
      </c>
      <c r="E1587">
        <v>12</v>
      </c>
      <c r="F1587" t="s">
        <v>392</v>
      </c>
      <c r="G1587" t="s">
        <v>261</v>
      </c>
      <c r="H1587">
        <v>37</v>
      </c>
      <c r="I1587">
        <v>17</v>
      </c>
      <c r="J1587">
        <v>218</v>
      </c>
      <c r="K1587">
        <v>3</v>
      </c>
      <c r="L1587">
        <v>0</v>
      </c>
      <c r="M1587">
        <v>2</v>
      </c>
      <c r="N1587">
        <v>0</v>
      </c>
      <c r="O1587">
        <v>1</v>
      </c>
      <c r="P1587">
        <v>7</v>
      </c>
      <c r="Q1587">
        <v>0</v>
      </c>
      <c r="R1587">
        <v>0</v>
      </c>
      <c r="S1587">
        <v>0</v>
      </c>
      <c r="AB1587">
        <v>1</v>
      </c>
      <c r="AF1587">
        <v>19.420000000000002</v>
      </c>
    </row>
    <row r="1588" spans="1:32" x14ac:dyDescent="0.2">
      <c r="A1588" t="s">
        <v>479</v>
      </c>
      <c r="B1588" t="s">
        <v>475</v>
      </c>
      <c r="C1588" t="s">
        <v>58</v>
      </c>
      <c r="D1588" t="s">
        <v>62</v>
      </c>
      <c r="E1588">
        <v>12</v>
      </c>
      <c r="F1588" t="s">
        <v>480</v>
      </c>
      <c r="G1588" t="s">
        <v>256</v>
      </c>
      <c r="O1588">
        <v>19</v>
      </c>
      <c r="P1588">
        <v>70</v>
      </c>
      <c r="Q1588">
        <v>0</v>
      </c>
      <c r="R1588">
        <v>0</v>
      </c>
      <c r="S1588">
        <v>0</v>
      </c>
      <c r="T1588">
        <v>5</v>
      </c>
      <c r="U1588">
        <v>3</v>
      </c>
      <c r="V1588">
        <v>31</v>
      </c>
      <c r="W1588">
        <v>1</v>
      </c>
      <c r="X1588">
        <v>0</v>
      </c>
      <c r="Y1588">
        <v>0</v>
      </c>
      <c r="Z1588">
        <v>1</v>
      </c>
      <c r="AA1588">
        <v>0</v>
      </c>
      <c r="AB1588">
        <v>1</v>
      </c>
      <c r="AF1588">
        <v>19.100000000000001</v>
      </c>
    </row>
    <row r="1589" spans="1:32" x14ac:dyDescent="0.2">
      <c r="A1589" t="s">
        <v>1097</v>
      </c>
      <c r="B1589" t="s">
        <v>794</v>
      </c>
      <c r="C1589" t="s">
        <v>60</v>
      </c>
      <c r="D1589" t="s">
        <v>46</v>
      </c>
      <c r="E1589">
        <v>12</v>
      </c>
      <c r="F1589" t="s">
        <v>1098</v>
      </c>
      <c r="G1589" t="s">
        <v>255</v>
      </c>
      <c r="T1589">
        <v>7</v>
      </c>
      <c r="U1589">
        <v>6</v>
      </c>
      <c r="V1589">
        <v>71</v>
      </c>
      <c r="W1589">
        <v>1</v>
      </c>
      <c r="X1589">
        <v>0</v>
      </c>
      <c r="Y1589">
        <v>0</v>
      </c>
      <c r="AB1589">
        <v>2</v>
      </c>
      <c r="AF1589">
        <v>19.100000000000001</v>
      </c>
    </row>
    <row r="1590" spans="1:32" x14ac:dyDescent="0.2">
      <c r="A1590" t="s">
        <v>775</v>
      </c>
      <c r="B1590" t="s">
        <v>720</v>
      </c>
      <c r="C1590" t="s">
        <v>48</v>
      </c>
      <c r="D1590" t="s">
        <v>57</v>
      </c>
      <c r="E1590">
        <v>12</v>
      </c>
      <c r="F1590" t="s">
        <v>776</v>
      </c>
      <c r="G1590" t="s">
        <v>262</v>
      </c>
      <c r="O1590">
        <v>1</v>
      </c>
      <c r="P1590">
        <v>11</v>
      </c>
      <c r="Q1590">
        <v>1</v>
      </c>
      <c r="R1590">
        <v>0</v>
      </c>
      <c r="S1590">
        <v>0</v>
      </c>
      <c r="T1590">
        <v>13</v>
      </c>
      <c r="U1590">
        <v>5</v>
      </c>
      <c r="V1590">
        <v>69</v>
      </c>
      <c r="W1590">
        <v>0</v>
      </c>
      <c r="X1590">
        <v>0</v>
      </c>
      <c r="Y1590">
        <v>0</v>
      </c>
      <c r="AB1590">
        <v>2</v>
      </c>
      <c r="AF1590">
        <v>19</v>
      </c>
    </row>
    <row r="1591" spans="1:32" x14ac:dyDescent="0.2">
      <c r="A1591" t="s">
        <v>612</v>
      </c>
      <c r="B1591" t="s">
        <v>475</v>
      </c>
      <c r="C1591" t="s">
        <v>55</v>
      </c>
      <c r="D1591" t="s">
        <v>45</v>
      </c>
      <c r="E1591">
        <v>12</v>
      </c>
      <c r="F1591" t="s">
        <v>613</v>
      </c>
      <c r="G1591" t="s">
        <v>267</v>
      </c>
      <c r="O1591">
        <v>12</v>
      </c>
      <c r="P1591">
        <v>55</v>
      </c>
      <c r="Q1591">
        <v>0</v>
      </c>
      <c r="R1591">
        <v>0</v>
      </c>
      <c r="S1591">
        <v>0</v>
      </c>
      <c r="T1591">
        <v>5</v>
      </c>
      <c r="U1591">
        <v>4</v>
      </c>
      <c r="V1591">
        <v>29</v>
      </c>
      <c r="W1591">
        <v>1</v>
      </c>
      <c r="X1591">
        <v>0</v>
      </c>
      <c r="Y1591">
        <v>0</v>
      </c>
      <c r="AB1591">
        <v>3</v>
      </c>
      <c r="AF1591">
        <v>18.399999999999999</v>
      </c>
    </row>
    <row r="1592" spans="1:32" x14ac:dyDescent="0.2">
      <c r="A1592" t="s">
        <v>560</v>
      </c>
      <c r="B1592" t="s">
        <v>475</v>
      </c>
      <c r="C1592" t="s">
        <v>32</v>
      </c>
      <c r="D1592" t="s">
        <v>42</v>
      </c>
      <c r="E1592">
        <v>12</v>
      </c>
      <c r="F1592" t="s">
        <v>561</v>
      </c>
      <c r="G1592" t="s">
        <v>257</v>
      </c>
      <c r="O1592">
        <v>21</v>
      </c>
      <c r="P1592">
        <v>87</v>
      </c>
      <c r="Q1592">
        <v>1</v>
      </c>
      <c r="R1592">
        <v>0</v>
      </c>
      <c r="S1592">
        <v>0</v>
      </c>
      <c r="T1592">
        <v>2</v>
      </c>
      <c r="U1592">
        <v>2</v>
      </c>
      <c r="V1592">
        <v>15</v>
      </c>
      <c r="W1592">
        <v>0</v>
      </c>
      <c r="X1592">
        <v>0</v>
      </c>
      <c r="Y1592">
        <v>0</v>
      </c>
      <c r="AB1592">
        <v>1</v>
      </c>
      <c r="AF1592">
        <v>18.2</v>
      </c>
    </row>
    <row r="1593" spans="1:32" x14ac:dyDescent="0.2">
      <c r="A1593" t="s">
        <v>1286</v>
      </c>
      <c r="B1593" t="s">
        <v>720</v>
      </c>
      <c r="C1593" t="s">
        <v>42</v>
      </c>
      <c r="D1593" t="s">
        <v>32</v>
      </c>
      <c r="E1593">
        <v>12</v>
      </c>
      <c r="F1593" t="s">
        <v>1287</v>
      </c>
      <c r="G1593" t="s">
        <v>257</v>
      </c>
      <c r="T1593">
        <v>10</v>
      </c>
      <c r="U1593">
        <v>4</v>
      </c>
      <c r="V1593">
        <v>80</v>
      </c>
      <c r="W1593">
        <v>1</v>
      </c>
      <c r="X1593">
        <v>0</v>
      </c>
      <c r="Y1593">
        <v>0</v>
      </c>
      <c r="AB1593">
        <v>4</v>
      </c>
      <c r="AF1593">
        <v>18</v>
      </c>
    </row>
    <row r="1594" spans="1:32" x14ac:dyDescent="0.2">
      <c r="A1594" t="s">
        <v>769</v>
      </c>
      <c r="B1594" t="s">
        <v>720</v>
      </c>
      <c r="C1594" t="s">
        <v>61</v>
      </c>
      <c r="D1594" t="s">
        <v>38</v>
      </c>
      <c r="E1594">
        <v>12</v>
      </c>
      <c r="F1594" t="s">
        <v>770</v>
      </c>
      <c r="G1594" t="s">
        <v>254</v>
      </c>
      <c r="T1594">
        <v>8</v>
      </c>
      <c r="U1594">
        <v>7</v>
      </c>
      <c r="V1594">
        <v>50</v>
      </c>
      <c r="W1594">
        <v>1</v>
      </c>
      <c r="X1594">
        <v>0</v>
      </c>
      <c r="Y1594">
        <v>0</v>
      </c>
      <c r="AB1594">
        <v>2</v>
      </c>
      <c r="AF1594">
        <v>18</v>
      </c>
    </row>
    <row r="1595" spans="1:32" x14ac:dyDescent="0.2">
      <c r="A1595" t="s">
        <v>377</v>
      </c>
      <c r="B1595" t="s">
        <v>367</v>
      </c>
      <c r="C1595" t="s">
        <v>44</v>
      </c>
      <c r="D1595" t="s">
        <v>34</v>
      </c>
      <c r="E1595">
        <v>12</v>
      </c>
      <c r="F1595" t="s">
        <v>378</v>
      </c>
      <c r="G1595" t="s">
        <v>252</v>
      </c>
      <c r="H1595">
        <v>27</v>
      </c>
      <c r="I1595">
        <v>16</v>
      </c>
      <c r="J1595">
        <v>183</v>
      </c>
      <c r="K1595">
        <v>0</v>
      </c>
      <c r="L1595">
        <v>0</v>
      </c>
      <c r="M1595">
        <v>0</v>
      </c>
      <c r="N1595">
        <v>0</v>
      </c>
      <c r="O1595">
        <v>12</v>
      </c>
      <c r="P1595">
        <v>45</v>
      </c>
      <c r="Q1595">
        <v>1</v>
      </c>
      <c r="R1595">
        <v>0</v>
      </c>
      <c r="S1595">
        <v>0</v>
      </c>
      <c r="AB1595">
        <v>1</v>
      </c>
      <c r="AF1595">
        <v>17.82</v>
      </c>
    </row>
    <row r="1596" spans="1:32" x14ac:dyDescent="0.2">
      <c r="A1596" t="s">
        <v>503</v>
      </c>
      <c r="B1596" t="s">
        <v>475</v>
      </c>
      <c r="C1596" t="s">
        <v>61</v>
      </c>
      <c r="D1596" t="s">
        <v>38</v>
      </c>
      <c r="E1596">
        <v>12</v>
      </c>
      <c r="F1596" t="s">
        <v>504</v>
      </c>
      <c r="G1596" t="s">
        <v>254</v>
      </c>
      <c r="O1596">
        <v>2</v>
      </c>
      <c r="P1596">
        <v>6</v>
      </c>
      <c r="Q1596">
        <v>0</v>
      </c>
      <c r="R1596">
        <v>0</v>
      </c>
      <c r="S1596">
        <v>0</v>
      </c>
      <c r="T1596">
        <v>5</v>
      </c>
      <c r="U1596">
        <v>5</v>
      </c>
      <c r="V1596">
        <v>62</v>
      </c>
      <c r="W1596">
        <v>1</v>
      </c>
      <c r="X1596">
        <v>0</v>
      </c>
      <c r="Y1596">
        <v>0</v>
      </c>
      <c r="AB1596">
        <v>2</v>
      </c>
      <c r="AF1596">
        <v>17.8</v>
      </c>
    </row>
    <row r="1597" spans="1:32" x14ac:dyDescent="0.2">
      <c r="A1597" t="s">
        <v>852</v>
      </c>
      <c r="B1597" t="s">
        <v>794</v>
      </c>
      <c r="C1597" t="s">
        <v>53</v>
      </c>
      <c r="D1597" t="s">
        <v>37</v>
      </c>
      <c r="E1597">
        <v>12</v>
      </c>
      <c r="F1597" t="s">
        <v>853</v>
      </c>
      <c r="G1597" t="s">
        <v>260</v>
      </c>
      <c r="T1597">
        <v>9</v>
      </c>
      <c r="U1597">
        <v>8</v>
      </c>
      <c r="V1597">
        <v>98</v>
      </c>
      <c r="W1597">
        <v>0</v>
      </c>
      <c r="X1597">
        <v>0</v>
      </c>
      <c r="Y1597">
        <v>0</v>
      </c>
      <c r="AB1597">
        <v>1</v>
      </c>
      <c r="AC1597" t="s">
        <v>91</v>
      </c>
      <c r="AD1597" t="s">
        <v>1613</v>
      </c>
      <c r="AE1597" t="s">
        <v>1799</v>
      </c>
      <c r="AF1597">
        <v>17.8</v>
      </c>
    </row>
    <row r="1598" spans="1:32" x14ac:dyDescent="0.2">
      <c r="A1598" t="s">
        <v>1103</v>
      </c>
      <c r="B1598" t="s">
        <v>720</v>
      </c>
      <c r="C1598" t="s">
        <v>49</v>
      </c>
      <c r="D1598" t="s">
        <v>40</v>
      </c>
      <c r="E1598">
        <v>12</v>
      </c>
      <c r="F1598" t="s">
        <v>1104</v>
      </c>
      <c r="G1598" t="s">
        <v>263</v>
      </c>
      <c r="T1598">
        <v>9</v>
      </c>
      <c r="U1598">
        <v>5</v>
      </c>
      <c r="V1598">
        <v>65</v>
      </c>
      <c r="W1598">
        <v>1</v>
      </c>
      <c r="X1598">
        <v>0</v>
      </c>
      <c r="Y1598">
        <v>0</v>
      </c>
      <c r="AB1598">
        <v>3</v>
      </c>
      <c r="AF1598">
        <v>17.5</v>
      </c>
    </row>
    <row r="1599" spans="1:32" x14ac:dyDescent="0.2">
      <c r="A1599" t="s">
        <v>425</v>
      </c>
      <c r="B1599" t="s">
        <v>367</v>
      </c>
      <c r="C1599" t="s">
        <v>46</v>
      </c>
      <c r="D1599" t="s">
        <v>60</v>
      </c>
      <c r="E1599">
        <v>12</v>
      </c>
      <c r="F1599" t="s">
        <v>426</v>
      </c>
      <c r="G1599" t="s">
        <v>255</v>
      </c>
      <c r="H1599">
        <v>40</v>
      </c>
      <c r="I1599">
        <v>24</v>
      </c>
      <c r="J1599">
        <v>271</v>
      </c>
      <c r="K1599">
        <v>0</v>
      </c>
      <c r="L1599">
        <v>0</v>
      </c>
      <c r="M1599">
        <v>0</v>
      </c>
      <c r="N1599">
        <v>0</v>
      </c>
      <c r="O1599">
        <v>3</v>
      </c>
      <c r="P1599">
        <v>6</v>
      </c>
      <c r="Q1599">
        <v>1</v>
      </c>
      <c r="R1599">
        <v>0</v>
      </c>
      <c r="S1599">
        <v>0</v>
      </c>
      <c r="AB1599">
        <v>1</v>
      </c>
      <c r="AF1599">
        <v>17.440000000000001</v>
      </c>
    </row>
    <row r="1600" spans="1:32" x14ac:dyDescent="0.2">
      <c r="A1600" t="s">
        <v>952</v>
      </c>
      <c r="B1600" t="s">
        <v>720</v>
      </c>
      <c r="C1600" t="s">
        <v>60</v>
      </c>
      <c r="D1600" t="s">
        <v>46</v>
      </c>
      <c r="E1600">
        <v>12</v>
      </c>
      <c r="F1600" t="s">
        <v>953</v>
      </c>
      <c r="G1600" t="s">
        <v>255</v>
      </c>
      <c r="T1600">
        <v>11</v>
      </c>
      <c r="U1600">
        <v>8</v>
      </c>
      <c r="V1600">
        <v>93</v>
      </c>
      <c r="W1600">
        <v>0</v>
      </c>
      <c r="X1600">
        <v>0</v>
      </c>
      <c r="Y1600">
        <v>0</v>
      </c>
      <c r="AB1600">
        <v>1</v>
      </c>
      <c r="AC1600" t="s">
        <v>1477</v>
      </c>
      <c r="AD1600" t="s">
        <v>1490</v>
      </c>
      <c r="AF1600">
        <v>17.3</v>
      </c>
    </row>
    <row r="1601" spans="1:32" x14ac:dyDescent="0.2">
      <c r="A1601" t="s">
        <v>838</v>
      </c>
      <c r="B1601" t="s">
        <v>720</v>
      </c>
      <c r="C1601" t="s">
        <v>32</v>
      </c>
      <c r="D1601" t="s">
        <v>42</v>
      </c>
      <c r="E1601">
        <v>12</v>
      </c>
      <c r="F1601" t="s">
        <v>839</v>
      </c>
      <c r="G1601" t="s">
        <v>257</v>
      </c>
      <c r="T1601">
        <v>9</v>
      </c>
      <c r="U1601">
        <v>5</v>
      </c>
      <c r="V1601">
        <v>62</v>
      </c>
      <c r="W1601">
        <v>1</v>
      </c>
      <c r="X1601">
        <v>0</v>
      </c>
      <c r="Y1601">
        <v>0</v>
      </c>
      <c r="AB1601">
        <v>2</v>
      </c>
      <c r="AC1601" t="s">
        <v>462</v>
      </c>
      <c r="AD1601" t="s">
        <v>1475</v>
      </c>
      <c r="AF1601">
        <v>17.2</v>
      </c>
    </row>
    <row r="1602" spans="1:32" x14ac:dyDescent="0.2">
      <c r="A1602" t="s">
        <v>946</v>
      </c>
      <c r="B1602" t="s">
        <v>794</v>
      </c>
      <c r="C1602" t="s">
        <v>33</v>
      </c>
      <c r="D1602" t="s">
        <v>41</v>
      </c>
      <c r="E1602">
        <v>12</v>
      </c>
      <c r="F1602" t="s">
        <v>947</v>
      </c>
      <c r="G1602" t="s">
        <v>259</v>
      </c>
      <c r="T1602">
        <v>5</v>
      </c>
      <c r="U1602">
        <v>4</v>
      </c>
      <c r="V1602">
        <v>72</v>
      </c>
      <c r="W1602">
        <v>1</v>
      </c>
      <c r="X1602">
        <v>0</v>
      </c>
      <c r="Y1602">
        <v>0</v>
      </c>
      <c r="AB1602">
        <v>2</v>
      </c>
      <c r="AF1602">
        <v>17.2</v>
      </c>
    </row>
    <row r="1603" spans="1:32" x14ac:dyDescent="0.2">
      <c r="A1603" t="s">
        <v>868</v>
      </c>
      <c r="B1603" t="s">
        <v>794</v>
      </c>
      <c r="C1603" t="s">
        <v>62</v>
      </c>
      <c r="D1603" t="s">
        <v>58</v>
      </c>
      <c r="E1603">
        <v>12</v>
      </c>
      <c r="F1603" t="s">
        <v>869</v>
      </c>
      <c r="G1603" t="s">
        <v>256</v>
      </c>
      <c r="T1603">
        <v>7</v>
      </c>
      <c r="U1603">
        <v>4</v>
      </c>
      <c r="V1603">
        <v>69</v>
      </c>
      <c r="W1603">
        <v>1</v>
      </c>
      <c r="X1603">
        <v>0</v>
      </c>
      <c r="Y1603">
        <v>0</v>
      </c>
      <c r="AB1603">
        <v>1</v>
      </c>
      <c r="AC1603" t="s">
        <v>462</v>
      </c>
      <c r="AD1603" t="s">
        <v>1505</v>
      </c>
      <c r="AF1603">
        <v>16.899999999999999</v>
      </c>
    </row>
    <row r="1604" spans="1:32" x14ac:dyDescent="0.2">
      <c r="A1604" t="s">
        <v>1240</v>
      </c>
      <c r="B1604" t="s">
        <v>794</v>
      </c>
      <c r="C1604" t="s">
        <v>43</v>
      </c>
      <c r="D1604" t="s">
        <v>31</v>
      </c>
      <c r="E1604">
        <v>12</v>
      </c>
      <c r="F1604" t="s">
        <v>1241</v>
      </c>
      <c r="G1604" t="s">
        <v>266</v>
      </c>
      <c r="T1604">
        <v>11</v>
      </c>
      <c r="U1604">
        <v>5</v>
      </c>
      <c r="V1604">
        <v>58</v>
      </c>
      <c r="W1604">
        <v>1</v>
      </c>
      <c r="X1604">
        <v>0</v>
      </c>
      <c r="Y1604">
        <v>0</v>
      </c>
      <c r="AB1604">
        <v>2</v>
      </c>
      <c r="AF1604">
        <v>16.8</v>
      </c>
    </row>
    <row r="1605" spans="1:32" x14ac:dyDescent="0.2">
      <c r="A1605" t="s">
        <v>926</v>
      </c>
      <c r="B1605" t="s">
        <v>720</v>
      </c>
      <c r="C1605" t="s">
        <v>46</v>
      </c>
      <c r="D1605" t="s">
        <v>60</v>
      </c>
      <c r="E1605">
        <v>12</v>
      </c>
      <c r="F1605" t="s">
        <v>927</v>
      </c>
      <c r="G1605" t="s">
        <v>255</v>
      </c>
      <c r="T1605">
        <v>14</v>
      </c>
      <c r="U1605">
        <v>10</v>
      </c>
      <c r="V1605">
        <v>66</v>
      </c>
      <c r="W1605">
        <v>0</v>
      </c>
      <c r="X1605">
        <v>0</v>
      </c>
      <c r="Y1605">
        <v>0</v>
      </c>
      <c r="AB1605">
        <v>1</v>
      </c>
      <c r="AC1605" t="s">
        <v>462</v>
      </c>
      <c r="AD1605" t="s">
        <v>1478</v>
      </c>
      <c r="AF1605">
        <v>16.600000000000001</v>
      </c>
    </row>
    <row r="1606" spans="1:32" x14ac:dyDescent="0.2">
      <c r="A1606" t="s">
        <v>1252</v>
      </c>
      <c r="B1606" t="s">
        <v>720</v>
      </c>
      <c r="C1606" t="s">
        <v>40</v>
      </c>
      <c r="D1606" t="s">
        <v>49</v>
      </c>
      <c r="E1606">
        <v>12</v>
      </c>
      <c r="F1606" t="s">
        <v>1253</v>
      </c>
      <c r="G1606" t="s">
        <v>263</v>
      </c>
      <c r="T1606">
        <v>11</v>
      </c>
      <c r="U1606">
        <v>5</v>
      </c>
      <c r="V1606">
        <v>56</v>
      </c>
      <c r="W1606">
        <v>1</v>
      </c>
      <c r="X1606">
        <v>0</v>
      </c>
      <c r="Y1606">
        <v>0</v>
      </c>
      <c r="AB1606">
        <v>1</v>
      </c>
      <c r="AF1606">
        <v>16.600000000000001</v>
      </c>
    </row>
    <row r="1607" spans="1:32" x14ac:dyDescent="0.2">
      <c r="A1607" t="s">
        <v>848</v>
      </c>
      <c r="B1607" t="s">
        <v>720</v>
      </c>
      <c r="C1607" t="s">
        <v>34</v>
      </c>
      <c r="D1607" t="s">
        <v>44</v>
      </c>
      <c r="E1607">
        <v>12</v>
      </c>
      <c r="F1607" t="s">
        <v>849</v>
      </c>
      <c r="G1607" t="s">
        <v>252</v>
      </c>
      <c r="T1607">
        <v>7</v>
      </c>
      <c r="U1607">
        <v>6</v>
      </c>
      <c r="V1607">
        <v>44</v>
      </c>
      <c r="W1607">
        <v>1</v>
      </c>
      <c r="X1607">
        <v>0</v>
      </c>
      <c r="Y1607">
        <v>0</v>
      </c>
      <c r="AB1607">
        <v>3</v>
      </c>
      <c r="AF1607">
        <v>16.399999999999999</v>
      </c>
    </row>
    <row r="1608" spans="1:32" x14ac:dyDescent="0.2">
      <c r="A1608" t="s">
        <v>1590</v>
      </c>
      <c r="B1608" t="s">
        <v>367</v>
      </c>
      <c r="C1608" t="s">
        <v>38</v>
      </c>
      <c r="D1608" t="s">
        <v>61</v>
      </c>
      <c r="E1608">
        <v>12</v>
      </c>
      <c r="F1608" t="s">
        <v>1591</v>
      </c>
      <c r="G1608" t="s">
        <v>254</v>
      </c>
      <c r="H1608">
        <v>27</v>
      </c>
      <c r="I1608">
        <v>19</v>
      </c>
      <c r="J1608">
        <v>199</v>
      </c>
      <c r="K1608">
        <v>2</v>
      </c>
      <c r="L1608">
        <v>0</v>
      </c>
      <c r="M1608">
        <v>0</v>
      </c>
      <c r="N1608">
        <v>0</v>
      </c>
      <c r="O1608">
        <v>2</v>
      </c>
      <c r="P1608">
        <v>4</v>
      </c>
      <c r="Q1608">
        <v>0</v>
      </c>
      <c r="R1608">
        <v>0</v>
      </c>
      <c r="S1608">
        <v>0</v>
      </c>
      <c r="Z1608">
        <v>1</v>
      </c>
      <c r="AA1608">
        <v>0</v>
      </c>
      <c r="AB1608">
        <v>2</v>
      </c>
      <c r="AF1608">
        <v>16.36</v>
      </c>
    </row>
    <row r="1609" spans="1:32" x14ac:dyDescent="0.2">
      <c r="A1609" t="s">
        <v>1127</v>
      </c>
      <c r="B1609" t="s">
        <v>794</v>
      </c>
      <c r="C1609" t="s">
        <v>36</v>
      </c>
      <c r="D1609" t="s">
        <v>59</v>
      </c>
      <c r="E1609">
        <v>12</v>
      </c>
      <c r="F1609" t="s">
        <v>1128</v>
      </c>
      <c r="G1609" t="s">
        <v>265</v>
      </c>
      <c r="T1609">
        <v>6</v>
      </c>
      <c r="U1609">
        <v>5</v>
      </c>
      <c r="V1609">
        <v>53</v>
      </c>
      <c r="W1609">
        <v>1</v>
      </c>
      <c r="X1609">
        <v>0</v>
      </c>
      <c r="Y1609">
        <v>0</v>
      </c>
      <c r="AB1609">
        <v>2</v>
      </c>
      <c r="AF1609">
        <v>16.3</v>
      </c>
    </row>
    <row r="1610" spans="1:32" x14ac:dyDescent="0.2">
      <c r="A1610" t="s">
        <v>1747</v>
      </c>
      <c r="B1610" t="s">
        <v>367</v>
      </c>
      <c r="C1610" t="s">
        <v>55</v>
      </c>
      <c r="D1610" t="s">
        <v>45</v>
      </c>
      <c r="E1610">
        <v>12</v>
      </c>
      <c r="F1610" t="s">
        <v>1800</v>
      </c>
      <c r="G1610" t="s">
        <v>267</v>
      </c>
      <c r="H1610">
        <v>34</v>
      </c>
      <c r="I1610">
        <v>20</v>
      </c>
      <c r="J1610">
        <v>232</v>
      </c>
      <c r="K1610">
        <v>2</v>
      </c>
      <c r="L1610">
        <v>0</v>
      </c>
      <c r="M1610">
        <v>2</v>
      </c>
      <c r="N1610">
        <v>0</v>
      </c>
      <c r="O1610">
        <v>3</v>
      </c>
      <c r="P1610">
        <v>10</v>
      </c>
      <c r="Q1610">
        <v>0</v>
      </c>
      <c r="R1610">
        <v>0</v>
      </c>
      <c r="S1610">
        <v>0</v>
      </c>
      <c r="AB1610">
        <v>2</v>
      </c>
      <c r="AF1610">
        <v>16.28</v>
      </c>
    </row>
    <row r="1611" spans="1:32" x14ac:dyDescent="0.2">
      <c r="A1611" t="s">
        <v>554</v>
      </c>
      <c r="B1611" t="s">
        <v>475</v>
      </c>
      <c r="C1611" t="s">
        <v>61</v>
      </c>
      <c r="D1611" t="s">
        <v>38</v>
      </c>
      <c r="E1611">
        <v>12</v>
      </c>
      <c r="F1611" t="s">
        <v>555</v>
      </c>
      <c r="G1611" t="s">
        <v>254</v>
      </c>
      <c r="O1611">
        <v>7</v>
      </c>
      <c r="P1611">
        <v>25</v>
      </c>
      <c r="Q1611">
        <v>1</v>
      </c>
      <c r="R1611">
        <v>0</v>
      </c>
      <c r="S1611">
        <v>0</v>
      </c>
      <c r="T1611">
        <v>3</v>
      </c>
      <c r="U1611">
        <v>2</v>
      </c>
      <c r="V1611">
        <v>57</v>
      </c>
      <c r="W1611">
        <v>0</v>
      </c>
      <c r="X1611">
        <v>0</v>
      </c>
      <c r="Y1611">
        <v>0</v>
      </c>
      <c r="AB1611">
        <v>1</v>
      </c>
      <c r="AC1611" t="s">
        <v>462</v>
      </c>
      <c r="AD1611" t="s">
        <v>1484</v>
      </c>
      <c r="AF1611">
        <v>16.2</v>
      </c>
    </row>
    <row r="1612" spans="1:32" x14ac:dyDescent="0.2">
      <c r="A1612" t="s">
        <v>1137</v>
      </c>
      <c r="B1612" t="s">
        <v>794</v>
      </c>
      <c r="C1612" t="s">
        <v>45</v>
      </c>
      <c r="D1612" t="s">
        <v>55</v>
      </c>
      <c r="E1612">
        <v>12</v>
      </c>
      <c r="F1612" t="s">
        <v>1138</v>
      </c>
      <c r="G1612" t="s">
        <v>267</v>
      </c>
      <c r="T1612">
        <v>11</v>
      </c>
      <c r="U1612">
        <v>7</v>
      </c>
      <c r="V1612">
        <v>91</v>
      </c>
      <c r="W1612">
        <v>0</v>
      </c>
      <c r="X1612">
        <v>0</v>
      </c>
      <c r="Y1612">
        <v>0</v>
      </c>
      <c r="AB1612">
        <v>1</v>
      </c>
      <c r="AF1612">
        <v>16.100000000000001</v>
      </c>
    </row>
    <row r="1613" spans="1:32" x14ac:dyDescent="0.2">
      <c r="A1613" t="s">
        <v>1083</v>
      </c>
      <c r="B1613" t="s">
        <v>720</v>
      </c>
      <c r="C1613" t="s">
        <v>52</v>
      </c>
      <c r="D1613" t="s">
        <v>47</v>
      </c>
      <c r="E1613">
        <v>12</v>
      </c>
      <c r="F1613" t="s">
        <v>1084</v>
      </c>
      <c r="G1613" t="s">
        <v>253</v>
      </c>
      <c r="T1613">
        <v>11</v>
      </c>
      <c r="U1613">
        <v>7</v>
      </c>
      <c r="V1613">
        <v>90</v>
      </c>
      <c r="W1613">
        <v>0</v>
      </c>
      <c r="X1613">
        <v>0</v>
      </c>
      <c r="Y1613">
        <v>0</v>
      </c>
      <c r="AB1613">
        <v>1</v>
      </c>
      <c r="AC1613" t="s">
        <v>1477</v>
      </c>
      <c r="AD1613" t="s">
        <v>1801</v>
      </c>
      <c r="AE1613" t="s">
        <v>1802</v>
      </c>
      <c r="AF1613">
        <v>16</v>
      </c>
    </row>
    <row r="1614" spans="1:32" x14ac:dyDescent="0.2">
      <c r="A1614" t="s">
        <v>489</v>
      </c>
      <c r="B1614" t="s">
        <v>475</v>
      </c>
      <c r="C1614" t="s">
        <v>41</v>
      </c>
      <c r="D1614" t="s">
        <v>33</v>
      </c>
      <c r="E1614">
        <v>12</v>
      </c>
      <c r="F1614" t="s">
        <v>490</v>
      </c>
      <c r="G1614" t="s">
        <v>259</v>
      </c>
      <c r="O1614">
        <v>9</v>
      </c>
      <c r="P1614">
        <v>52</v>
      </c>
      <c r="Q1614">
        <v>0</v>
      </c>
      <c r="R1614">
        <v>0</v>
      </c>
      <c r="S1614">
        <v>0</v>
      </c>
      <c r="T1614">
        <v>8</v>
      </c>
      <c r="U1614">
        <v>6</v>
      </c>
      <c r="V1614">
        <v>45</v>
      </c>
      <c r="W1614">
        <v>0</v>
      </c>
      <c r="X1614">
        <v>0</v>
      </c>
      <c r="Y1614">
        <v>0</v>
      </c>
      <c r="AB1614">
        <v>1</v>
      </c>
      <c r="AF1614">
        <v>15.7</v>
      </c>
    </row>
    <row r="1615" spans="1:32" x14ac:dyDescent="0.2">
      <c r="A1615" t="s">
        <v>389</v>
      </c>
      <c r="B1615" t="s">
        <v>367</v>
      </c>
      <c r="C1615" t="s">
        <v>36</v>
      </c>
      <c r="D1615" t="s">
        <v>59</v>
      </c>
      <c r="E1615">
        <v>12</v>
      </c>
      <c r="F1615" t="s">
        <v>390</v>
      </c>
      <c r="G1615" t="s">
        <v>265</v>
      </c>
      <c r="H1615">
        <v>36</v>
      </c>
      <c r="I1615">
        <v>20</v>
      </c>
      <c r="J1615">
        <v>245</v>
      </c>
      <c r="K1615">
        <v>1</v>
      </c>
      <c r="L1615">
        <v>0</v>
      </c>
      <c r="M1615">
        <v>1</v>
      </c>
      <c r="N1615">
        <v>0</v>
      </c>
      <c r="O1615">
        <v>3</v>
      </c>
      <c r="P1615">
        <v>27</v>
      </c>
      <c r="Q1615">
        <v>0</v>
      </c>
      <c r="R1615">
        <v>0</v>
      </c>
      <c r="S1615">
        <v>0</v>
      </c>
      <c r="AB1615">
        <v>1</v>
      </c>
      <c r="AF1615">
        <v>15.5</v>
      </c>
    </row>
    <row r="1616" spans="1:32" x14ac:dyDescent="0.2">
      <c r="A1616" t="s">
        <v>890</v>
      </c>
      <c r="B1616" t="s">
        <v>720</v>
      </c>
      <c r="C1616" t="s">
        <v>45</v>
      </c>
      <c r="D1616" t="s">
        <v>55</v>
      </c>
      <c r="E1616">
        <v>12</v>
      </c>
      <c r="F1616" t="s">
        <v>891</v>
      </c>
      <c r="G1616" t="s">
        <v>267</v>
      </c>
      <c r="T1616">
        <v>12</v>
      </c>
      <c r="U1616">
        <v>8</v>
      </c>
      <c r="V1616">
        <v>74</v>
      </c>
      <c r="W1616">
        <v>0</v>
      </c>
      <c r="X1616">
        <v>0</v>
      </c>
      <c r="Y1616">
        <v>0</v>
      </c>
      <c r="AB1616">
        <v>4</v>
      </c>
      <c r="AF1616">
        <v>15.4</v>
      </c>
    </row>
    <row r="1617" spans="1:32" x14ac:dyDescent="0.2">
      <c r="A1617" t="s">
        <v>624</v>
      </c>
      <c r="B1617" t="s">
        <v>475</v>
      </c>
      <c r="C1617" t="s">
        <v>33</v>
      </c>
      <c r="D1617" t="s">
        <v>41</v>
      </c>
      <c r="E1617">
        <v>12</v>
      </c>
      <c r="F1617" t="s">
        <v>625</v>
      </c>
      <c r="G1617" t="s">
        <v>259</v>
      </c>
      <c r="O1617">
        <v>16</v>
      </c>
      <c r="P1617">
        <v>77</v>
      </c>
      <c r="Q1617">
        <v>1</v>
      </c>
      <c r="R1617">
        <v>0</v>
      </c>
      <c r="S1617">
        <v>0</v>
      </c>
      <c r="T1617">
        <v>1</v>
      </c>
      <c r="U1617">
        <v>1</v>
      </c>
      <c r="V1617">
        <v>4</v>
      </c>
      <c r="W1617">
        <v>0</v>
      </c>
      <c r="X1617">
        <v>0</v>
      </c>
      <c r="Y1617">
        <v>0</v>
      </c>
      <c r="AB1617">
        <v>2</v>
      </c>
      <c r="AF1617">
        <v>15.1</v>
      </c>
    </row>
    <row r="1618" spans="1:32" x14ac:dyDescent="0.2">
      <c r="A1618" t="s">
        <v>1199</v>
      </c>
      <c r="B1618" t="s">
        <v>794</v>
      </c>
      <c r="C1618" t="s">
        <v>54</v>
      </c>
      <c r="D1618" t="s">
        <v>56</v>
      </c>
      <c r="E1618">
        <v>12</v>
      </c>
      <c r="F1618" t="s">
        <v>1200</v>
      </c>
      <c r="G1618" t="s">
        <v>261</v>
      </c>
      <c r="T1618">
        <v>8</v>
      </c>
      <c r="U1618">
        <v>6</v>
      </c>
      <c r="V1618">
        <v>91</v>
      </c>
      <c r="W1618">
        <v>0</v>
      </c>
      <c r="X1618">
        <v>0</v>
      </c>
      <c r="Y1618">
        <v>0</v>
      </c>
      <c r="AB1618">
        <v>1</v>
      </c>
      <c r="AF1618">
        <v>15.1</v>
      </c>
    </row>
    <row r="1619" spans="1:32" x14ac:dyDescent="0.2">
      <c r="A1619" t="s">
        <v>882</v>
      </c>
      <c r="B1619" t="s">
        <v>720</v>
      </c>
      <c r="C1619" t="s">
        <v>38</v>
      </c>
      <c r="D1619" t="s">
        <v>61</v>
      </c>
      <c r="E1619">
        <v>12</v>
      </c>
      <c r="F1619" t="s">
        <v>883</v>
      </c>
      <c r="G1619" t="s">
        <v>254</v>
      </c>
      <c r="T1619">
        <v>5</v>
      </c>
      <c r="U1619">
        <v>3</v>
      </c>
      <c r="V1619">
        <v>60</v>
      </c>
      <c r="W1619">
        <v>1</v>
      </c>
      <c r="X1619">
        <v>0</v>
      </c>
      <c r="Y1619">
        <v>0</v>
      </c>
      <c r="AB1619">
        <v>1</v>
      </c>
      <c r="AF1619">
        <v>15</v>
      </c>
    </row>
    <row r="1620" spans="1:32" x14ac:dyDescent="0.2">
      <c r="A1620" t="s">
        <v>445</v>
      </c>
      <c r="B1620" t="s">
        <v>367</v>
      </c>
      <c r="C1620" t="s">
        <v>33</v>
      </c>
      <c r="D1620" t="s">
        <v>41</v>
      </c>
      <c r="E1620">
        <v>12</v>
      </c>
      <c r="F1620" t="s">
        <v>446</v>
      </c>
      <c r="G1620" t="s">
        <v>259</v>
      </c>
      <c r="H1620">
        <v>27</v>
      </c>
      <c r="I1620">
        <v>21</v>
      </c>
      <c r="J1620">
        <v>205</v>
      </c>
      <c r="K1620">
        <v>2</v>
      </c>
      <c r="L1620">
        <v>0</v>
      </c>
      <c r="M1620">
        <v>1</v>
      </c>
      <c r="N1620">
        <v>0</v>
      </c>
      <c r="O1620">
        <v>3</v>
      </c>
      <c r="P1620">
        <v>-3</v>
      </c>
      <c r="Q1620">
        <v>0</v>
      </c>
      <c r="R1620">
        <v>0</v>
      </c>
      <c r="S1620">
        <v>0</v>
      </c>
      <c r="AB1620">
        <v>1</v>
      </c>
      <c r="AC1620" t="s">
        <v>1803</v>
      </c>
      <c r="AD1620" t="s">
        <v>1482</v>
      </c>
      <c r="AE1620" t="s">
        <v>1804</v>
      </c>
      <c r="AF1620">
        <v>14.9</v>
      </c>
    </row>
    <row r="1621" spans="1:32" x14ac:dyDescent="0.2">
      <c r="A1621" t="s">
        <v>822</v>
      </c>
      <c r="B1621" t="s">
        <v>720</v>
      </c>
      <c r="C1621" t="s">
        <v>46</v>
      </c>
      <c r="D1621" t="s">
        <v>60</v>
      </c>
      <c r="E1621">
        <v>12</v>
      </c>
      <c r="F1621" t="s">
        <v>823</v>
      </c>
      <c r="G1621" t="s">
        <v>255</v>
      </c>
      <c r="T1621">
        <v>7</v>
      </c>
      <c r="U1621">
        <v>5</v>
      </c>
      <c r="V1621">
        <v>99</v>
      </c>
      <c r="W1621">
        <v>0</v>
      </c>
      <c r="X1621">
        <v>0</v>
      </c>
      <c r="Y1621">
        <v>0</v>
      </c>
      <c r="AB1621">
        <v>2</v>
      </c>
      <c r="AC1621" t="s">
        <v>1477</v>
      </c>
      <c r="AD1621" t="s">
        <v>1490</v>
      </c>
      <c r="AF1621">
        <v>14.9</v>
      </c>
    </row>
    <row r="1622" spans="1:32" x14ac:dyDescent="0.2">
      <c r="A1622" t="s">
        <v>1107</v>
      </c>
      <c r="B1622" t="s">
        <v>720</v>
      </c>
      <c r="C1622" t="s">
        <v>53</v>
      </c>
      <c r="D1622" t="s">
        <v>37</v>
      </c>
      <c r="E1622">
        <v>12</v>
      </c>
      <c r="F1622" t="s">
        <v>1108</v>
      </c>
      <c r="G1622" t="s">
        <v>260</v>
      </c>
      <c r="T1622">
        <v>4</v>
      </c>
      <c r="U1622">
        <v>2</v>
      </c>
      <c r="V1622">
        <v>66</v>
      </c>
      <c r="W1622">
        <v>1</v>
      </c>
      <c r="X1622">
        <v>0</v>
      </c>
      <c r="Y1622">
        <v>0</v>
      </c>
      <c r="AB1622">
        <v>1</v>
      </c>
      <c r="AF1622">
        <v>14.6</v>
      </c>
    </row>
    <row r="1623" spans="1:32" x14ac:dyDescent="0.2">
      <c r="A1623" t="s">
        <v>415</v>
      </c>
      <c r="B1623" t="s">
        <v>367</v>
      </c>
      <c r="C1623" t="s">
        <v>47</v>
      </c>
      <c r="D1623" t="s">
        <v>52</v>
      </c>
      <c r="E1623">
        <v>12</v>
      </c>
      <c r="F1623" t="s">
        <v>416</v>
      </c>
      <c r="G1623" t="s">
        <v>253</v>
      </c>
      <c r="H1623">
        <v>43</v>
      </c>
      <c r="I1623">
        <v>22</v>
      </c>
      <c r="J1623">
        <v>202</v>
      </c>
      <c r="K1623">
        <v>1</v>
      </c>
      <c r="L1623">
        <v>0</v>
      </c>
      <c r="M1623">
        <v>1</v>
      </c>
      <c r="N1623">
        <v>0</v>
      </c>
      <c r="O1623">
        <v>4</v>
      </c>
      <c r="P1623">
        <v>33</v>
      </c>
      <c r="Q1623">
        <v>0</v>
      </c>
      <c r="R1623">
        <v>0</v>
      </c>
      <c r="S1623">
        <v>0</v>
      </c>
      <c r="AB1623">
        <v>1</v>
      </c>
      <c r="AC1623" t="s">
        <v>462</v>
      </c>
      <c r="AD1623" t="s">
        <v>1492</v>
      </c>
      <c r="AF1623">
        <v>14.38</v>
      </c>
    </row>
    <row r="1624" spans="1:32" x14ac:dyDescent="0.2">
      <c r="A1624" t="s">
        <v>1572</v>
      </c>
      <c r="B1624" t="s">
        <v>367</v>
      </c>
      <c r="C1624" t="s">
        <v>31</v>
      </c>
      <c r="D1624" t="s">
        <v>43</v>
      </c>
      <c r="E1624">
        <v>12</v>
      </c>
      <c r="F1624" t="s">
        <v>1573</v>
      </c>
      <c r="G1624" t="s">
        <v>266</v>
      </c>
      <c r="H1624">
        <v>42</v>
      </c>
      <c r="I1624">
        <v>23</v>
      </c>
      <c r="J1624">
        <v>270</v>
      </c>
      <c r="K1624">
        <v>1</v>
      </c>
      <c r="L1624">
        <v>0</v>
      </c>
      <c r="M1624">
        <v>1</v>
      </c>
      <c r="N1624">
        <v>0</v>
      </c>
      <c r="O1624">
        <v>2</v>
      </c>
      <c r="P1624">
        <v>4</v>
      </c>
      <c r="Q1624">
        <v>0</v>
      </c>
      <c r="R1624">
        <v>0</v>
      </c>
      <c r="S1624">
        <v>0</v>
      </c>
      <c r="AB1624">
        <v>2</v>
      </c>
      <c r="AF1624">
        <v>14.2</v>
      </c>
    </row>
    <row r="1625" spans="1:32" x14ac:dyDescent="0.2">
      <c r="A1625" t="s">
        <v>570</v>
      </c>
      <c r="B1625" t="s">
        <v>475</v>
      </c>
      <c r="C1625" t="s">
        <v>57</v>
      </c>
      <c r="D1625" t="s">
        <v>48</v>
      </c>
      <c r="E1625">
        <v>12</v>
      </c>
      <c r="F1625" t="s">
        <v>571</v>
      </c>
      <c r="G1625" t="s">
        <v>262</v>
      </c>
      <c r="O1625">
        <v>21</v>
      </c>
      <c r="P1625">
        <v>81</v>
      </c>
      <c r="Q1625">
        <v>1</v>
      </c>
      <c r="R1625">
        <v>0</v>
      </c>
      <c r="S1625">
        <v>0</v>
      </c>
      <c r="T1625">
        <v>1</v>
      </c>
      <c r="U1625">
        <v>0</v>
      </c>
      <c r="V1625">
        <v>0</v>
      </c>
      <c r="W1625">
        <v>0</v>
      </c>
      <c r="X1625">
        <v>0</v>
      </c>
      <c r="Y1625">
        <v>0</v>
      </c>
      <c r="AB1625">
        <v>2</v>
      </c>
      <c r="AF1625">
        <v>14.1</v>
      </c>
    </row>
    <row r="1626" spans="1:32" x14ac:dyDescent="0.2">
      <c r="A1626" t="s">
        <v>672</v>
      </c>
      <c r="B1626" t="s">
        <v>475</v>
      </c>
      <c r="C1626" t="s">
        <v>50</v>
      </c>
      <c r="D1626" t="s">
        <v>39</v>
      </c>
      <c r="E1626">
        <v>12</v>
      </c>
      <c r="F1626" t="s">
        <v>673</v>
      </c>
      <c r="G1626" t="s">
        <v>258</v>
      </c>
      <c r="O1626">
        <v>18</v>
      </c>
      <c r="P1626">
        <v>110</v>
      </c>
      <c r="Q1626">
        <v>0</v>
      </c>
      <c r="R1626">
        <v>0</v>
      </c>
      <c r="S1626">
        <v>1</v>
      </c>
      <c r="T1626">
        <v>2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1</v>
      </c>
      <c r="AA1626">
        <v>0</v>
      </c>
      <c r="AB1626">
        <v>2</v>
      </c>
      <c r="AF1626">
        <v>14</v>
      </c>
    </row>
    <row r="1627" spans="1:32" x14ac:dyDescent="0.2">
      <c r="A1627" t="s">
        <v>397</v>
      </c>
      <c r="B1627" t="s">
        <v>367</v>
      </c>
      <c r="C1627" t="s">
        <v>45</v>
      </c>
      <c r="D1627" t="s">
        <v>55</v>
      </c>
      <c r="E1627">
        <v>12</v>
      </c>
      <c r="F1627" t="s">
        <v>398</v>
      </c>
      <c r="G1627" t="s">
        <v>267</v>
      </c>
      <c r="H1627">
        <v>38</v>
      </c>
      <c r="I1627">
        <v>21</v>
      </c>
      <c r="J1627">
        <v>212</v>
      </c>
      <c r="K1627">
        <v>1</v>
      </c>
      <c r="L1627">
        <v>0</v>
      </c>
      <c r="M1627">
        <v>0</v>
      </c>
      <c r="N1627">
        <v>0</v>
      </c>
      <c r="O1627">
        <v>2</v>
      </c>
      <c r="P1627">
        <v>12</v>
      </c>
      <c r="Q1627">
        <v>0</v>
      </c>
      <c r="R1627">
        <v>0</v>
      </c>
      <c r="S1627">
        <v>0</v>
      </c>
      <c r="AB1627">
        <v>1</v>
      </c>
      <c r="AC1627" t="s">
        <v>1803</v>
      </c>
      <c r="AD1627" t="s">
        <v>1805</v>
      </c>
      <c r="AE1627" t="s">
        <v>1806</v>
      </c>
      <c r="AF1627">
        <v>13.68</v>
      </c>
    </row>
    <row r="1628" spans="1:32" x14ac:dyDescent="0.2">
      <c r="A1628" t="s">
        <v>542</v>
      </c>
      <c r="B1628" t="s">
        <v>475</v>
      </c>
      <c r="C1628" t="s">
        <v>60</v>
      </c>
      <c r="D1628" t="s">
        <v>46</v>
      </c>
      <c r="E1628">
        <v>12</v>
      </c>
      <c r="F1628" t="s">
        <v>1502</v>
      </c>
      <c r="G1628" t="s">
        <v>255</v>
      </c>
      <c r="O1628">
        <v>15</v>
      </c>
      <c r="P1628">
        <v>51</v>
      </c>
      <c r="Q1628">
        <v>0</v>
      </c>
      <c r="R1628">
        <v>0</v>
      </c>
      <c r="S1628">
        <v>0</v>
      </c>
      <c r="T1628">
        <v>5</v>
      </c>
      <c r="U1628">
        <v>5</v>
      </c>
      <c r="V1628">
        <v>35</v>
      </c>
      <c r="W1628">
        <v>0</v>
      </c>
      <c r="X1628">
        <v>0</v>
      </c>
      <c r="Y1628">
        <v>0</v>
      </c>
      <c r="AF1628">
        <v>13.6</v>
      </c>
    </row>
    <row r="1629" spans="1:32" x14ac:dyDescent="0.2">
      <c r="A1629" t="s">
        <v>812</v>
      </c>
      <c r="B1629" t="s">
        <v>720</v>
      </c>
      <c r="C1629" t="s">
        <v>47</v>
      </c>
      <c r="D1629" t="s">
        <v>52</v>
      </c>
      <c r="E1629">
        <v>12</v>
      </c>
      <c r="F1629" t="s">
        <v>813</v>
      </c>
      <c r="G1629" t="s">
        <v>253</v>
      </c>
      <c r="T1629">
        <v>7</v>
      </c>
      <c r="U1629">
        <v>6</v>
      </c>
      <c r="V1629">
        <v>74</v>
      </c>
      <c r="W1629">
        <v>0</v>
      </c>
      <c r="X1629">
        <v>0</v>
      </c>
      <c r="Y1629">
        <v>0</v>
      </c>
      <c r="AB1629">
        <v>1</v>
      </c>
      <c r="AF1629">
        <v>13.4</v>
      </c>
    </row>
    <row r="1630" spans="1:32" x14ac:dyDescent="0.2">
      <c r="A1630" t="s">
        <v>1213</v>
      </c>
      <c r="B1630" t="s">
        <v>794</v>
      </c>
      <c r="C1630" t="s">
        <v>37</v>
      </c>
      <c r="D1630" t="s">
        <v>53</v>
      </c>
      <c r="E1630">
        <v>12</v>
      </c>
      <c r="F1630" t="s">
        <v>1214</v>
      </c>
      <c r="G1630" t="s">
        <v>260</v>
      </c>
      <c r="T1630">
        <v>8</v>
      </c>
      <c r="U1630">
        <v>6</v>
      </c>
      <c r="V1630">
        <v>74</v>
      </c>
      <c r="W1630">
        <v>0</v>
      </c>
      <c r="X1630">
        <v>0</v>
      </c>
      <c r="Y1630">
        <v>0</v>
      </c>
      <c r="AF1630">
        <v>13.4</v>
      </c>
    </row>
    <row r="1631" spans="1:32" x14ac:dyDescent="0.2">
      <c r="A1631" t="s">
        <v>499</v>
      </c>
      <c r="B1631" t="s">
        <v>475</v>
      </c>
      <c r="C1631" t="s">
        <v>49</v>
      </c>
      <c r="D1631" t="s">
        <v>40</v>
      </c>
      <c r="E1631">
        <v>12</v>
      </c>
      <c r="F1631" t="s">
        <v>500</v>
      </c>
      <c r="G1631" t="s">
        <v>263</v>
      </c>
      <c r="O1631">
        <v>14</v>
      </c>
      <c r="P1631">
        <v>60</v>
      </c>
      <c r="Q1631">
        <v>0</v>
      </c>
      <c r="R1631">
        <v>0</v>
      </c>
      <c r="S1631">
        <v>0</v>
      </c>
      <c r="T1631">
        <v>5</v>
      </c>
      <c r="U1631">
        <v>5</v>
      </c>
      <c r="V1631">
        <v>20</v>
      </c>
      <c r="W1631">
        <v>0</v>
      </c>
      <c r="X1631">
        <v>0</v>
      </c>
      <c r="Y1631">
        <v>0</v>
      </c>
      <c r="AB1631">
        <v>2</v>
      </c>
      <c r="AF1631">
        <v>13</v>
      </c>
    </row>
    <row r="1632" spans="1:32" x14ac:dyDescent="0.2">
      <c r="A1632" t="s">
        <v>992</v>
      </c>
      <c r="B1632" t="s">
        <v>794</v>
      </c>
      <c r="C1632" t="s">
        <v>51</v>
      </c>
      <c r="D1632" t="s">
        <v>35</v>
      </c>
      <c r="E1632">
        <v>12</v>
      </c>
      <c r="F1632" t="s">
        <v>993</v>
      </c>
      <c r="G1632" t="s">
        <v>264</v>
      </c>
      <c r="T1632">
        <v>4</v>
      </c>
      <c r="U1632">
        <v>3</v>
      </c>
      <c r="V1632">
        <v>40</v>
      </c>
      <c r="W1632">
        <v>1</v>
      </c>
      <c r="X1632">
        <v>0</v>
      </c>
      <c r="Y1632">
        <v>0</v>
      </c>
      <c r="AB1632">
        <v>1</v>
      </c>
      <c r="AF1632">
        <v>13</v>
      </c>
    </row>
    <row r="1633" spans="1:32" x14ac:dyDescent="0.2">
      <c r="A1633" t="s">
        <v>405</v>
      </c>
      <c r="B1633" t="s">
        <v>367</v>
      </c>
      <c r="C1633" t="s">
        <v>52</v>
      </c>
      <c r="D1633" t="s">
        <v>47</v>
      </c>
      <c r="E1633">
        <v>12</v>
      </c>
      <c r="F1633" t="s">
        <v>406</v>
      </c>
      <c r="G1633" t="s">
        <v>253</v>
      </c>
      <c r="H1633">
        <v>31</v>
      </c>
      <c r="I1633">
        <v>19</v>
      </c>
      <c r="J1633">
        <v>200</v>
      </c>
      <c r="K1633">
        <v>1</v>
      </c>
      <c r="L1633">
        <v>0</v>
      </c>
      <c r="M1633">
        <v>0</v>
      </c>
      <c r="N1633">
        <v>0</v>
      </c>
      <c r="O1633">
        <v>4</v>
      </c>
      <c r="P1633">
        <v>9</v>
      </c>
      <c r="Q1633">
        <v>0</v>
      </c>
      <c r="R1633">
        <v>0</v>
      </c>
      <c r="S1633">
        <v>0</v>
      </c>
      <c r="AB1633">
        <v>1</v>
      </c>
      <c r="AF1633">
        <v>12.9</v>
      </c>
    </row>
    <row r="1634" spans="1:32" x14ac:dyDescent="0.2">
      <c r="A1634" t="s">
        <v>578</v>
      </c>
      <c r="B1634" t="s">
        <v>475</v>
      </c>
      <c r="C1634" t="s">
        <v>31</v>
      </c>
      <c r="D1634" t="s">
        <v>43</v>
      </c>
      <c r="E1634">
        <v>12</v>
      </c>
      <c r="F1634" t="s">
        <v>579</v>
      </c>
      <c r="G1634" t="s">
        <v>266</v>
      </c>
      <c r="O1634">
        <v>14</v>
      </c>
      <c r="P1634">
        <v>59</v>
      </c>
      <c r="Q1634">
        <v>1</v>
      </c>
      <c r="R1634">
        <v>0</v>
      </c>
      <c r="S1634">
        <v>0</v>
      </c>
      <c r="T1634">
        <v>1</v>
      </c>
      <c r="U1634">
        <v>1</v>
      </c>
      <c r="V1634">
        <v>0</v>
      </c>
      <c r="W1634">
        <v>0</v>
      </c>
      <c r="X1634">
        <v>0</v>
      </c>
      <c r="Y1634">
        <v>0</v>
      </c>
      <c r="AB1634">
        <v>1</v>
      </c>
      <c r="AC1634" t="s">
        <v>462</v>
      </c>
      <c r="AD1634" t="s">
        <v>1566</v>
      </c>
      <c r="AF1634">
        <v>12.9</v>
      </c>
    </row>
    <row r="1635" spans="1:32" x14ac:dyDescent="0.2">
      <c r="A1635" t="s">
        <v>1087</v>
      </c>
      <c r="B1635" t="s">
        <v>720</v>
      </c>
      <c r="C1635" t="s">
        <v>33</v>
      </c>
      <c r="D1635" t="s">
        <v>41</v>
      </c>
      <c r="E1635">
        <v>12</v>
      </c>
      <c r="F1635" t="s">
        <v>1088</v>
      </c>
      <c r="G1635" t="s">
        <v>259</v>
      </c>
      <c r="O1635">
        <v>3</v>
      </c>
      <c r="P1635">
        <v>20</v>
      </c>
      <c r="Q1635">
        <v>0</v>
      </c>
      <c r="R1635">
        <v>0</v>
      </c>
      <c r="S1635">
        <v>0</v>
      </c>
      <c r="T1635">
        <v>4</v>
      </c>
      <c r="U1635">
        <v>3</v>
      </c>
      <c r="V1635">
        <v>18</v>
      </c>
      <c r="W1635">
        <v>1</v>
      </c>
      <c r="X1635">
        <v>0</v>
      </c>
      <c r="Y1635">
        <v>0</v>
      </c>
      <c r="AB1635">
        <v>3</v>
      </c>
      <c r="AF1635">
        <v>12.8</v>
      </c>
    </row>
    <row r="1636" spans="1:32" x14ac:dyDescent="0.2">
      <c r="A1636" t="s">
        <v>688</v>
      </c>
      <c r="B1636" t="s">
        <v>475</v>
      </c>
      <c r="C1636" t="s">
        <v>52</v>
      </c>
      <c r="D1636" t="s">
        <v>47</v>
      </c>
      <c r="E1636">
        <v>12</v>
      </c>
      <c r="F1636" t="s">
        <v>689</v>
      </c>
      <c r="G1636" t="s">
        <v>253</v>
      </c>
      <c r="O1636">
        <v>12</v>
      </c>
      <c r="P1636">
        <v>48</v>
      </c>
      <c r="Q1636">
        <v>1</v>
      </c>
      <c r="R1636">
        <v>0</v>
      </c>
      <c r="S1636">
        <v>0</v>
      </c>
      <c r="T1636">
        <v>3</v>
      </c>
      <c r="U1636">
        <v>1</v>
      </c>
      <c r="V1636">
        <v>5</v>
      </c>
      <c r="W1636">
        <v>0</v>
      </c>
      <c r="X1636">
        <v>0</v>
      </c>
      <c r="Y1636">
        <v>0</v>
      </c>
      <c r="AB1636">
        <v>2</v>
      </c>
      <c r="AF1636">
        <v>12.3</v>
      </c>
    </row>
    <row r="1637" spans="1:32" x14ac:dyDescent="0.2">
      <c r="A1637" t="s">
        <v>1153</v>
      </c>
      <c r="B1637" t="s">
        <v>794</v>
      </c>
      <c r="C1637" t="s">
        <v>39</v>
      </c>
      <c r="D1637" t="s">
        <v>50</v>
      </c>
      <c r="E1637">
        <v>12</v>
      </c>
      <c r="F1637" t="s">
        <v>1154</v>
      </c>
      <c r="G1637" t="s">
        <v>258</v>
      </c>
      <c r="T1637">
        <v>10</v>
      </c>
      <c r="U1637">
        <v>7</v>
      </c>
      <c r="V1637">
        <v>53</v>
      </c>
      <c r="W1637">
        <v>0</v>
      </c>
      <c r="X1637">
        <v>0</v>
      </c>
      <c r="Y1637">
        <v>0</v>
      </c>
      <c r="AB1637">
        <v>1</v>
      </c>
      <c r="AF1637">
        <v>12.3</v>
      </c>
    </row>
    <row r="1638" spans="1:32" x14ac:dyDescent="0.2">
      <c r="A1638" t="s">
        <v>1019</v>
      </c>
      <c r="B1638" t="s">
        <v>720</v>
      </c>
      <c r="C1638" t="s">
        <v>44</v>
      </c>
      <c r="D1638" t="s">
        <v>34</v>
      </c>
      <c r="E1638">
        <v>12</v>
      </c>
      <c r="F1638" t="s">
        <v>1020</v>
      </c>
      <c r="G1638" t="s">
        <v>252</v>
      </c>
      <c r="T1638">
        <v>6</v>
      </c>
      <c r="U1638">
        <v>5</v>
      </c>
      <c r="V1638">
        <v>73</v>
      </c>
      <c r="W1638">
        <v>0</v>
      </c>
      <c r="X1638">
        <v>0</v>
      </c>
      <c r="Y1638">
        <v>0</v>
      </c>
      <c r="AB1638">
        <v>4</v>
      </c>
      <c r="AF1638">
        <v>12.3</v>
      </c>
    </row>
    <row r="1639" spans="1:32" x14ac:dyDescent="0.2">
      <c r="A1639" t="s">
        <v>1125</v>
      </c>
      <c r="B1639" t="s">
        <v>720</v>
      </c>
      <c r="C1639" t="s">
        <v>35</v>
      </c>
      <c r="D1639" t="s">
        <v>51</v>
      </c>
      <c r="E1639">
        <v>12</v>
      </c>
      <c r="F1639" t="s">
        <v>1126</v>
      </c>
      <c r="G1639" t="s">
        <v>264</v>
      </c>
      <c r="T1639">
        <v>11</v>
      </c>
      <c r="U1639">
        <v>6</v>
      </c>
      <c r="V1639">
        <v>63</v>
      </c>
      <c r="W1639">
        <v>0</v>
      </c>
      <c r="X1639">
        <v>0</v>
      </c>
      <c r="Y1639">
        <v>0</v>
      </c>
      <c r="AB1639">
        <v>3</v>
      </c>
      <c r="AF1639">
        <v>12.3</v>
      </c>
    </row>
    <row r="1640" spans="1:32" x14ac:dyDescent="0.2">
      <c r="A1640" t="s">
        <v>598</v>
      </c>
      <c r="B1640" t="s">
        <v>475</v>
      </c>
      <c r="C1640" t="s">
        <v>40</v>
      </c>
      <c r="D1640" t="s">
        <v>49</v>
      </c>
      <c r="E1640">
        <v>12</v>
      </c>
      <c r="F1640" t="s">
        <v>599</v>
      </c>
      <c r="G1640" t="s">
        <v>263</v>
      </c>
      <c r="O1640">
        <v>9</v>
      </c>
      <c r="P1640">
        <v>36</v>
      </c>
      <c r="Q1640">
        <v>0</v>
      </c>
      <c r="R1640">
        <v>0</v>
      </c>
      <c r="S1640">
        <v>0</v>
      </c>
      <c r="T1640">
        <v>5</v>
      </c>
      <c r="U1640">
        <v>4</v>
      </c>
      <c r="V1640">
        <v>46</v>
      </c>
      <c r="W1640">
        <v>0</v>
      </c>
      <c r="X1640">
        <v>0</v>
      </c>
      <c r="Y1640">
        <v>0</v>
      </c>
      <c r="AB1640">
        <v>1</v>
      </c>
      <c r="AC1640" t="s">
        <v>1477</v>
      </c>
      <c r="AD1640" t="s">
        <v>1487</v>
      </c>
      <c r="AF1640">
        <v>12.2</v>
      </c>
    </row>
    <row r="1641" spans="1:32" x14ac:dyDescent="0.2">
      <c r="A1641" t="s">
        <v>483</v>
      </c>
      <c r="B1641" t="s">
        <v>475</v>
      </c>
      <c r="C1641" t="s">
        <v>47</v>
      </c>
      <c r="D1641" t="s">
        <v>52</v>
      </c>
      <c r="E1641">
        <v>12</v>
      </c>
      <c r="F1641" t="s">
        <v>484</v>
      </c>
      <c r="G1641" t="s">
        <v>253</v>
      </c>
      <c r="O1641">
        <v>7</v>
      </c>
      <c r="P1641">
        <v>39</v>
      </c>
      <c r="Q1641">
        <v>0</v>
      </c>
      <c r="R1641">
        <v>0</v>
      </c>
      <c r="S1641">
        <v>0</v>
      </c>
      <c r="T1641">
        <v>5</v>
      </c>
      <c r="U1641">
        <v>4</v>
      </c>
      <c r="V1641">
        <v>41</v>
      </c>
      <c r="W1641">
        <v>0</v>
      </c>
      <c r="X1641">
        <v>0</v>
      </c>
      <c r="Y1641">
        <v>0</v>
      </c>
      <c r="AB1641">
        <v>1</v>
      </c>
      <c r="AF1641">
        <v>12</v>
      </c>
    </row>
    <row r="1642" spans="1:32" x14ac:dyDescent="0.2">
      <c r="A1642" t="s">
        <v>1151</v>
      </c>
      <c r="B1642" t="s">
        <v>794</v>
      </c>
      <c r="C1642" t="s">
        <v>44</v>
      </c>
      <c r="D1642" t="s">
        <v>34</v>
      </c>
      <c r="E1642">
        <v>12</v>
      </c>
      <c r="F1642" t="s">
        <v>1152</v>
      </c>
      <c r="G1642" t="s">
        <v>252</v>
      </c>
      <c r="T1642">
        <v>9</v>
      </c>
      <c r="U1642">
        <v>5</v>
      </c>
      <c r="V1642">
        <v>70</v>
      </c>
      <c r="W1642">
        <v>0</v>
      </c>
      <c r="X1642">
        <v>0</v>
      </c>
      <c r="Y1642">
        <v>0</v>
      </c>
      <c r="AB1642">
        <v>1</v>
      </c>
      <c r="AF1642">
        <v>12</v>
      </c>
    </row>
    <row r="1643" spans="1:32" x14ac:dyDescent="0.2">
      <c r="A1643" t="s">
        <v>958</v>
      </c>
      <c r="B1643" t="s">
        <v>720</v>
      </c>
      <c r="C1643" t="s">
        <v>50</v>
      </c>
      <c r="D1643" t="s">
        <v>39</v>
      </c>
      <c r="E1643">
        <v>12</v>
      </c>
      <c r="F1643" t="s">
        <v>959</v>
      </c>
      <c r="G1643" t="s">
        <v>258</v>
      </c>
      <c r="T1643">
        <v>8</v>
      </c>
      <c r="U1643">
        <v>6</v>
      </c>
      <c r="V1643">
        <v>60</v>
      </c>
      <c r="W1643">
        <v>0</v>
      </c>
      <c r="X1643">
        <v>0</v>
      </c>
      <c r="Y1643">
        <v>0</v>
      </c>
      <c r="AB1643">
        <v>3</v>
      </c>
      <c r="AF1643">
        <v>12</v>
      </c>
    </row>
    <row r="1644" spans="1:32" x14ac:dyDescent="0.2">
      <c r="A1644" t="s">
        <v>1073</v>
      </c>
      <c r="B1644" t="s">
        <v>794</v>
      </c>
      <c r="C1644" t="s">
        <v>50</v>
      </c>
      <c r="D1644" t="s">
        <v>39</v>
      </c>
      <c r="E1644">
        <v>12</v>
      </c>
      <c r="F1644" t="s">
        <v>1074</v>
      </c>
      <c r="G1644" t="s">
        <v>258</v>
      </c>
      <c r="T1644">
        <v>6</v>
      </c>
      <c r="U1644">
        <v>5</v>
      </c>
      <c r="V1644">
        <v>69</v>
      </c>
      <c r="W1644">
        <v>0</v>
      </c>
      <c r="X1644">
        <v>0</v>
      </c>
      <c r="Y1644">
        <v>0</v>
      </c>
      <c r="AB1644">
        <v>1</v>
      </c>
      <c r="AF1644">
        <v>11.9</v>
      </c>
    </row>
    <row r="1645" spans="1:32" x14ac:dyDescent="0.2">
      <c r="A1645" t="s">
        <v>1051</v>
      </c>
      <c r="B1645" t="s">
        <v>720</v>
      </c>
      <c r="C1645" t="s">
        <v>56</v>
      </c>
      <c r="D1645" t="s">
        <v>54</v>
      </c>
      <c r="E1645">
        <v>12</v>
      </c>
      <c r="F1645" t="s">
        <v>1052</v>
      </c>
      <c r="G1645" t="s">
        <v>261</v>
      </c>
      <c r="T1645">
        <v>8</v>
      </c>
      <c r="U1645">
        <v>4</v>
      </c>
      <c r="V1645">
        <v>19</v>
      </c>
      <c r="W1645">
        <v>1</v>
      </c>
      <c r="X1645">
        <v>0</v>
      </c>
      <c r="Y1645">
        <v>0</v>
      </c>
      <c r="AB1645">
        <v>2</v>
      </c>
      <c r="AF1645">
        <v>11.9</v>
      </c>
    </row>
    <row r="1646" spans="1:32" x14ac:dyDescent="0.2">
      <c r="A1646" t="s">
        <v>814</v>
      </c>
      <c r="B1646" t="s">
        <v>720</v>
      </c>
      <c r="C1646" t="s">
        <v>54</v>
      </c>
      <c r="D1646" t="s">
        <v>56</v>
      </c>
      <c r="E1646">
        <v>12</v>
      </c>
      <c r="F1646" t="s">
        <v>815</v>
      </c>
      <c r="G1646" t="s">
        <v>261</v>
      </c>
      <c r="T1646">
        <v>8</v>
      </c>
      <c r="U1646">
        <v>3</v>
      </c>
      <c r="V1646">
        <v>29</v>
      </c>
      <c r="W1646">
        <v>1</v>
      </c>
      <c r="X1646">
        <v>0</v>
      </c>
      <c r="Y1646">
        <v>0</v>
      </c>
      <c r="AB1646">
        <v>3</v>
      </c>
      <c r="AF1646">
        <v>11.9</v>
      </c>
    </row>
    <row r="1647" spans="1:32" x14ac:dyDescent="0.2">
      <c r="A1647" t="s">
        <v>628</v>
      </c>
      <c r="B1647" t="s">
        <v>475</v>
      </c>
      <c r="C1647" t="s">
        <v>34</v>
      </c>
      <c r="D1647" t="s">
        <v>44</v>
      </c>
      <c r="E1647">
        <v>12</v>
      </c>
      <c r="F1647" t="s">
        <v>629</v>
      </c>
      <c r="G1647" t="s">
        <v>252</v>
      </c>
      <c r="O1647">
        <v>10</v>
      </c>
      <c r="P1647">
        <v>11</v>
      </c>
      <c r="Q1647">
        <v>0</v>
      </c>
      <c r="R1647">
        <v>0</v>
      </c>
      <c r="S1647">
        <v>0</v>
      </c>
      <c r="T1647">
        <v>6</v>
      </c>
      <c r="U1647">
        <v>4</v>
      </c>
      <c r="V1647">
        <v>45</v>
      </c>
      <c r="W1647">
        <v>0</v>
      </c>
      <c r="X1647">
        <v>1</v>
      </c>
      <c r="Y1647">
        <v>0</v>
      </c>
      <c r="AB1647">
        <v>1</v>
      </c>
      <c r="AC1647" t="s">
        <v>1477</v>
      </c>
      <c r="AD1647" t="s">
        <v>1505</v>
      </c>
      <c r="AF1647">
        <v>11.6</v>
      </c>
    </row>
    <row r="1648" spans="1:32" x14ac:dyDescent="0.2">
      <c r="A1648" t="s">
        <v>928</v>
      </c>
      <c r="B1648" t="s">
        <v>720</v>
      </c>
      <c r="C1648" t="s">
        <v>36</v>
      </c>
      <c r="D1648" t="s">
        <v>59</v>
      </c>
      <c r="E1648">
        <v>12</v>
      </c>
      <c r="F1648" t="s">
        <v>929</v>
      </c>
      <c r="G1648" t="s">
        <v>265</v>
      </c>
      <c r="T1648">
        <v>10</v>
      </c>
      <c r="U1648">
        <v>4</v>
      </c>
      <c r="V1648">
        <v>76</v>
      </c>
      <c r="W1648">
        <v>0</v>
      </c>
      <c r="X1648">
        <v>0</v>
      </c>
      <c r="Y1648">
        <v>0</v>
      </c>
      <c r="AB1648">
        <v>2</v>
      </c>
      <c r="AC1648" t="s">
        <v>1477</v>
      </c>
      <c r="AD1648" t="s">
        <v>1475</v>
      </c>
      <c r="AF1648">
        <v>11.6</v>
      </c>
    </row>
    <row r="1649" spans="1:32" x14ac:dyDescent="0.2">
      <c r="A1649" t="s">
        <v>1111</v>
      </c>
      <c r="B1649" t="s">
        <v>794</v>
      </c>
      <c r="C1649" t="s">
        <v>57</v>
      </c>
      <c r="D1649" t="s">
        <v>48</v>
      </c>
      <c r="E1649">
        <v>12</v>
      </c>
      <c r="F1649" t="s">
        <v>1112</v>
      </c>
      <c r="G1649" t="s">
        <v>262</v>
      </c>
      <c r="T1649">
        <v>8</v>
      </c>
      <c r="U1649">
        <v>4</v>
      </c>
      <c r="V1649">
        <v>75</v>
      </c>
      <c r="W1649">
        <v>0</v>
      </c>
      <c r="X1649">
        <v>0</v>
      </c>
      <c r="Y1649">
        <v>0</v>
      </c>
      <c r="AB1649">
        <v>1</v>
      </c>
      <c r="AF1649">
        <v>11.5</v>
      </c>
    </row>
    <row r="1650" spans="1:32" x14ac:dyDescent="0.2">
      <c r="A1650" t="s">
        <v>1133</v>
      </c>
      <c r="B1650" t="s">
        <v>720</v>
      </c>
      <c r="C1650" t="s">
        <v>36</v>
      </c>
      <c r="D1650" t="s">
        <v>59</v>
      </c>
      <c r="E1650">
        <v>12</v>
      </c>
      <c r="F1650" t="s">
        <v>1134</v>
      </c>
      <c r="G1650" t="s">
        <v>265</v>
      </c>
      <c r="T1650">
        <v>10</v>
      </c>
      <c r="U1650">
        <v>5</v>
      </c>
      <c r="V1650">
        <v>64</v>
      </c>
      <c r="W1650">
        <v>0</v>
      </c>
      <c r="X1650">
        <v>0</v>
      </c>
      <c r="Y1650">
        <v>0</v>
      </c>
      <c r="AB1650">
        <v>1</v>
      </c>
      <c r="AF1650">
        <v>11.4</v>
      </c>
    </row>
    <row r="1651" spans="1:32" x14ac:dyDescent="0.2">
      <c r="A1651" t="s">
        <v>1233</v>
      </c>
      <c r="B1651" t="s">
        <v>720</v>
      </c>
      <c r="C1651" t="s">
        <v>32</v>
      </c>
      <c r="D1651" t="s">
        <v>42</v>
      </c>
      <c r="E1651">
        <v>12</v>
      </c>
      <c r="F1651" t="s">
        <v>1234</v>
      </c>
      <c r="G1651" t="s">
        <v>257</v>
      </c>
      <c r="T1651">
        <v>3</v>
      </c>
      <c r="U1651">
        <v>2</v>
      </c>
      <c r="V1651">
        <v>33</v>
      </c>
      <c r="W1651">
        <v>1</v>
      </c>
      <c r="X1651">
        <v>0</v>
      </c>
      <c r="Y1651">
        <v>0</v>
      </c>
      <c r="AB1651">
        <v>4</v>
      </c>
      <c r="AF1651">
        <v>11.3</v>
      </c>
    </row>
    <row r="1652" spans="1:32" x14ac:dyDescent="0.2">
      <c r="A1652" t="s">
        <v>385</v>
      </c>
      <c r="B1652" t="s">
        <v>367</v>
      </c>
      <c r="C1652" t="s">
        <v>50</v>
      </c>
      <c r="D1652" t="s">
        <v>39</v>
      </c>
      <c r="E1652">
        <v>12</v>
      </c>
      <c r="F1652" t="s">
        <v>386</v>
      </c>
      <c r="G1652" t="s">
        <v>258</v>
      </c>
      <c r="H1652">
        <v>31</v>
      </c>
      <c r="I1652">
        <v>22</v>
      </c>
      <c r="J1652">
        <v>230</v>
      </c>
      <c r="K1652">
        <v>1</v>
      </c>
      <c r="L1652">
        <v>0</v>
      </c>
      <c r="M1652">
        <v>2</v>
      </c>
      <c r="N1652">
        <v>0</v>
      </c>
      <c r="O1652">
        <v>1</v>
      </c>
      <c r="P1652">
        <v>-1</v>
      </c>
      <c r="Q1652">
        <v>0</v>
      </c>
      <c r="R1652">
        <v>0</v>
      </c>
      <c r="S1652">
        <v>0</v>
      </c>
      <c r="AB1652">
        <v>1</v>
      </c>
      <c r="AF1652">
        <v>11.1</v>
      </c>
    </row>
    <row r="1653" spans="1:32" x14ac:dyDescent="0.2">
      <c r="A1653" t="s">
        <v>800</v>
      </c>
      <c r="B1653" t="s">
        <v>720</v>
      </c>
      <c r="C1653" t="s">
        <v>48</v>
      </c>
      <c r="D1653" t="s">
        <v>57</v>
      </c>
      <c r="E1653">
        <v>12</v>
      </c>
      <c r="F1653" t="s">
        <v>801</v>
      </c>
      <c r="G1653" t="s">
        <v>262</v>
      </c>
      <c r="T1653">
        <v>12</v>
      </c>
      <c r="U1653">
        <v>6</v>
      </c>
      <c r="V1653">
        <v>51</v>
      </c>
      <c r="W1653">
        <v>0</v>
      </c>
      <c r="X1653">
        <v>0</v>
      </c>
      <c r="Y1653">
        <v>0</v>
      </c>
      <c r="AB1653">
        <v>1</v>
      </c>
      <c r="AF1653">
        <v>11.1</v>
      </c>
    </row>
    <row r="1654" spans="1:32" x14ac:dyDescent="0.2">
      <c r="A1654" t="s">
        <v>517</v>
      </c>
      <c r="B1654" t="s">
        <v>475</v>
      </c>
      <c r="C1654" t="s">
        <v>51</v>
      </c>
      <c r="D1654" t="s">
        <v>35</v>
      </c>
      <c r="E1654">
        <v>12</v>
      </c>
      <c r="F1654" t="s">
        <v>518</v>
      </c>
      <c r="G1654" t="s">
        <v>264</v>
      </c>
      <c r="O1654">
        <v>16</v>
      </c>
      <c r="P1654">
        <v>86</v>
      </c>
      <c r="Q1654">
        <v>0</v>
      </c>
      <c r="R1654">
        <v>0</v>
      </c>
      <c r="S1654">
        <v>0</v>
      </c>
      <c r="T1654">
        <v>1</v>
      </c>
      <c r="U1654">
        <v>1</v>
      </c>
      <c r="V1654">
        <v>14</v>
      </c>
      <c r="W1654">
        <v>0</v>
      </c>
      <c r="X1654">
        <v>0</v>
      </c>
      <c r="Y1654">
        <v>0</v>
      </c>
      <c r="AB1654">
        <v>1</v>
      </c>
      <c r="AF1654">
        <v>11</v>
      </c>
    </row>
    <row r="1655" spans="1:32" x14ac:dyDescent="0.2">
      <c r="A1655" t="s">
        <v>477</v>
      </c>
      <c r="B1655" t="s">
        <v>475</v>
      </c>
      <c r="C1655" t="s">
        <v>46</v>
      </c>
      <c r="D1655" t="s">
        <v>60</v>
      </c>
      <c r="E1655">
        <v>12</v>
      </c>
      <c r="F1655" t="s">
        <v>478</v>
      </c>
      <c r="G1655" t="s">
        <v>255</v>
      </c>
      <c r="O1655">
        <v>8</v>
      </c>
      <c r="P1655">
        <v>21</v>
      </c>
      <c r="Q1655">
        <v>1</v>
      </c>
      <c r="R1655">
        <v>0</v>
      </c>
      <c r="S1655">
        <v>0</v>
      </c>
      <c r="T1655">
        <v>4</v>
      </c>
      <c r="U1655">
        <v>2</v>
      </c>
      <c r="V1655">
        <v>8</v>
      </c>
      <c r="W1655">
        <v>0</v>
      </c>
      <c r="X1655">
        <v>0</v>
      </c>
      <c r="Y1655">
        <v>0</v>
      </c>
      <c r="AB1655">
        <v>3</v>
      </c>
      <c r="AF1655">
        <v>10.9</v>
      </c>
    </row>
    <row r="1656" spans="1:32" x14ac:dyDescent="0.2">
      <c r="A1656" t="s">
        <v>513</v>
      </c>
      <c r="B1656" t="s">
        <v>475</v>
      </c>
      <c r="C1656" t="s">
        <v>36</v>
      </c>
      <c r="D1656" t="s">
        <v>59</v>
      </c>
      <c r="E1656">
        <v>12</v>
      </c>
      <c r="F1656" t="s">
        <v>514</v>
      </c>
      <c r="G1656" t="s">
        <v>265</v>
      </c>
      <c r="O1656">
        <v>14</v>
      </c>
      <c r="P1656">
        <v>97</v>
      </c>
      <c r="Q1656">
        <v>0</v>
      </c>
      <c r="R1656">
        <v>0</v>
      </c>
      <c r="S1656">
        <v>0</v>
      </c>
      <c r="T1656">
        <v>3</v>
      </c>
      <c r="U1656">
        <v>1</v>
      </c>
      <c r="V1656">
        <v>1</v>
      </c>
      <c r="W1656">
        <v>0</v>
      </c>
      <c r="X1656">
        <v>0</v>
      </c>
      <c r="Y1656">
        <v>0</v>
      </c>
      <c r="AB1656">
        <v>1</v>
      </c>
      <c r="AF1656">
        <v>10.8</v>
      </c>
    </row>
    <row r="1657" spans="1:32" x14ac:dyDescent="0.2">
      <c r="A1657" t="s">
        <v>660</v>
      </c>
      <c r="B1657" t="s">
        <v>475</v>
      </c>
      <c r="C1657" t="s">
        <v>44</v>
      </c>
      <c r="D1657" t="s">
        <v>34</v>
      </c>
      <c r="E1657">
        <v>12</v>
      </c>
      <c r="F1657" t="s">
        <v>661</v>
      </c>
      <c r="G1657" t="s">
        <v>252</v>
      </c>
      <c r="O1657">
        <v>21</v>
      </c>
      <c r="P1657">
        <v>68</v>
      </c>
      <c r="Q1657">
        <v>0</v>
      </c>
      <c r="R1657">
        <v>0</v>
      </c>
      <c r="S1657">
        <v>0</v>
      </c>
      <c r="T1657">
        <v>4</v>
      </c>
      <c r="U1657">
        <v>3</v>
      </c>
      <c r="V1657">
        <v>9</v>
      </c>
      <c r="W1657">
        <v>0</v>
      </c>
      <c r="X1657">
        <v>0</v>
      </c>
      <c r="Y1657">
        <v>0</v>
      </c>
      <c r="AB1657">
        <v>1</v>
      </c>
      <c r="AF1657">
        <v>10.7</v>
      </c>
    </row>
    <row r="1658" spans="1:32" x14ac:dyDescent="0.2">
      <c r="A1658" t="s">
        <v>630</v>
      </c>
      <c r="B1658" t="s">
        <v>475</v>
      </c>
      <c r="C1658" t="s">
        <v>49</v>
      </c>
      <c r="D1658" t="s">
        <v>40</v>
      </c>
      <c r="E1658">
        <v>12</v>
      </c>
      <c r="F1658" t="s">
        <v>631</v>
      </c>
      <c r="G1658" t="s">
        <v>263</v>
      </c>
      <c r="O1658">
        <v>4</v>
      </c>
      <c r="P1658">
        <v>8</v>
      </c>
      <c r="Q1658">
        <v>0</v>
      </c>
      <c r="R1658">
        <v>0</v>
      </c>
      <c r="S1658">
        <v>0</v>
      </c>
      <c r="T1658">
        <v>6</v>
      </c>
      <c r="U1658">
        <v>6</v>
      </c>
      <c r="V1658">
        <v>39</v>
      </c>
      <c r="W1658">
        <v>0</v>
      </c>
      <c r="X1658">
        <v>0</v>
      </c>
      <c r="Y1658">
        <v>0</v>
      </c>
      <c r="AB1658">
        <v>1</v>
      </c>
      <c r="AF1658">
        <v>10.7</v>
      </c>
    </row>
    <row r="1659" spans="1:32" x14ac:dyDescent="0.2">
      <c r="A1659" t="s">
        <v>429</v>
      </c>
      <c r="B1659" t="s">
        <v>367</v>
      </c>
      <c r="C1659" t="s">
        <v>34</v>
      </c>
      <c r="D1659" t="s">
        <v>44</v>
      </c>
      <c r="E1659">
        <v>12</v>
      </c>
      <c r="F1659" t="s">
        <v>430</v>
      </c>
      <c r="G1659" t="s">
        <v>252</v>
      </c>
      <c r="H1659">
        <v>19</v>
      </c>
      <c r="I1659">
        <v>13</v>
      </c>
      <c r="J1659">
        <v>93</v>
      </c>
      <c r="K1659">
        <v>1</v>
      </c>
      <c r="L1659">
        <v>1</v>
      </c>
      <c r="M1659">
        <v>0</v>
      </c>
      <c r="N1659">
        <v>0</v>
      </c>
      <c r="O1659">
        <v>2</v>
      </c>
      <c r="P1659">
        <v>9</v>
      </c>
      <c r="Q1659">
        <v>0</v>
      </c>
      <c r="R1659">
        <v>0</v>
      </c>
      <c r="S1659">
        <v>0</v>
      </c>
      <c r="AB1659">
        <v>2</v>
      </c>
      <c r="AF1659">
        <v>10.62</v>
      </c>
    </row>
    <row r="1660" spans="1:32" x14ac:dyDescent="0.2">
      <c r="A1660" t="s">
        <v>896</v>
      </c>
      <c r="B1660" t="s">
        <v>720</v>
      </c>
      <c r="C1660" t="s">
        <v>50</v>
      </c>
      <c r="D1660" t="s">
        <v>39</v>
      </c>
      <c r="E1660">
        <v>12</v>
      </c>
      <c r="F1660" t="s">
        <v>897</v>
      </c>
      <c r="G1660" t="s">
        <v>258</v>
      </c>
      <c r="T1660">
        <v>7</v>
      </c>
      <c r="U1660">
        <v>5</v>
      </c>
      <c r="V1660">
        <v>56</v>
      </c>
      <c r="W1660">
        <v>0</v>
      </c>
      <c r="X1660">
        <v>0</v>
      </c>
      <c r="Y1660">
        <v>0</v>
      </c>
      <c r="AB1660">
        <v>1</v>
      </c>
      <c r="AF1660">
        <v>10.6</v>
      </c>
    </row>
    <row r="1661" spans="1:32" x14ac:dyDescent="0.2">
      <c r="A1661" t="s">
        <v>910</v>
      </c>
      <c r="B1661" t="s">
        <v>720</v>
      </c>
      <c r="C1661" t="s">
        <v>50</v>
      </c>
      <c r="D1661" t="s">
        <v>39</v>
      </c>
      <c r="E1661">
        <v>12</v>
      </c>
      <c r="F1661" t="s">
        <v>911</v>
      </c>
      <c r="G1661" t="s">
        <v>258</v>
      </c>
      <c r="T1661">
        <v>4</v>
      </c>
      <c r="U1661">
        <v>3</v>
      </c>
      <c r="V1661">
        <v>16</v>
      </c>
      <c r="W1661">
        <v>1</v>
      </c>
      <c r="X1661">
        <v>0</v>
      </c>
      <c r="Y1661">
        <v>0</v>
      </c>
      <c r="AB1661">
        <v>4</v>
      </c>
      <c r="AF1661">
        <v>10.6</v>
      </c>
    </row>
    <row r="1662" spans="1:32" x14ac:dyDescent="0.2">
      <c r="A1662" t="s">
        <v>1117</v>
      </c>
      <c r="B1662" t="s">
        <v>720</v>
      </c>
      <c r="C1662" t="s">
        <v>37</v>
      </c>
      <c r="D1662" t="s">
        <v>53</v>
      </c>
      <c r="E1662">
        <v>12</v>
      </c>
      <c r="F1662" t="s">
        <v>1118</v>
      </c>
      <c r="G1662" t="s">
        <v>260</v>
      </c>
      <c r="T1662">
        <v>6</v>
      </c>
      <c r="U1662">
        <v>1</v>
      </c>
      <c r="V1662">
        <v>36</v>
      </c>
      <c r="W1662">
        <v>1</v>
      </c>
      <c r="X1662">
        <v>0</v>
      </c>
      <c r="Y1662">
        <v>0</v>
      </c>
      <c r="AB1662">
        <v>2</v>
      </c>
      <c r="AF1662">
        <v>10.6</v>
      </c>
    </row>
    <row r="1663" spans="1:32" x14ac:dyDescent="0.2">
      <c r="A1663" t="s">
        <v>614</v>
      </c>
      <c r="B1663" t="s">
        <v>475</v>
      </c>
      <c r="C1663" t="s">
        <v>35</v>
      </c>
      <c r="D1663" t="s">
        <v>51</v>
      </c>
      <c r="E1663">
        <v>12</v>
      </c>
      <c r="F1663" t="s">
        <v>615</v>
      </c>
      <c r="G1663" t="s">
        <v>264</v>
      </c>
      <c r="O1663">
        <v>1</v>
      </c>
      <c r="P1663">
        <v>-2</v>
      </c>
      <c r="Q1663">
        <v>0</v>
      </c>
      <c r="R1663">
        <v>0</v>
      </c>
      <c r="S1663">
        <v>0</v>
      </c>
      <c r="T1663">
        <v>7</v>
      </c>
      <c r="U1663">
        <v>7</v>
      </c>
      <c r="V1663">
        <v>37</v>
      </c>
      <c r="W1663">
        <v>0</v>
      </c>
      <c r="X1663">
        <v>0</v>
      </c>
      <c r="Y1663">
        <v>0</v>
      </c>
      <c r="AB1663">
        <v>2</v>
      </c>
      <c r="AF1663">
        <v>10.5</v>
      </c>
    </row>
    <row r="1664" spans="1:32" x14ac:dyDescent="0.2">
      <c r="A1664" t="s">
        <v>564</v>
      </c>
      <c r="B1664" t="s">
        <v>475</v>
      </c>
      <c r="C1664" t="s">
        <v>45</v>
      </c>
      <c r="D1664" t="s">
        <v>55</v>
      </c>
      <c r="E1664">
        <v>12</v>
      </c>
      <c r="F1664" t="s">
        <v>565</v>
      </c>
      <c r="G1664" t="s">
        <v>267</v>
      </c>
      <c r="O1664">
        <v>7</v>
      </c>
      <c r="P1664">
        <v>27</v>
      </c>
      <c r="Q1664">
        <v>0</v>
      </c>
      <c r="R1664">
        <v>0</v>
      </c>
      <c r="S1664">
        <v>0</v>
      </c>
      <c r="T1664">
        <v>6</v>
      </c>
      <c r="U1664">
        <v>5</v>
      </c>
      <c r="V1664">
        <v>23</v>
      </c>
      <c r="W1664">
        <v>0</v>
      </c>
      <c r="X1664">
        <v>0</v>
      </c>
      <c r="Y1664">
        <v>0</v>
      </c>
      <c r="AB1664">
        <v>1</v>
      </c>
      <c r="AF1664">
        <v>10</v>
      </c>
    </row>
    <row r="1665" spans="1:32" x14ac:dyDescent="0.2">
      <c r="A1665" t="s">
        <v>544</v>
      </c>
      <c r="B1665" t="s">
        <v>475</v>
      </c>
      <c r="C1665" t="s">
        <v>53</v>
      </c>
      <c r="D1665" t="s">
        <v>37</v>
      </c>
      <c r="E1665">
        <v>12</v>
      </c>
      <c r="F1665" t="s">
        <v>545</v>
      </c>
      <c r="G1665" t="s">
        <v>260</v>
      </c>
      <c r="O1665">
        <v>23</v>
      </c>
      <c r="P1665">
        <v>78</v>
      </c>
      <c r="Q1665">
        <v>0</v>
      </c>
      <c r="R1665">
        <v>0</v>
      </c>
      <c r="S1665">
        <v>0</v>
      </c>
      <c r="T1665">
        <v>1</v>
      </c>
      <c r="U1665">
        <v>1</v>
      </c>
      <c r="V1665">
        <v>12</v>
      </c>
      <c r="W1665">
        <v>0</v>
      </c>
      <c r="X1665">
        <v>0</v>
      </c>
      <c r="Y1665">
        <v>0</v>
      </c>
      <c r="AB1665">
        <v>2</v>
      </c>
      <c r="AC1665" t="s">
        <v>462</v>
      </c>
      <c r="AD1665" t="s">
        <v>1807</v>
      </c>
      <c r="AE1665" t="s">
        <v>1799</v>
      </c>
      <c r="AF1665">
        <v>10</v>
      </c>
    </row>
    <row r="1666" spans="1:32" x14ac:dyDescent="0.2">
      <c r="A1666" t="s">
        <v>1596</v>
      </c>
      <c r="B1666" t="s">
        <v>475</v>
      </c>
      <c r="C1666" t="s">
        <v>42</v>
      </c>
      <c r="D1666" t="s">
        <v>32</v>
      </c>
      <c r="E1666">
        <v>12</v>
      </c>
      <c r="F1666" t="s">
        <v>1597</v>
      </c>
      <c r="G1666" t="s">
        <v>257</v>
      </c>
      <c r="O1666">
        <v>3</v>
      </c>
      <c r="P1666">
        <v>6</v>
      </c>
      <c r="Q1666">
        <v>0</v>
      </c>
      <c r="R1666">
        <v>0</v>
      </c>
      <c r="S1666">
        <v>0</v>
      </c>
      <c r="T1666">
        <v>6</v>
      </c>
      <c r="U1666">
        <v>4</v>
      </c>
      <c r="V1666">
        <v>52</v>
      </c>
      <c r="W1666">
        <v>0</v>
      </c>
      <c r="X1666">
        <v>0</v>
      </c>
      <c r="Y1666">
        <v>0</v>
      </c>
      <c r="AB1666">
        <v>2</v>
      </c>
      <c r="AF1666">
        <v>9.8000000000000007</v>
      </c>
    </row>
    <row r="1667" spans="1:32" x14ac:dyDescent="0.2">
      <c r="A1667" t="s">
        <v>1215</v>
      </c>
      <c r="B1667" t="s">
        <v>794</v>
      </c>
      <c r="C1667" t="s">
        <v>31</v>
      </c>
      <c r="D1667" t="s">
        <v>43</v>
      </c>
      <c r="E1667">
        <v>12</v>
      </c>
      <c r="F1667" t="s">
        <v>1216</v>
      </c>
      <c r="G1667" t="s">
        <v>266</v>
      </c>
      <c r="T1667">
        <v>6</v>
      </c>
      <c r="U1667">
        <v>5</v>
      </c>
      <c r="V1667">
        <v>48</v>
      </c>
      <c r="W1667">
        <v>0</v>
      </c>
      <c r="X1667">
        <v>0</v>
      </c>
      <c r="Y1667">
        <v>0</v>
      </c>
      <c r="AB1667">
        <v>2</v>
      </c>
      <c r="AC1667" t="s">
        <v>462</v>
      </c>
      <c r="AD1667" t="s">
        <v>1808</v>
      </c>
      <c r="AF1667">
        <v>9.8000000000000007</v>
      </c>
    </row>
    <row r="1668" spans="1:32" x14ac:dyDescent="0.2">
      <c r="A1668" t="s">
        <v>876</v>
      </c>
      <c r="B1668" t="s">
        <v>794</v>
      </c>
      <c r="C1668" t="s">
        <v>35</v>
      </c>
      <c r="D1668" t="s">
        <v>51</v>
      </c>
      <c r="E1668">
        <v>12</v>
      </c>
      <c r="F1668" t="s">
        <v>877</v>
      </c>
      <c r="G1668" t="s">
        <v>264</v>
      </c>
      <c r="T1668">
        <v>6</v>
      </c>
      <c r="U1668">
        <v>4</v>
      </c>
      <c r="V1668">
        <v>58</v>
      </c>
      <c r="W1668">
        <v>0</v>
      </c>
      <c r="X1668">
        <v>0</v>
      </c>
      <c r="Y1668">
        <v>0</v>
      </c>
      <c r="AB1668">
        <v>1</v>
      </c>
      <c r="AF1668">
        <v>9.8000000000000007</v>
      </c>
    </row>
    <row r="1669" spans="1:32" x14ac:dyDescent="0.2">
      <c r="A1669" t="s">
        <v>1191</v>
      </c>
      <c r="B1669" t="s">
        <v>794</v>
      </c>
      <c r="C1669" t="s">
        <v>60</v>
      </c>
      <c r="D1669" t="s">
        <v>46</v>
      </c>
      <c r="E1669">
        <v>12</v>
      </c>
      <c r="F1669" t="s">
        <v>1192</v>
      </c>
      <c r="G1669" t="s">
        <v>255</v>
      </c>
      <c r="T1669">
        <v>3</v>
      </c>
      <c r="U1669">
        <v>3</v>
      </c>
      <c r="V1669">
        <v>67</v>
      </c>
      <c r="W1669">
        <v>0</v>
      </c>
      <c r="X1669">
        <v>0</v>
      </c>
      <c r="Y1669">
        <v>0</v>
      </c>
      <c r="AB1669">
        <v>2</v>
      </c>
      <c r="AF1669">
        <v>9.6999999999999993</v>
      </c>
    </row>
    <row r="1670" spans="1:32" x14ac:dyDescent="0.2">
      <c r="A1670" t="s">
        <v>916</v>
      </c>
      <c r="B1670" t="s">
        <v>794</v>
      </c>
      <c r="C1670" t="s">
        <v>48</v>
      </c>
      <c r="D1670" t="s">
        <v>57</v>
      </c>
      <c r="E1670">
        <v>12</v>
      </c>
      <c r="F1670" t="s">
        <v>917</v>
      </c>
      <c r="G1670" t="s">
        <v>262</v>
      </c>
      <c r="T1670">
        <v>6</v>
      </c>
      <c r="U1670">
        <v>5</v>
      </c>
      <c r="V1670">
        <v>45</v>
      </c>
      <c r="W1670">
        <v>0</v>
      </c>
      <c r="X1670">
        <v>0</v>
      </c>
      <c r="Y1670">
        <v>0</v>
      </c>
      <c r="AB1670">
        <v>1</v>
      </c>
      <c r="AF1670">
        <v>9.5</v>
      </c>
    </row>
    <row r="1671" spans="1:32" x14ac:dyDescent="0.2">
      <c r="A1671" t="s">
        <v>878</v>
      </c>
      <c r="B1671" t="s">
        <v>794</v>
      </c>
      <c r="C1671" t="s">
        <v>41</v>
      </c>
      <c r="D1671" t="s">
        <v>33</v>
      </c>
      <c r="E1671">
        <v>12</v>
      </c>
      <c r="F1671" t="s">
        <v>879</v>
      </c>
      <c r="G1671" t="s">
        <v>259</v>
      </c>
      <c r="T1671">
        <v>9</v>
      </c>
      <c r="U1671">
        <v>4</v>
      </c>
      <c r="V1671">
        <v>53</v>
      </c>
      <c r="W1671">
        <v>0</v>
      </c>
      <c r="X1671">
        <v>0</v>
      </c>
      <c r="Y1671">
        <v>0</v>
      </c>
      <c r="AB1671">
        <v>1</v>
      </c>
      <c r="AF1671">
        <v>9.3000000000000007</v>
      </c>
    </row>
    <row r="1672" spans="1:32" x14ac:dyDescent="0.2">
      <c r="A1672" t="s">
        <v>521</v>
      </c>
      <c r="B1672" t="s">
        <v>475</v>
      </c>
      <c r="C1672" t="s">
        <v>56</v>
      </c>
      <c r="D1672" t="s">
        <v>54</v>
      </c>
      <c r="E1672">
        <v>12</v>
      </c>
      <c r="F1672" t="s">
        <v>522</v>
      </c>
      <c r="G1672" t="s">
        <v>261</v>
      </c>
      <c r="O1672">
        <v>22</v>
      </c>
      <c r="P1672">
        <v>59</v>
      </c>
      <c r="Q1672">
        <v>0</v>
      </c>
      <c r="R1672">
        <v>0</v>
      </c>
      <c r="S1672">
        <v>0</v>
      </c>
      <c r="T1672">
        <v>3</v>
      </c>
      <c r="U1672">
        <v>1</v>
      </c>
      <c r="V1672">
        <v>23</v>
      </c>
      <c r="W1672">
        <v>0</v>
      </c>
      <c r="X1672">
        <v>0</v>
      </c>
      <c r="Y1672">
        <v>0</v>
      </c>
      <c r="AB1672">
        <v>1</v>
      </c>
      <c r="AF1672">
        <v>9.1999999999999993</v>
      </c>
    </row>
    <row r="1673" spans="1:32" x14ac:dyDescent="0.2">
      <c r="A1673" t="s">
        <v>866</v>
      </c>
      <c r="B1673" t="s">
        <v>720</v>
      </c>
      <c r="C1673" t="s">
        <v>41</v>
      </c>
      <c r="D1673" t="s">
        <v>33</v>
      </c>
      <c r="E1673">
        <v>12</v>
      </c>
      <c r="F1673" t="s">
        <v>867</v>
      </c>
      <c r="G1673" t="s">
        <v>259</v>
      </c>
      <c r="T1673">
        <v>8</v>
      </c>
      <c r="U1673">
        <v>4</v>
      </c>
      <c r="V1673">
        <v>50</v>
      </c>
      <c r="W1673">
        <v>0</v>
      </c>
      <c r="X1673">
        <v>0</v>
      </c>
      <c r="Y1673">
        <v>0</v>
      </c>
      <c r="AB1673">
        <v>2</v>
      </c>
      <c r="AF1673">
        <v>9</v>
      </c>
    </row>
    <row r="1674" spans="1:32" x14ac:dyDescent="0.2">
      <c r="A1674" t="s">
        <v>1015</v>
      </c>
      <c r="B1674" t="s">
        <v>794</v>
      </c>
      <c r="C1674" t="s">
        <v>54</v>
      </c>
      <c r="D1674" t="s">
        <v>56</v>
      </c>
      <c r="E1674">
        <v>12</v>
      </c>
      <c r="F1674" t="s">
        <v>1016</v>
      </c>
      <c r="G1674" t="s">
        <v>261</v>
      </c>
      <c r="T1674">
        <v>2</v>
      </c>
      <c r="U1674">
        <v>1</v>
      </c>
      <c r="V1674">
        <v>20</v>
      </c>
      <c r="W1674">
        <v>1</v>
      </c>
      <c r="X1674">
        <v>0</v>
      </c>
      <c r="Y1674">
        <v>0</v>
      </c>
      <c r="AB1674">
        <v>2</v>
      </c>
      <c r="AF1674">
        <v>9</v>
      </c>
    </row>
    <row r="1675" spans="1:32" x14ac:dyDescent="0.2">
      <c r="A1675" t="s">
        <v>966</v>
      </c>
      <c r="B1675" t="s">
        <v>794</v>
      </c>
      <c r="C1675" t="s">
        <v>38</v>
      </c>
      <c r="D1675" t="s">
        <v>61</v>
      </c>
      <c r="E1675">
        <v>12</v>
      </c>
      <c r="F1675" t="s">
        <v>967</v>
      </c>
      <c r="G1675" t="s">
        <v>254</v>
      </c>
      <c r="T1675">
        <v>4</v>
      </c>
      <c r="U1675">
        <v>2</v>
      </c>
      <c r="V1675">
        <v>10</v>
      </c>
      <c r="W1675">
        <v>1</v>
      </c>
      <c r="X1675">
        <v>0</v>
      </c>
      <c r="Y1675">
        <v>0</v>
      </c>
      <c r="AB1675">
        <v>2</v>
      </c>
      <c r="AF1675">
        <v>9</v>
      </c>
    </row>
    <row r="1676" spans="1:32" x14ac:dyDescent="0.2">
      <c r="A1676" t="s">
        <v>1025</v>
      </c>
      <c r="B1676" t="s">
        <v>794</v>
      </c>
      <c r="C1676" t="s">
        <v>52</v>
      </c>
      <c r="D1676" t="s">
        <v>47</v>
      </c>
      <c r="E1676">
        <v>12</v>
      </c>
      <c r="F1676" t="s">
        <v>1026</v>
      </c>
      <c r="G1676" t="s">
        <v>253</v>
      </c>
      <c r="T1676">
        <v>7</v>
      </c>
      <c r="U1676">
        <v>2</v>
      </c>
      <c r="V1676">
        <v>10</v>
      </c>
      <c r="W1676">
        <v>1</v>
      </c>
      <c r="X1676">
        <v>0</v>
      </c>
      <c r="Y1676">
        <v>0</v>
      </c>
      <c r="AB1676">
        <v>2</v>
      </c>
      <c r="AF1676">
        <v>9</v>
      </c>
    </row>
    <row r="1677" spans="1:32" x14ac:dyDescent="0.2">
      <c r="A1677" t="s">
        <v>998</v>
      </c>
      <c r="B1677" t="s">
        <v>720</v>
      </c>
      <c r="C1677" t="s">
        <v>42</v>
      </c>
      <c r="D1677" t="s">
        <v>32</v>
      </c>
      <c r="E1677">
        <v>12</v>
      </c>
      <c r="F1677" t="s">
        <v>999</v>
      </c>
      <c r="G1677" t="s">
        <v>257</v>
      </c>
      <c r="T1677">
        <v>3</v>
      </c>
      <c r="U1677">
        <v>2</v>
      </c>
      <c r="V1677">
        <v>9</v>
      </c>
      <c r="W1677">
        <v>1</v>
      </c>
      <c r="X1677">
        <v>0</v>
      </c>
      <c r="Y1677">
        <v>0</v>
      </c>
      <c r="AB1677">
        <v>4</v>
      </c>
      <c r="AF1677">
        <v>8.9</v>
      </c>
    </row>
    <row r="1678" spans="1:32" x14ac:dyDescent="0.2">
      <c r="A1678" t="s">
        <v>1071</v>
      </c>
      <c r="B1678" t="s">
        <v>720</v>
      </c>
      <c r="C1678" t="s">
        <v>31</v>
      </c>
      <c r="D1678" t="s">
        <v>43</v>
      </c>
      <c r="E1678">
        <v>12</v>
      </c>
      <c r="F1678" t="s">
        <v>1072</v>
      </c>
      <c r="G1678" t="s">
        <v>266</v>
      </c>
      <c r="T1678">
        <v>4</v>
      </c>
      <c r="U1678">
        <v>2</v>
      </c>
      <c r="V1678">
        <v>8</v>
      </c>
      <c r="W1678">
        <v>1</v>
      </c>
      <c r="X1678">
        <v>0</v>
      </c>
      <c r="Y1678">
        <v>0</v>
      </c>
      <c r="AB1678">
        <v>3</v>
      </c>
      <c r="AF1678">
        <v>8.8000000000000007</v>
      </c>
    </row>
    <row r="1679" spans="1:32" x14ac:dyDescent="0.2">
      <c r="A1679" t="s">
        <v>618</v>
      </c>
      <c r="B1679" t="s">
        <v>475</v>
      </c>
      <c r="C1679" t="s">
        <v>51</v>
      </c>
      <c r="D1679" t="s">
        <v>35</v>
      </c>
      <c r="E1679">
        <v>12</v>
      </c>
      <c r="F1679" t="s">
        <v>619</v>
      </c>
      <c r="G1679" t="s">
        <v>264</v>
      </c>
      <c r="O1679">
        <v>10</v>
      </c>
      <c r="P1679">
        <v>16</v>
      </c>
      <c r="Q1679">
        <v>0</v>
      </c>
      <c r="R1679">
        <v>0</v>
      </c>
      <c r="S1679">
        <v>0</v>
      </c>
      <c r="T1679">
        <v>3</v>
      </c>
      <c r="U1679">
        <v>2</v>
      </c>
      <c r="V1679">
        <v>51</v>
      </c>
      <c r="W1679">
        <v>0</v>
      </c>
      <c r="X1679">
        <v>0</v>
      </c>
      <c r="Y1679">
        <v>0</v>
      </c>
      <c r="AB1679">
        <v>2</v>
      </c>
      <c r="AF1679">
        <v>8.6999999999999993</v>
      </c>
    </row>
    <row r="1680" spans="1:32" x14ac:dyDescent="0.2">
      <c r="A1680" t="s">
        <v>1003</v>
      </c>
      <c r="B1680" t="s">
        <v>720</v>
      </c>
      <c r="C1680" t="s">
        <v>33</v>
      </c>
      <c r="D1680" t="s">
        <v>41</v>
      </c>
      <c r="E1680">
        <v>12</v>
      </c>
      <c r="F1680" t="s">
        <v>1004</v>
      </c>
      <c r="G1680" t="s">
        <v>259</v>
      </c>
      <c r="T1680">
        <v>8</v>
      </c>
      <c r="U1680">
        <v>5</v>
      </c>
      <c r="V1680">
        <v>36</v>
      </c>
      <c r="W1680">
        <v>0</v>
      </c>
      <c r="X1680">
        <v>0</v>
      </c>
      <c r="Y1680">
        <v>0</v>
      </c>
      <c r="AB1680">
        <v>1</v>
      </c>
      <c r="AC1680" t="s">
        <v>462</v>
      </c>
      <c r="AD1680" t="s">
        <v>1475</v>
      </c>
      <c r="AF1680">
        <v>8.6</v>
      </c>
    </row>
    <row r="1681" spans="1:32" x14ac:dyDescent="0.2">
      <c r="A1681" t="s">
        <v>525</v>
      </c>
      <c r="B1681" t="s">
        <v>475</v>
      </c>
      <c r="C1681" t="s">
        <v>61</v>
      </c>
      <c r="D1681" t="s">
        <v>38</v>
      </c>
      <c r="E1681">
        <v>12</v>
      </c>
      <c r="F1681" t="s">
        <v>526</v>
      </c>
      <c r="G1681" t="s">
        <v>254</v>
      </c>
      <c r="O1681">
        <v>16</v>
      </c>
      <c r="P1681">
        <v>63</v>
      </c>
      <c r="Q1681">
        <v>0</v>
      </c>
      <c r="R1681">
        <v>0</v>
      </c>
      <c r="S1681">
        <v>0</v>
      </c>
      <c r="T1681">
        <v>2</v>
      </c>
      <c r="U1681">
        <v>1</v>
      </c>
      <c r="V1681">
        <v>12</v>
      </c>
      <c r="W1681">
        <v>0</v>
      </c>
      <c r="X1681">
        <v>0</v>
      </c>
      <c r="Y1681">
        <v>0</v>
      </c>
      <c r="AB1681">
        <v>3</v>
      </c>
      <c r="AF1681">
        <v>8.5</v>
      </c>
    </row>
    <row r="1682" spans="1:32" x14ac:dyDescent="0.2">
      <c r="A1682" t="s">
        <v>787</v>
      </c>
      <c r="B1682" t="s">
        <v>720</v>
      </c>
      <c r="C1682" t="s">
        <v>51</v>
      </c>
      <c r="D1682" t="s">
        <v>35</v>
      </c>
      <c r="E1682">
        <v>12</v>
      </c>
      <c r="F1682" t="s">
        <v>788</v>
      </c>
      <c r="G1682" t="s">
        <v>264</v>
      </c>
      <c r="O1682">
        <v>1</v>
      </c>
      <c r="P1682">
        <v>30</v>
      </c>
      <c r="Q1682">
        <v>0</v>
      </c>
      <c r="R1682">
        <v>0</v>
      </c>
      <c r="S1682">
        <v>0</v>
      </c>
      <c r="T1682">
        <v>5</v>
      </c>
      <c r="U1682">
        <v>3</v>
      </c>
      <c r="V1682">
        <v>25</v>
      </c>
      <c r="W1682">
        <v>0</v>
      </c>
      <c r="X1682">
        <v>0</v>
      </c>
      <c r="Y1682">
        <v>0</v>
      </c>
      <c r="AB1682">
        <v>2</v>
      </c>
      <c r="AF1682">
        <v>8.5</v>
      </c>
    </row>
    <row r="1683" spans="1:32" x14ac:dyDescent="0.2">
      <c r="A1683" t="s">
        <v>816</v>
      </c>
      <c r="B1683" t="s">
        <v>720</v>
      </c>
      <c r="C1683" t="s">
        <v>41</v>
      </c>
      <c r="D1683" t="s">
        <v>33</v>
      </c>
      <c r="E1683">
        <v>12</v>
      </c>
      <c r="F1683" t="s">
        <v>817</v>
      </c>
      <c r="G1683" t="s">
        <v>259</v>
      </c>
      <c r="T1683">
        <v>8</v>
      </c>
      <c r="U1683">
        <v>5</v>
      </c>
      <c r="V1683">
        <v>35</v>
      </c>
      <c r="W1683">
        <v>0</v>
      </c>
      <c r="X1683">
        <v>0</v>
      </c>
      <c r="Y1683">
        <v>0</v>
      </c>
      <c r="AB1683">
        <v>1</v>
      </c>
      <c r="AF1683">
        <v>8.5</v>
      </c>
    </row>
    <row r="1684" spans="1:32" x14ac:dyDescent="0.2">
      <c r="A1684" t="s">
        <v>1105</v>
      </c>
      <c r="B1684" t="s">
        <v>720</v>
      </c>
      <c r="C1684" t="s">
        <v>52</v>
      </c>
      <c r="D1684" t="s">
        <v>47</v>
      </c>
      <c r="E1684">
        <v>12</v>
      </c>
      <c r="F1684" t="s">
        <v>1106</v>
      </c>
      <c r="G1684" t="s">
        <v>253</v>
      </c>
      <c r="T1684">
        <v>5</v>
      </c>
      <c r="U1684">
        <v>4</v>
      </c>
      <c r="V1684">
        <v>44</v>
      </c>
      <c r="W1684">
        <v>0</v>
      </c>
      <c r="X1684">
        <v>0</v>
      </c>
      <c r="Y1684">
        <v>0</v>
      </c>
      <c r="AB1684">
        <v>3</v>
      </c>
      <c r="AF1684">
        <v>8.4</v>
      </c>
    </row>
    <row r="1685" spans="1:32" x14ac:dyDescent="0.2">
      <c r="A1685" t="s">
        <v>850</v>
      </c>
      <c r="B1685" t="s">
        <v>720</v>
      </c>
      <c r="C1685" t="s">
        <v>40</v>
      </c>
      <c r="D1685" t="s">
        <v>49</v>
      </c>
      <c r="E1685">
        <v>12</v>
      </c>
      <c r="F1685" t="s">
        <v>851</v>
      </c>
      <c r="G1685" t="s">
        <v>263</v>
      </c>
      <c r="T1685">
        <v>9</v>
      </c>
      <c r="U1685">
        <v>4</v>
      </c>
      <c r="V1685">
        <v>42</v>
      </c>
      <c r="W1685">
        <v>0</v>
      </c>
      <c r="X1685">
        <v>0</v>
      </c>
      <c r="Y1685">
        <v>0</v>
      </c>
      <c r="AB1685">
        <v>2</v>
      </c>
      <c r="AC1685" t="s">
        <v>462</v>
      </c>
      <c r="AD1685" t="s">
        <v>1560</v>
      </c>
      <c r="AF1685">
        <v>8.1999999999999993</v>
      </c>
    </row>
    <row r="1686" spans="1:32" x14ac:dyDescent="0.2">
      <c r="A1686" t="s">
        <v>409</v>
      </c>
      <c r="B1686" t="s">
        <v>367</v>
      </c>
      <c r="C1686" t="s">
        <v>41</v>
      </c>
      <c r="D1686" t="s">
        <v>33</v>
      </c>
      <c r="E1686">
        <v>12</v>
      </c>
      <c r="F1686" t="s">
        <v>410</v>
      </c>
      <c r="G1686" t="s">
        <v>259</v>
      </c>
      <c r="H1686">
        <v>44</v>
      </c>
      <c r="I1686">
        <v>25</v>
      </c>
      <c r="J1686">
        <v>228</v>
      </c>
      <c r="K1686">
        <v>0</v>
      </c>
      <c r="L1686">
        <v>0</v>
      </c>
      <c r="M1686">
        <v>1</v>
      </c>
      <c r="N1686">
        <v>0</v>
      </c>
      <c r="AB1686">
        <v>1</v>
      </c>
      <c r="AF1686">
        <v>8.1199999999999992</v>
      </c>
    </row>
    <row r="1687" spans="1:32" x14ac:dyDescent="0.2">
      <c r="A1687" t="s">
        <v>908</v>
      </c>
      <c r="B1687" t="s">
        <v>794</v>
      </c>
      <c r="C1687" t="s">
        <v>58</v>
      </c>
      <c r="D1687" t="s">
        <v>62</v>
      </c>
      <c r="E1687">
        <v>12</v>
      </c>
      <c r="F1687" t="s">
        <v>909</v>
      </c>
      <c r="G1687" t="s">
        <v>256</v>
      </c>
      <c r="T1687">
        <v>8</v>
      </c>
      <c r="U1687">
        <v>5</v>
      </c>
      <c r="V1687">
        <v>31</v>
      </c>
      <c r="W1687">
        <v>0</v>
      </c>
      <c r="X1687">
        <v>0</v>
      </c>
      <c r="Y1687">
        <v>0</v>
      </c>
      <c r="AB1687">
        <v>1</v>
      </c>
      <c r="AC1687" t="s">
        <v>91</v>
      </c>
      <c r="AD1687" t="s">
        <v>1809</v>
      </c>
      <c r="AE1687" t="s">
        <v>1810</v>
      </c>
      <c r="AF1687">
        <v>8.1</v>
      </c>
    </row>
    <row r="1688" spans="1:32" x14ac:dyDescent="0.2">
      <c r="A1688" t="s">
        <v>1313</v>
      </c>
      <c r="B1688" t="s">
        <v>720</v>
      </c>
      <c r="C1688" t="s">
        <v>45</v>
      </c>
      <c r="D1688" t="s">
        <v>55</v>
      </c>
      <c r="E1688">
        <v>12</v>
      </c>
      <c r="F1688" t="s">
        <v>1314</v>
      </c>
      <c r="G1688" t="s">
        <v>267</v>
      </c>
      <c r="T1688">
        <v>2</v>
      </c>
      <c r="U1688">
        <v>1</v>
      </c>
      <c r="V1688">
        <v>10</v>
      </c>
      <c r="W1688">
        <v>1</v>
      </c>
      <c r="X1688">
        <v>0</v>
      </c>
      <c r="Y1688">
        <v>0</v>
      </c>
      <c r="AB1688">
        <v>4</v>
      </c>
      <c r="AF1688">
        <v>8</v>
      </c>
    </row>
    <row r="1689" spans="1:32" x14ac:dyDescent="0.2">
      <c r="A1689" t="s">
        <v>978</v>
      </c>
      <c r="B1689" t="s">
        <v>720</v>
      </c>
      <c r="C1689" t="s">
        <v>34</v>
      </c>
      <c r="D1689" t="s">
        <v>44</v>
      </c>
      <c r="E1689">
        <v>12</v>
      </c>
      <c r="F1689" t="s">
        <v>979</v>
      </c>
      <c r="G1689" t="s">
        <v>252</v>
      </c>
      <c r="T1689">
        <v>7</v>
      </c>
      <c r="U1689">
        <v>4</v>
      </c>
      <c r="V1689">
        <v>39</v>
      </c>
      <c r="W1689">
        <v>0</v>
      </c>
      <c r="X1689">
        <v>0</v>
      </c>
      <c r="Y1689">
        <v>0</v>
      </c>
      <c r="AB1689">
        <v>2</v>
      </c>
      <c r="AF1689">
        <v>7.9</v>
      </c>
    </row>
    <row r="1690" spans="1:32" x14ac:dyDescent="0.2">
      <c r="A1690" t="s">
        <v>1811</v>
      </c>
      <c r="B1690" t="s">
        <v>367</v>
      </c>
      <c r="C1690" t="s">
        <v>45</v>
      </c>
      <c r="D1690" t="s">
        <v>55</v>
      </c>
      <c r="E1690">
        <v>12</v>
      </c>
      <c r="F1690" t="s">
        <v>1812</v>
      </c>
      <c r="G1690" t="s">
        <v>267</v>
      </c>
      <c r="H1690">
        <v>10</v>
      </c>
      <c r="I1690">
        <v>7</v>
      </c>
      <c r="J1690">
        <v>77</v>
      </c>
      <c r="K1690">
        <v>1</v>
      </c>
      <c r="L1690">
        <v>0</v>
      </c>
      <c r="M1690">
        <v>0</v>
      </c>
      <c r="N1690">
        <v>0</v>
      </c>
      <c r="O1690">
        <v>1</v>
      </c>
      <c r="P1690">
        <v>7</v>
      </c>
      <c r="Q1690">
        <v>0</v>
      </c>
      <c r="R1690">
        <v>0</v>
      </c>
      <c r="S1690">
        <v>0</v>
      </c>
      <c r="AB1690">
        <v>3</v>
      </c>
      <c r="AF1690">
        <v>7.78</v>
      </c>
    </row>
    <row r="1691" spans="1:32" x14ac:dyDescent="0.2">
      <c r="A1691" t="s">
        <v>558</v>
      </c>
      <c r="B1691" t="s">
        <v>475</v>
      </c>
      <c r="C1691" t="s">
        <v>37</v>
      </c>
      <c r="D1691" t="s">
        <v>53</v>
      </c>
      <c r="E1691">
        <v>12</v>
      </c>
      <c r="F1691" t="s">
        <v>559</v>
      </c>
      <c r="G1691" t="s">
        <v>260</v>
      </c>
      <c r="O1691">
        <v>2</v>
      </c>
      <c r="P1691">
        <v>15</v>
      </c>
      <c r="Q1691">
        <v>0</v>
      </c>
      <c r="R1691">
        <v>0</v>
      </c>
      <c r="S1691">
        <v>0</v>
      </c>
      <c r="T1691">
        <v>5</v>
      </c>
      <c r="U1691">
        <v>4</v>
      </c>
      <c r="V1691">
        <v>21</v>
      </c>
      <c r="W1691">
        <v>0</v>
      </c>
      <c r="X1691">
        <v>0</v>
      </c>
      <c r="Y1691">
        <v>0</v>
      </c>
      <c r="AB1691">
        <v>1</v>
      </c>
      <c r="AF1691">
        <v>7.6</v>
      </c>
    </row>
    <row r="1692" spans="1:32" x14ac:dyDescent="0.2">
      <c r="A1692" t="s">
        <v>511</v>
      </c>
      <c r="B1692" t="s">
        <v>475</v>
      </c>
      <c r="C1692" t="s">
        <v>46</v>
      </c>
      <c r="D1692" t="s">
        <v>60</v>
      </c>
      <c r="E1692">
        <v>12</v>
      </c>
      <c r="F1692" t="s">
        <v>512</v>
      </c>
      <c r="G1692" t="s">
        <v>255</v>
      </c>
      <c r="O1692">
        <v>5</v>
      </c>
      <c r="P1692">
        <v>24</v>
      </c>
      <c r="Q1692">
        <v>0</v>
      </c>
      <c r="R1692">
        <v>0</v>
      </c>
      <c r="S1692">
        <v>0</v>
      </c>
      <c r="T1692">
        <v>5</v>
      </c>
      <c r="U1692">
        <v>3</v>
      </c>
      <c r="V1692">
        <v>22</v>
      </c>
      <c r="W1692">
        <v>0</v>
      </c>
      <c r="X1692">
        <v>0</v>
      </c>
      <c r="Y1692">
        <v>0</v>
      </c>
      <c r="AB1692">
        <v>2</v>
      </c>
      <c r="AF1692">
        <v>7.6</v>
      </c>
    </row>
    <row r="1693" spans="1:32" x14ac:dyDescent="0.2">
      <c r="A1693" t="s">
        <v>874</v>
      </c>
      <c r="B1693" t="s">
        <v>794</v>
      </c>
      <c r="C1693" t="s">
        <v>34</v>
      </c>
      <c r="D1693" t="s">
        <v>44</v>
      </c>
      <c r="E1693">
        <v>12</v>
      </c>
      <c r="F1693" t="s">
        <v>875</v>
      </c>
      <c r="G1693" t="s">
        <v>252</v>
      </c>
      <c r="T1693">
        <v>6</v>
      </c>
      <c r="U1693">
        <v>4</v>
      </c>
      <c r="V1693">
        <v>36</v>
      </c>
      <c r="W1693">
        <v>0</v>
      </c>
      <c r="X1693">
        <v>0</v>
      </c>
      <c r="Y1693">
        <v>0</v>
      </c>
      <c r="AB1693">
        <v>1</v>
      </c>
      <c r="AF1693">
        <v>7.6</v>
      </c>
    </row>
    <row r="1694" spans="1:32" x14ac:dyDescent="0.2">
      <c r="A1694" t="s">
        <v>1284</v>
      </c>
      <c r="B1694" t="s">
        <v>720</v>
      </c>
      <c r="C1694" t="s">
        <v>43</v>
      </c>
      <c r="D1694" t="s">
        <v>31</v>
      </c>
      <c r="E1694">
        <v>12</v>
      </c>
      <c r="F1694" t="s">
        <v>1285</v>
      </c>
      <c r="G1694" t="s">
        <v>266</v>
      </c>
      <c r="T1694">
        <v>9</v>
      </c>
      <c r="U1694">
        <v>4</v>
      </c>
      <c r="V1694">
        <v>36</v>
      </c>
      <c r="W1694">
        <v>0</v>
      </c>
      <c r="X1694">
        <v>0</v>
      </c>
      <c r="Y1694">
        <v>0</v>
      </c>
      <c r="AB1694">
        <v>2</v>
      </c>
      <c r="AF1694">
        <v>7.6</v>
      </c>
    </row>
    <row r="1695" spans="1:32" x14ac:dyDescent="0.2">
      <c r="A1695" t="s">
        <v>523</v>
      </c>
      <c r="B1695" t="s">
        <v>475</v>
      </c>
      <c r="C1695" t="s">
        <v>53</v>
      </c>
      <c r="D1695" t="s">
        <v>37</v>
      </c>
      <c r="E1695">
        <v>12</v>
      </c>
      <c r="F1695" t="s">
        <v>524</v>
      </c>
      <c r="G1695" t="s">
        <v>260</v>
      </c>
      <c r="O1695">
        <v>8</v>
      </c>
      <c r="P1695">
        <v>19</v>
      </c>
      <c r="Q1695">
        <v>0</v>
      </c>
      <c r="R1695">
        <v>0</v>
      </c>
      <c r="S1695">
        <v>0</v>
      </c>
      <c r="T1695">
        <v>1</v>
      </c>
      <c r="U1695">
        <v>1</v>
      </c>
      <c r="V1695">
        <v>45</v>
      </c>
      <c r="W1695">
        <v>0</v>
      </c>
      <c r="X1695">
        <v>0</v>
      </c>
      <c r="Y1695">
        <v>0</v>
      </c>
      <c r="AB1695">
        <v>1</v>
      </c>
      <c r="AF1695">
        <v>7.4</v>
      </c>
    </row>
    <row r="1696" spans="1:32" x14ac:dyDescent="0.2">
      <c r="A1696" t="s">
        <v>870</v>
      </c>
      <c r="B1696" t="s">
        <v>720</v>
      </c>
      <c r="C1696" t="s">
        <v>46</v>
      </c>
      <c r="D1696" t="s">
        <v>60</v>
      </c>
      <c r="E1696">
        <v>12</v>
      </c>
      <c r="F1696" t="s">
        <v>871</v>
      </c>
      <c r="G1696" t="s">
        <v>255</v>
      </c>
      <c r="T1696">
        <v>5</v>
      </c>
      <c r="U1696">
        <v>2</v>
      </c>
      <c r="V1696">
        <v>53</v>
      </c>
      <c r="W1696">
        <v>0</v>
      </c>
      <c r="X1696">
        <v>0</v>
      </c>
      <c r="Y1696">
        <v>0</v>
      </c>
      <c r="AB1696">
        <v>4</v>
      </c>
      <c r="AF1696">
        <v>7.3</v>
      </c>
    </row>
    <row r="1697" spans="1:32" x14ac:dyDescent="0.2">
      <c r="A1697" t="s">
        <v>932</v>
      </c>
      <c r="B1697" t="s">
        <v>720</v>
      </c>
      <c r="C1697" t="s">
        <v>33</v>
      </c>
      <c r="D1697" t="s">
        <v>41</v>
      </c>
      <c r="E1697">
        <v>12</v>
      </c>
      <c r="F1697" t="s">
        <v>933</v>
      </c>
      <c r="G1697" t="s">
        <v>259</v>
      </c>
      <c r="T1697">
        <v>4</v>
      </c>
      <c r="U1697">
        <v>3</v>
      </c>
      <c r="V1697">
        <v>43</v>
      </c>
      <c r="W1697">
        <v>0</v>
      </c>
      <c r="X1697">
        <v>0</v>
      </c>
      <c r="Y1697">
        <v>0</v>
      </c>
      <c r="AB1697">
        <v>2</v>
      </c>
      <c r="AC1697" t="s">
        <v>462</v>
      </c>
      <c r="AD1697" t="s">
        <v>1813</v>
      </c>
      <c r="AF1697">
        <v>7.3</v>
      </c>
    </row>
    <row r="1698" spans="1:32" x14ac:dyDescent="0.2">
      <c r="A1698" t="s">
        <v>696</v>
      </c>
      <c r="B1698" t="s">
        <v>530</v>
      </c>
      <c r="C1698" t="s">
        <v>54</v>
      </c>
      <c r="D1698" t="s">
        <v>56</v>
      </c>
      <c r="E1698">
        <v>12</v>
      </c>
      <c r="F1698" t="s">
        <v>697</v>
      </c>
      <c r="G1698" t="s">
        <v>261</v>
      </c>
      <c r="O1698">
        <v>1</v>
      </c>
      <c r="P1698">
        <v>1</v>
      </c>
      <c r="Q1698">
        <v>0</v>
      </c>
      <c r="R1698">
        <v>0</v>
      </c>
      <c r="S1698">
        <v>0</v>
      </c>
      <c r="T1698">
        <v>1</v>
      </c>
      <c r="U1698">
        <v>1</v>
      </c>
      <c r="V1698">
        <v>1</v>
      </c>
      <c r="W1698">
        <v>1</v>
      </c>
      <c r="X1698">
        <v>0</v>
      </c>
      <c r="Y1698">
        <v>0</v>
      </c>
      <c r="AB1698">
        <v>3</v>
      </c>
      <c r="AF1698">
        <v>7.2</v>
      </c>
    </row>
    <row r="1699" spans="1:32" x14ac:dyDescent="0.2">
      <c r="A1699" t="s">
        <v>982</v>
      </c>
      <c r="B1699" t="s">
        <v>720</v>
      </c>
      <c r="C1699" t="s">
        <v>60</v>
      </c>
      <c r="D1699" t="s">
        <v>46</v>
      </c>
      <c r="E1699">
        <v>12</v>
      </c>
      <c r="F1699" t="s">
        <v>983</v>
      </c>
      <c r="G1699" t="s">
        <v>255</v>
      </c>
      <c r="T1699">
        <v>3</v>
      </c>
      <c r="U1699">
        <v>2</v>
      </c>
      <c r="V1699">
        <v>51</v>
      </c>
      <c r="W1699">
        <v>0</v>
      </c>
      <c r="X1699">
        <v>0</v>
      </c>
      <c r="Y1699">
        <v>0</v>
      </c>
      <c r="AB1699">
        <v>2</v>
      </c>
      <c r="AF1699">
        <v>7.1</v>
      </c>
    </row>
    <row r="1700" spans="1:32" x14ac:dyDescent="0.2">
      <c r="A1700" t="s">
        <v>1139</v>
      </c>
      <c r="B1700" t="s">
        <v>720</v>
      </c>
      <c r="C1700" t="s">
        <v>39</v>
      </c>
      <c r="D1700" t="s">
        <v>50</v>
      </c>
      <c r="E1700">
        <v>12</v>
      </c>
      <c r="F1700" t="s">
        <v>1140</v>
      </c>
      <c r="G1700" t="s">
        <v>258</v>
      </c>
      <c r="T1700">
        <v>4</v>
      </c>
      <c r="U1700">
        <v>4</v>
      </c>
      <c r="V1700">
        <v>31</v>
      </c>
      <c r="W1700">
        <v>0</v>
      </c>
      <c r="X1700">
        <v>0</v>
      </c>
      <c r="Y1700">
        <v>0</v>
      </c>
      <c r="AB1700">
        <v>1</v>
      </c>
      <c r="AF1700">
        <v>7.1</v>
      </c>
    </row>
    <row r="1701" spans="1:32" x14ac:dyDescent="0.2">
      <c r="A1701" t="s">
        <v>793</v>
      </c>
      <c r="B1701" t="s">
        <v>794</v>
      </c>
      <c r="C1701" t="s">
        <v>47</v>
      </c>
      <c r="D1701" t="s">
        <v>52</v>
      </c>
      <c r="E1701">
        <v>12</v>
      </c>
      <c r="F1701" t="s">
        <v>795</v>
      </c>
      <c r="G1701" t="s">
        <v>253</v>
      </c>
      <c r="T1701">
        <v>7</v>
      </c>
      <c r="U1701">
        <v>4</v>
      </c>
      <c r="V1701">
        <v>30</v>
      </c>
      <c r="W1701">
        <v>0</v>
      </c>
      <c r="X1701">
        <v>0</v>
      </c>
      <c r="Y1701">
        <v>0</v>
      </c>
      <c r="AB1701">
        <v>1</v>
      </c>
      <c r="AF1701">
        <v>7</v>
      </c>
    </row>
    <row r="1702" spans="1:32" x14ac:dyDescent="0.2">
      <c r="A1702" t="s">
        <v>505</v>
      </c>
      <c r="B1702" t="s">
        <v>475</v>
      </c>
      <c r="C1702" t="s">
        <v>36</v>
      </c>
      <c r="D1702" t="s">
        <v>59</v>
      </c>
      <c r="E1702">
        <v>12</v>
      </c>
      <c r="F1702" t="s">
        <v>506</v>
      </c>
      <c r="G1702" t="s">
        <v>265</v>
      </c>
      <c r="O1702">
        <v>4</v>
      </c>
      <c r="P1702">
        <v>8</v>
      </c>
      <c r="Q1702">
        <v>0</v>
      </c>
      <c r="R1702">
        <v>0</v>
      </c>
      <c r="S1702">
        <v>0</v>
      </c>
      <c r="T1702">
        <v>3</v>
      </c>
      <c r="U1702">
        <v>3</v>
      </c>
      <c r="V1702">
        <v>31</v>
      </c>
      <c r="W1702">
        <v>0</v>
      </c>
      <c r="X1702">
        <v>0</v>
      </c>
      <c r="Y1702">
        <v>0</v>
      </c>
      <c r="AB1702">
        <v>2</v>
      </c>
      <c r="AF1702">
        <v>6.9</v>
      </c>
    </row>
    <row r="1703" spans="1:32" x14ac:dyDescent="0.2">
      <c r="A1703" t="s">
        <v>1733</v>
      </c>
      <c r="B1703" t="s">
        <v>794</v>
      </c>
      <c r="C1703" t="s">
        <v>38</v>
      </c>
      <c r="D1703" t="s">
        <v>61</v>
      </c>
      <c r="E1703">
        <v>12</v>
      </c>
      <c r="F1703" t="s">
        <v>1734</v>
      </c>
      <c r="G1703" t="s">
        <v>254</v>
      </c>
      <c r="T1703">
        <v>2</v>
      </c>
      <c r="U1703">
        <v>2</v>
      </c>
      <c r="V1703">
        <v>49</v>
      </c>
      <c r="W1703">
        <v>0</v>
      </c>
      <c r="X1703">
        <v>0</v>
      </c>
      <c r="Y1703">
        <v>0</v>
      </c>
      <c r="AB1703">
        <v>2</v>
      </c>
      <c r="AF1703">
        <v>6.9</v>
      </c>
    </row>
    <row r="1704" spans="1:32" x14ac:dyDescent="0.2">
      <c r="A1704" t="s">
        <v>1077</v>
      </c>
      <c r="B1704" t="s">
        <v>720</v>
      </c>
      <c r="C1704" t="s">
        <v>41</v>
      </c>
      <c r="D1704" t="s">
        <v>33</v>
      </c>
      <c r="E1704">
        <v>12</v>
      </c>
      <c r="F1704" t="s">
        <v>1078</v>
      </c>
      <c r="G1704" t="s">
        <v>259</v>
      </c>
      <c r="T1704">
        <v>4</v>
      </c>
      <c r="U1704">
        <v>3</v>
      </c>
      <c r="V1704">
        <v>38</v>
      </c>
      <c r="W1704">
        <v>0</v>
      </c>
      <c r="X1704">
        <v>0</v>
      </c>
      <c r="Y1704">
        <v>0</v>
      </c>
      <c r="AB1704">
        <v>3</v>
      </c>
      <c r="AF1704">
        <v>6.8</v>
      </c>
    </row>
    <row r="1705" spans="1:32" x14ac:dyDescent="0.2">
      <c r="A1705" t="s">
        <v>773</v>
      </c>
      <c r="B1705" t="s">
        <v>720</v>
      </c>
      <c r="C1705" t="s">
        <v>57</v>
      </c>
      <c r="D1705" t="s">
        <v>48</v>
      </c>
      <c r="E1705">
        <v>12</v>
      </c>
      <c r="F1705" t="s">
        <v>774</v>
      </c>
      <c r="G1705" t="s">
        <v>262</v>
      </c>
      <c r="T1705">
        <v>3</v>
      </c>
      <c r="U1705">
        <v>3</v>
      </c>
      <c r="V1705">
        <v>38</v>
      </c>
      <c r="W1705">
        <v>0</v>
      </c>
      <c r="X1705">
        <v>0</v>
      </c>
      <c r="Y1705">
        <v>0</v>
      </c>
      <c r="AB1705">
        <v>3</v>
      </c>
      <c r="AF1705">
        <v>6.8</v>
      </c>
    </row>
    <row r="1706" spans="1:32" x14ac:dyDescent="0.2">
      <c r="A1706" t="s">
        <v>495</v>
      </c>
      <c r="B1706" t="s">
        <v>475</v>
      </c>
      <c r="C1706" t="s">
        <v>38</v>
      </c>
      <c r="D1706" t="s">
        <v>61</v>
      </c>
      <c r="E1706">
        <v>12</v>
      </c>
      <c r="F1706" t="s">
        <v>496</v>
      </c>
      <c r="G1706" t="s">
        <v>254</v>
      </c>
      <c r="O1706">
        <v>2</v>
      </c>
      <c r="P1706">
        <v>4</v>
      </c>
      <c r="Q1706">
        <v>0</v>
      </c>
      <c r="R1706">
        <v>0</v>
      </c>
      <c r="S1706">
        <v>0</v>
      </c>
      <c r="T1706">
        <v>6</v>
      </c>
      <c r="U1706">
        <v>4</v>
      </c>
      <c r="V1706">
        <v>21</v>
      </c>
      <c r="W1706">
        <v>0</v>
      </c>
      <c r="X1706">
        <v>0</v>
      </c>
      <c r="Y1706">
        <v>0</v>
      </c>
      <c r="AB1706">
        <v>3</v>
      </c>
      <c r="AF1706">
        <v>6.5</v>
      </c>
    </row>
    <row r="1707" spans="1:32" x14ac:dyDescent="0.2">
      <c r="A1707" t="s">
        <v>956</v>
      </c>
      <c r="B1707" t="s">
        <v>720</v>
      </c>
      <c r="C1707" t="s">
        <v>53</v>
      </c>
      <c r="D1707" t="s">
        <v>37</v>
      </c>
      <c r="E1707">
        <v>12</v>
      </c>
      <c r="F1707" t="s">
        <v>957</v>
      </c>
      <c r="G1707" t="s">
        <v>260</v>
      </c>
      <c r="T1707">
        <v>5</v>
      </c>
      <c r="U1707">
        <v>3</v>
      </c>
      <c r="V1707">
        <v>35</v>
      </c>
      <c r="W1707">
        <v>0</v>
      </c>
      <c r="X1707">
        <v>0</v>
      </c>
      <c r="Y1707">
        <v>0</v>
      </c>
      <c r="AB1707">
        <v>3</v>
      </c>
      <c r="AF1707">
        <v>6.5</v>
      </c>
    </row>
    <row r="1708" spans="1:32" x14ac:dyDescent="0.2">
      <c r="A1708" t="s">
        <v>1035</v>
      </c>
      <c r="B1708" t="s">
        <v>720</v>
      </c>
      <c r="C1708" t="s">
        <v>52</v>
      </c>
      <c r="D1708" t="s">
        <v>47</v>
      </c>
      <c r="E1708">
        <v>12</v>
      </c>
      <c r="F1708" t="s">
        <v>1036</v>
      </c>
      <c r="G1708" t="s">
        <v>253</v>
      </c>
      <c r="T1708">
        <v>3</v>
      </c>
      <c r="U1708">
        <v>3</v>
      </c>
      <c r="V1708">
        <v>35</v>
      </c>
      <c r="W1708">
        <v>0</v>
      </c>
      <c r="X1708">
        <v>0</v>
      </c>
      <c r="Y1708">
        <v>0</v>
      </c>
      <c r="AB1708">
        <v>4</v>
      </c>
      <c r="AF1708">
        <v>6.5</v>
      </c>
    </row>
    <row r="1709" spans="1:32" x14ac:dyDescent="0.2">
      <c r="A1709" t="s">
        <v>761</v>
      </c>
      <c r="B1709" t="s">
        <v>720</v>
      </c>
      <c r="C1709" t="s">
        <v>58</v>
      </c>
      <c r="D1709" t="s">
        <v>62</v>
      </c>
      <c r="E1709">
        <v>12</v>
      </c>
      <c r="F1709" t="s">
        <v>762</v>
      </c>
      <c r="G1709" t="s">
        <v>256</v>
      </c>
      <c r="T1709">
        <v>5</v>
      </c>
      <c r="U1709">
        <v>3</v>
      </c>
      <c r="V1709">
        <v>34</v>
      </c>
      <c r="W1709">
        <v>0</v>
      </c>
      <c r="X1709">
        <v>0</v>
      </c>
      <c r="Y1709">
        <v>0</v>
      </c>
      <c r="AB1709">
        <v>3</v>
      </c>
      <c r="AF1709">
        <v>6.4</v>
      </c>
    </row>
    <row r="1710" spans="1:32" x14ac:dyDescent="0.2">
      <c r="A1710" t="s">
        <v>395</v>
      </c>
      <c r="B1710" t="s">
        <v>367</v>
      </c>
      <c r="C1710" t="s">
        <v>35</v>
      </c>
      <c r="D1710" t="s">
        <v>51</v>
      </c>
      <c r="E1710">
        <v>12</v>
      </c>
      <c r="F1710" t="s">
        <v>396</v>
      </c>
      <c r="G1710" t="s">
        <v>264</v>
      </c>
      <c r="H1710">
        <v>46</v>
      </c>
      <c r="I1710">
        <v>30</v>
      </c>
      <c r="J1710">
        <v>228</v>
      </c>
      <c r="K1710">
        <v>0</v>
      </c>
      <c r="L1710">
        <v>0</v>
      </c>
      <c r="M1710">
        <v>3</v>
      </c>
      <c r="N1710">
        <v>0</v>
      </c>
      <c r="O1710">
        <v>1</v>
      </c>
      <c r="P1710">
        <v>2</v>
      </c>
      <c r="Q1710">
        <v>0</v>
      </c>
      <c r="R1710">
        <v>0</v>
      </c>
      <c r="S1710">
        <v>0</v>
      </c>
      <c r="AB1710">
        <v>2</v>
      </c>
      <c r="AF1710">
        <v>6.32</v>
      </c>
    </row>
    <row r="1711" spans="1:32" x14ac:dyDescent="0.2">
      <c r="A1711" t="s">
        <v>481</v>
      </c>
      <c r="B1711" t="s">
        <v>475</v>
      </c>
      <c r="C1711" t="s">
        <v>52</v>
      </c>
      <c r="D1711" t="s">
        <v>47</v>
      </c>
      <c r="E1711">
        <v>12</v>
      </c>
      <c r="F1711" t="s">
        <v>482</v>
      </c>
      <c r="G1711" t="s">
        <v>253</v>
      </c>
      <c r="O1711">
        <v>15</v>
      </c>
      <c r="P1711">
        <v>44</v>
      </c>
      <c r="Q1711">
        <v>0</v>
      </c>
      <c r="R1711">
        <v>0</v>
      </c>
      <c r="S1711">
        <v>0</v>
      </c>
      <c r="T1711">
        <v>1</v>
      </c>
      <c r="U1711">
        <v>1</v>
      </c>
      <c r="V1711">
        <v>9</v>
      </c>
      <c r="W1711">
        <v>0</v>
      </c>
      <c r="X1711">
        <v>0</v>
      </c>
      <c r="Y1711">
        <v>0</v>
      </c>
      <c r="AB1711">
        <v>1</v>
      </c>
      <c r="AC1711" t="s">
        <v>1477</v>
      </c>
      <c r="AD1711" t="s">
        <v>1475</v>
      </c>
      <c r="AE1711" t="s">
        <v>1802</v>
      </c>
      <c r="AF1711">
        <v>6.3</v>
      </c>
    </row>
    <row r="1712" spans="1:32" x14ac:dyDescent="0.2">
      <c r="A1712" t="s">
        <v>886</v>
      </c>
      <c r="B1712" t="s">
        <v>720</v>
      </c>
      <c r="C1712" t="s">
        <v>62</v>
      </c>
      <c r="D1712" t="s">
        <v>58</v>
      </c>
      <c r="E1712">
        <v>12</v>
      </c>
      <c r="F1712" t="s">
        <v>887</v>
      </c>
      <c r="G1712" t="s">
        <v>256</v>
      </c>
      <c r="O1712">
        <v>1</v>
      </c>
      <c r="P1712">
        <v>8</v>
      </c>
      <c r="Q1712">
        <v>0</v>
      </c>
      <c r="R1712">
        <v>0</v>
      </c>
      <c r="S1712">
        <v>0</v>
      </c>
      <c r="T1712">
        <v>3</v>
      </c>
      <c r="U1712">
        <v>3</v>
      </c>
      <c r="V1712">
        <v>25</v>
      </c>
      <c r="W1712">
        <v>0</v>
      </c>
      <c r="X1712">
        <v>0</v>
      </c>
      <c r="Y1712">
        <v>0</v>
      </c>
      <c r="AB1712">
        <v>2</v>
      </c>
      <c r="AF1712">
        <v>6.3</v>
      </c>
    </row>
    <row r="1713" spans="1:32" x14ac:dyDescent="0.2">
      <c r="A1713" t="s">
        <v>798</v>
      </c>
      <c r="B1713" t="s">
        <v>720</v>
      </c>
      <c r="C1713" t="s">
        <v>55</v>
      </c>
      <c r="D1713" t="s">
        <v>45</v>
      </c>
      <c r="E1713">
        <v>12</v>
      </c>
      <c r="F1713" t="s">
        <v>799</v>
      </c>
      <c r="G1713" t="s">
        <v>267</v>
      </c>
      <c r="O1713">
        <v>1</v>
      </c>
      <c r="P1713">
        <v>2</v>
      </c>
      <c r="Q1713">
        <v>0</v>
      </c>
      <c r="R1713">
        <v>0</v>
      </c>
      <c r="S1713">
        <v>0</v>
      </c>
      <c r="T1713">
        <v>3</v>
      </c>
      <c r="U1713">
        <v>1</v>
      </c>
      <c r="V1713">
        <v>48</v>
      </c>
      <c r="W1713">
        <v>0</v>
      </c>
      <c r="X1713">
        <v>0</v>
      </c>
      <c r="Y1713">
        <v>0</v>
      </c>
      <c r="AB1713">
        <v>2</v>
      </c>
      <c r="AF1713">
        <v>6</v>
      </c>
    </row>
    <row r="1714" spans="1:32" x14ac:dyDescent="0.2">
      <c r="A1714" t="s">
        <v>493</v>
      </c>
      <c r="B1714" t="s">
        <v>475</v>
      </c>
      <c r="C1714" t="s">
        <v>59</v>
      </c>
      <c r="D1714" t="s">
        <v>36</v>
      </c>
      <c r="E1714">
        <v>12</v>
      </c>
      <c r="F1714" t="s">
        <v>494</v>
      </c>
      <c r="G1714" t="s">
        <v>265</v>
      </c>
      <c r="O1714">
        <v>19</v>
      </c>
      <c r="P1714">
        <v>24</v>
      </c>
      <c r="Q1714">
        <v>0</v>
      </c>
      <c r="R1714">
        <v>0</v>
      </c>
      <c r="S1714">
        <v>0</v>
      </c>
      <c r="T1714">
        <v>3</v>
      </c>
      <c r="U1714">
        <v>2</v>
      </c>
      <c r="V1714">
        <v>13</v>
      </c>
      <c r="W1714">
        <v>0</v>
      </c>
      <c r="X1714">
        <v>0</v>
      </c>
      <c r="Y1714">
        <v>0</v>
      </c>
      <c r="AB1714">
        <v>1</v>
      </c>
      <c r="AF1714">
        <v>5.7</v>
      </c>
    </row>
    <row r="1715" spans="1:32" x14ac:dyDescent="0.2">
      <c r="A1715" t="s">
        <v>1147</v>
      </c>
      <c r="B1715" t="s">
        <v>794</v>
      </c>
      <c r="C1715" t="s">
        <v>59</v>
      </c>
      <c r="D1715" t="s">
        <v>36</v>
      </c>
      <c r="E1715">
        <v>12</v>
      </c>
      <c r="F1715" t="s">
        <v>1148</v>
      </c>
      <c r="G1715" t="s">
        <v>265</v>
      </c>
      <c r="T1715">
        <v>3</v>
      </c>
      <c r="U1715">
        <v>3</v>
      </c>
      <c r="V1715">
        <v>27</v>
      </c>
      <c r="W1715">
        <v>0</v>
      </c>
      <c r="X1715">
        <v>0</v>
      </c>
      <c r="Y1715">
        <v>0</v>
      </c>
      <c r="AB1715">
        <v>1</v>
      </c>
      <c r="AF1715">
        <v>5.7</v>
      </c>
    </row>
    <row r="1716" spans="1:32" x14ac:dyDescent="0.2">
      <c r="A1716" t="s">
        <v>1604</v>
      </c>
      <c r="B1716" t="s">
        <v>720</v>
      </c>
      <c r="C1716" t="s">
        <v>55</v>
      </c>
      <c r="D1716" t="s">
        <v>45</v>
      </c>
      <c r="E1716">
        <v>12</v>
      </c>
      <c r="F1716" t="s">
        <v>1605</v>
      </c>
      <c r="G1716" t="s">
        <v>267</v>
      </c>
      <c r="T1716">
        <v>4</v>
      </c>
      <c r="U1716">
        <v>3</v>
      </c>
      <c r="V1716">
        <v>27</v>
      </c>
      <c r="W1716">
        <v>0</v>
      </c>
      <c r="X1716">
        <v>0</v>
      </c>
      <c r="Y1716">
        <v>0</v>
      </c>
      <c r="AF1716">
        <v>5.7</v>
      </c>
    </row>
    <row r="1717" spans="1:32" x14ac:dyDescent="0.2">
      <c r="A1717" t="s">
        <v>373</v>
      </c>
      <c r="B1717" t="s">
        <v>367</v>
      </c>
      <c r="C1717" t="s">
        <v>39</v>
      </c>
      <c r="D1717" t="s">
        <v>50</v>
      </c>
      <c r="E1717">
        <v>12</v>
      </c>
      <c r="F1717" t="s">
        <v>374</v>
      </c>
      <c r="G1717" t="s">
        <v>258</v>
      </c>
      <c r="H1717">
        <v>28</v>
      </c>
      <c r="I1717">
        <v>20</v>
      </c>
      <c r="J1717">
        <v>174</v>
      </c>
      <c r="K1717">
        <v>0</v>
      </c>
      <c r="L1717">
        <v>0</v>
      </c>
      <c r="M1717">
        <v>1</v>
      </c>
      <c r="N1717">
        <v>0</v>
      </c>
      <c r="O1717">
        <v>4</v>
      </c>
      <c r="P1717">
        <v>-3</v>
      </c>
      <c r="Q1717">
        <v>0</v>
      </c>
      <c r="R1717">
        <v>0</v>
      </c>
      <c r="S1717">
        <v>0</v>
      </c>
      <c r="AB1717">
        <v>1</v>
      </c>
      <c r="AC1717" t="s">
        <v>462</v>
      </c>
      <c r="AD1717" t="s">
        <v>1814</v>
      </c>
      <c r="AF1717">
        <v>5.66</v>
      </c>
    </row>
    <row r="1718" spans="1:32" x14ac:dyDescent="0.2">
      <c r="A1718" t="s">
        <v>534</v>
      </c>
      <c r="B1718" t="s">
        <v>475</v>
      </c>
      <c r="C1718" t="s">
        <v>54</v>
      </c>
      <c r="D1718" t="s">
        <v>56</v>
      </c>
      <c r="E1718">
        <v>12</v>
      </c>
      <c r="F1718" t="s">
        <v>535</v>
      </c>
      <c r="G1718" t="s">
        <v>261</v>
      </c>
      <c r="O1718">
        <v>11</v>
      </c>
      <c r="P1718">
        <v>32</v>
      </c>
      <c r="Q1718">
        <v>0</v>
      </c>
      <c r="R1718">
        <v>0</v>
      </c>
      <c r="S1718">
        <v>0</v>
      </c>
      <c r="T1718">
        <v>2</v>
      </c>
      <c r="U1718">
        <v>1</v>
      </c>
      <c r="V1718">
        <v>14</v>
      </c>
      <c r="W1718">
        <v>0</v>
      </c>
      <c r="X1718">
        <v>0</v>
      </c>
      <c r="Y1718">
        <v>0</v>
      </c>
      <c r="AB1718">
        <v>1</v>
      </c>
      <c r="AF1718">
        <v>5.6</v>
      </c>
    </row>
    <row r="1719" spans="1:32" x14ac:dyDescent="0.2">
      <c r="A1719" t="s">
        <v>622</v>
      </c>
      <c r="B1719" t="s">
        <v>475</v>
      </c>
      <c r="C1719" t="s">
        <v>59</v>
      </c>
      <c r="D1719" t="s">
        <v>36</v>
      </c>
      <c r="E1719">
        <v>12</v>
      </c>
      <c r="F1719" t="s">
        <v>623</v>
      </c>
      <c r="G1719" t="s">
        <v>265</v>
      </c>
      <c r="O1719">
        <v>4</v>
      </c>
      <c r="P1719">
        <v>6</v>
      </c>
      <c r="Q1719">
        <v>0</v>
      </c>
      <c r="R1719">
        <v>0</v>
      </c>
      <c r="S1719">
        <v>0</v>
      </c>
      <c r="T1719">
        <v>4</v>
      </c>
      <c r="U1719">
        <v>3</v>
      </c>
      <c r="V1719">
        <v>20</v>
      </c>
      <c r="W1719">
        <v>0</v>
      </c>
      <c r="X1719">
        <v>0</v>
      </c>
      <c r="Y1719">
        <v>0</v>
      </c>
      <c r="AB1719">
        <v>2</v>
      </c>
      <c r="AF1719">
        <v>5.6</v>
      </c>
    </row>
    <row r="1720" spans="1:32" x14ac:dyDescent="0.2">
      <c r="A1720" t="s">
        <v>638</v>
      </c>
      <c r="B1720" t="s">
        <v>475</v>
      </c>
      <c r="C1720" t="s">
        <v>32</v>
      </c>
      <c r="D1720" t="s">
        <v>42</v>
      </c>
      <c r="E1720">
        <v>12</v>
      </c>
      <c r="F1720" t="s">
        <v>639</v>
      </c>
      <c r="G1720" t="s">
        <v>257</v>
      </c>
      <c r="O1720">
        <v>6</v>
      </c>
      <c r="P1720">
        <v>28</v>
      </c>
      <c r="Q1720">
        <v>0</v>
      </c>
      <c r="R1720">
        <v>0</v>
      </c>
      <c r="S1720">
        <v>0</v>
      </c>
      <c r="T1720">
        <v>5</v>
      </c>
      <c r="U1720">
        <v>2</v>
      </c>
      <c r="V1720">
        <v>7</v>
      </c>
      <c r="W1720">
        <v>0</v>
      </c>
      <c r="X1720">
        <v>0</v>
      </c>
      <c r="Y1720">
        <v>0</v>
      </c>
      <c r="AB1720">
        <v>2</v>
      </c>
      <c r="AC1720" t="s">
        <v>462</v>
      </c>
      <c r="AD1720" t="s">
        <v>1478</v>
      </c>
      <c r="AF1720">
        <v>5.5</v>
      </c>
    </row>
    <row r="1721" spans="1:32" x14ac:dyDescent="0.2">
      <c r="A1721" t="s">
        <v>842</v>
      </c>
      <c r="B1721" t="s">
        <v>720</v>
      </c>
      <c r="C1721" t="s">
        <v>58</v>
      </c>
      <c r="D1721" t="s">
        <v>62</v>
      </c>
      <c r="E1721">
        <v>12</v>
      </c>
      <c r="F1721" t="s">
        <v>843</v>
      </c>
      <c r="G1721" t="s">
        <v>256</v>
      </c>
      <c r="T1721">
        <v>9</v>
      </c>
      <c r="U1721">
        <v>3</v>
      </c>
      <c r="V1721">
        <v>25</v>
      </c>
      <c r="W1721">
        <v>0</v>
      </c>
      <c r="X1721">
        <v>0</v>
      </c>
      <c r="Y1721">
        <v>0</v>
      </c>
      <c r="AB1721">
        <v>2</v>
      </c>
      <c r="AF1721">
        <v>5.5</v>
      </c>
    </row>
    <row r="1722" spans="1:32" x14ac:dyDescent="0.2">
      <c r="A1722" t="s">
        <v>1129</v>
      </c>
      <c r="B1722" t="s">
        <v>720</v>
      </c>
      <c r="C1722" t="s">
        <v>54</v>
      </c>
      <c r="D1722" t="s">
        <v>56</v>
      </c>
      <c r="E1722">
        <v>12</v>
      </c>
      <c r="F1722" t="s">
        <v>1130</v>
      </c>
      <c r="G1722" t="s">
        <v>261</v>
      </c>
      <c r="T1722">
        <v>4</v>
      </c>
      <c r="U1722">
        <v>1</v>
      </c>
      <c r="V1722">
        <v>22</v>
      </c>
      <c r="W1722">
        <v>0</v>
      </c>
      <c r="X1722">
        <v>1</v>
      </c>
      <c r="Y1722">
        <v>0</v>
      </c>
      <c r="AB1722">
        <v>2</v>
      </c>
      <c r="AF1722">
        <v>5.2</v>
      </c>
    </row>
    <row r="1723" spans="1:32" x14ac:dyDescent="0.2">
      <c r="A1723" t="s">
        <v>592</v>
      </c>
      <c r="B1723" t="s">
        <v>475</v>
      </c>
      <c r="C1723" t="s">
        <v>39</v>
      </c>
      <c r="D1723" t="s">
        <v>50</v>
      </c>
      <c r="E1723">
        <v>12</v>
      </c>
      <c r="F1723" t="s">
        <v>593</v>
      </c>
      <c r="G1723" t="s">
        <v>258</v>
      </c>
      <c r="O1723">
        <v>1</v>
      </c>
      <c r="P1723">
        <v>3</v>
      </c>
      <c r="Q1723">
        <v>0</v>
      </c>
      <c r="R1723">
        <v>0</v>
      </c>
      <c r="S1723">
        <v>0</v>
      </c>
      <c r="T1723">
        <v>3</v>
      </c>
      <c r="U1723">
        <v>3</v>
      </c>
      <c r="V1723">
        <v>17</v>
      </c>
      <c r="W1723">
        <v>0</v>
      </c>
      <c r="X1723">
        <v>0</v>
      </c>
      <c r="Y1723">
        <v>0</v>
      </c>
      <c r="AB1723">
        <v>3</v>
      </c>
      <c r="AC1723" t="s">
        <v>462</v>
      </c>
      <c r="AD1723" t="s">
        <v>1566</v>
      </c>
      <c r="AF1723">
        <v>5</v>
      </c>
    </row>
    <row r="1724" spans="1:32" x14ac:dyDescent="0.2">
      <c r="A1724" t="s">
        <v>1159</v>
      </c>
      <c r="B1724" t="s">
        <v>794</v>
      </c>
      <c r="C1724" t="s">
        <v>55</v>
      </c>
      <c r="D1724" t="s">
        <v>45</v>
      </c>
      <c r="E1724">
        <v>12</v>
      </c>
      <c r="F1724" t="s">
        <v>1160</v>
      </c>
      <c r="G1724" t="s">
        <v>267</v>
      </c>
      <c r="T1724">
        <v>4</v>
      </c>
      <c r="U1724">
        <v>3</v>
      </c>
      <c r="V1724">
        <v>20</v>
      </c>
      <c r="W1724">
        <v>0</v>
      </c>
      <c r="X1724">
        <v>0</v>
      </c>
      <c r="Y1724">
        <v>0</v>
      </c>
      <c r="AB1724">
        <v>1</v>
      </c>
      <c r="AF1724">
        <v>5</v>
      </c>
    </row>
    <row r="1725" spans="1:32" x14ac:dyDescent="0.2">
      <c r="A1725" t="s">
        <v>840</v>
      </c>
      <c r="B1725" t="s">
        <v>720</v>
      </c>
      <c r="C1725" t="s">
        <v>37</v>
      </c>
      <c r="D1725" t="s">
        <v>53</v>
      </c>
      <c r="E1725">
        <v>12</v>
      </c>
      <c r="F1725" t="s">
        <v>841</v>
      </c>
      <c r="G1725" t="s">
        <v>260</v>
      </c>
      <c r="O1725">
        <v>1</v>
      </c>
      <c r="P1725">
        <v>1</v>
      </c>
      <c r="Q1725">
        <v>0</v>
      </c>
      <c r="R1725">
        <v>0</v>
      </c>
      <c r="S1725">
        <v>0</v>
      </c>
      <c r="T1725">
        <v>5</v>
      </c>
      <c r="U1725">
        <v>2</v>
      </c>
      <c r="V1725">
        <v>28</v>
      </c>
      <c r="W1725">
        <v>0</v>
      </c>
      <c r="X1725">
        <v>0</v>
      </c>
      <c r="Y1725">
        <v>0</v>
      </c>
      <c r="AB1725">
        <v>3</v>
      </c>
      <c r="AF1725">
        <v>4.9000000000000004</v>
      </c>
    </row>
    <row r="1726" spans="1:32" x14ac:dyDescent="0.2">
      <c r="A1726" t="s">
        <v>1272</v>
      </c>
      <c r="B1726" t="s">
        <v>720</v>
      </c>
      <c r="C1726" t="s">
        <v>32</v>
      </c>
      <c r="D1726" t="s">
        <v>42</v>
      </c>
      <c r="E1726">
        <v>12</v>
      </c>
      <c r="F1726" t="s">
        <v>1273</v>
      </c>
      <c r="G1726" t="s">
        <v>257</v>
      </c>
      <c r="T1726">
        <v>6</v>
      </c>
      <c r="U1726">
        <v>2</v>
      </c>
      <c r="V1726">
        <v>29</v>
      </c>
      <c r="W1726">
        <v>0</v>
      </c>
      <c r="X1726">
        <v>0</v>
      </c>
      <c r="Y1726">
        <v>0</v>
      </c>
      <c r="AB1726">
        <v>4</v>
      </c>
      <c r="AF1726">
        <v>4.9000000000000004</v>
      </c>
    </row>
    <row r="1727" spans="1:32" x14ac:dyDescent="0.2">
      <c r="A1727" t="s">
        <v>1055</v>
      </c>
      <c r="B1727" t="s">
        <v>794</v>
      </c>
      <c r="C1727" t="s">
        <v>51</v>
      </c>
      <c r="D1727" t="s">
        <v>35</v>
      </c>
      <c r="E1727">
        <v>12</v>
      </c>
      <c r="F1727" t="s">
        <v>1056</v>
      </c>
      <c r="G1727" t="s">
        <v>264</v>
      </c>
      <c r="T1727">
        <v>2</v>
      </c>
      <c r="U1727">
        <v>2</v>
      </c>
      <c r="V1727">
        <v>29</v>
      </c>
      <c r="W1727">
        <v>0</v>
      </c>
      <c r="X1727">
        <v>0</v>
      </c>
      <c r="Y1727">
        <v>0</v>
      </c>
      <c r="AB1727">
        <v>2</v>
      </c>
      <c r="AF1727">
        <v>4.9000000000000004</v>
      </c>
    </row>
    <row r="1728" spans="1:32" x14ac:dyDescent="0.2">
      <c r="A1728" t="s">
        <v>507</v>
      </c>
      <c r="B1728" t="s">
        <v>475</v>
      </c>
      <c r="C1728" t="s">
        <v>37</v>
      </c>
      <c r="D1728" t="s">
        <v>53</v>
      </c>
      <c r="E1728">
        <v>12</v>
      </c>
      <c r="F1728" t="s">
        <v>508</v>
      </c>
      <c r="G1728" t="s">
        <v>260</v>
      </c>
      <c r="O1728">
        <v>6</v>
      </c>
      <c r="P1728">
        <v>14</v>
      </c>
      <c r="Q1728">
        <v>0</v>
      </c>
      <c r="R1728">
        <v>0</v>
      </c>
      <c r="S1728">
        <v>0</v>
      </c>
      <c r="T1728">
        <v>3</v>
      </c>
      <c r="U1728">
        <v>2</v>
      </c>
      <c r="V1728">
        <v>14</v>
      </c>
      <c r="W1728">
        <v>0</v>
      </c>
      <c r="X1728">
        <v>0</v>
      </c>
      <c r="Y1728">
        <v>0</v>
      </c>
      <c r="AB1728">
        <v>2</v>
      </c>
      <c r="AF1728">
        <v>4.8</v>
      </c>
    </row>
    <row r="1729" spans="1:32" x14ac:dyDescent="0.2">
      <c r="A1729" t="s">
        <v>1209</v>
      </c>
      <c r="B1729" t="s">
        <v>794</v>
      </c>
      <c r="C1729" t="s">
        <v>61</v>
      </c>
      <c r="D1729" t="s">
        <v>38</v>
      </c>
      <c r="E1729">
        <v>12</v>
      </c>
      <c r="F1729" t="s">
        <v>1210</v>
      </c>
      <c r="G1729" t="s">
        <v>254</v>
      </c>
      <c r="T1729">
        <v>3</v>
      </c>
      <c r="U1729">
        <v>2</v>
      </c>
      <c r="V1729">
        <v>28</v>
      </c>
      <c r="W1729">
        <v>0</v>
      </c>
      <c r="X1729">
        <v>0</v>
      </c>
      <c r="Y1729">
        <v>0</v>
      </c>
      <c r="AB1729">
        <v>1</v>
      </c>
      <c r="AF1729">
        <v>4.8</v>
      </c>
    </row>
    <row r="1730" spans="1:32" x14ac:dyDescent="0.2">
      <c r="A1730" t="s">
        <v>1219</v>
      </c>
      <c r="B1730" t="s">
        <v>794</v>
      </c>
      <c r="C1730" t="s">
        <v>56</v>
      </c>
      <c r="D1730" t="s">
        <v>54</v>
      </c>
      <c r="E1730">
        <v>12</v>
      </c>
      <c r="F1730" t="s">
        <v>1220</v>
      </c>
      <c r="G1730" t="s">
        <v>261</v>
      </c>
      <c r="T1730">
        <v>2</v>
      </c>
      <c r="U1730">
        <v>2</v>
      </c>
      <c r="V1730">
        <v>28</v>
      </c>
      <c r="W1730">
        <v>0</v>
      </c>
      <c r="X1730">
        <v>0</v>
      </c>
      <c r="Y1730">
        <v>0</v>
      </c>
      <c r="AB1730">
        <v>2</v>
      </c>
      <c r="AF1730">
        <v>4.8</v>
      </c>
    </row>
    <row r="1731" spans="1:32" x14ac:dyDescent="0.2">
      <c r="A1731" t="s">
        <v>1061</v>
      </c>
      <c r="B1731" t="s">
        <v>720</v>
      </c>
      <c r="C1731" t="s">
        <v>40</v>
      </c>
      <c r="D1731" t="s">
        <v>49</v>
      </c>
      <c r="E1731">
        <v>12</v>
      </c>
      <c r="F1731" t="s">
        <v>1062</v>
      </c>
      <c r="G1731" t="s">
        <v>263</v>
      </c>
      <c r="T1731">
        <v>4</v>
      </c>
      <c r="U1731">
        <v>3</v>
      </c>
      <c r="V1731">
        <v>17</v>
      </c>
      <c r="W1731">
        <v>0</v>
      </c>
      <c r="X1731">
        <v>0</v>
      </c>
      <c r="Y1731">
        <v>0</v>
      </c>
      <c r="AB1731">
        <v>4</v>
      </c>
      <c r="AC1731" t="s">
        <v>1582</v>
      </c>
      <c r="AD1731" t="s">
        <v>1722</v>
      </c>
      <c r="AF1731">
        <v>4.7</v>
      </c>
    </row>
    <row r="1732" spans="1:32" x14ac:dyDescent="0.2">
      <c r="A1732" t="s">
        <v>1293</v>
      </c>
      <c r="B1732" t="s">
        <v>794</v>
      </c>
      <c r="C1732" t="s">
        <v>35</v>
      </c>
      <c r="D1732" t="s">
        <v>51</v>
      </c>
      <c r="E1732">
        <v>12</v>
      </c>
      <c r="F1732" t="s">
        <v>1294</v>
      </c>
      <c r="G1732" t="s">
        <v>264</v>
      </c>
      <c r="T1732">
        <v>4</v>
      </c>
      <c r="U1732">
        <v>3</v>
      </c>
      <c r="V1732">
        <v>17</v>
      </c>
      <c r="W1732">
        <v>0</v>
      </c>
      <c r="X1732">
        <v>0</v>
      </c>
      <c r="Y1732">
        <v>0</v>
      </c>
      <c r="AB1732">
        <v>2</v>
      </c>
      <c r="AF1732">
        <v>4.7</v>
      </c>
    </row>
    <row r="1733" spans="1:32" x14ac:dyDescent="0.2">
      <c r="A1733" t="s">
        <v>862</v>
      </c>
      <c r="B1733" t="s">
        <v>720</v>
      </c>
      <c r="C1733" t="s">
        <v>31</v>
      </c>
      <c r="D1733" t="s">
        <v>43</v>
      </c>
      <c r="E1733">
        <v>12</v>
      </c>
      <c r="F1733" t="s">
        <v>863</v>
      </c>
      <c r="G1733" t="s">
        <v>266</v>
      </c>
      <c r="T1733">
        <v>13</v>
      </c>
      <c r="U1733">
        <v>1</v>
      </c>
      <c r="V1733">
        <v>36</v>
      </c>
      <c r="W1733">
        <v>0</v>
      </c>
      <c r="X1733">
        <v>0</v>
      </c>
      <c r="Y1733">
        <v>0</v>
      </c>
      <c r="AB1733">
        <v>1</v>
      </c>
      <c r="AF1733">
        <v>4.5999999999999996</v>
      </c>
    </row>
    <row r="1734" spans="1:32" x14ac:dyDescent="0.2">
      <c r="A1734" t="s">
        <v>1217</v>
      </c>
      <c r="B1734" t="s">
        <v>720</v>
      </c>
      <c r="C1734" t="s">
        <v>34</v>
      </c>
      <c r="D1734" t="s">
        <v>44</v>
      </c>
      <c r="E1734">
        <v>12</v>
      </c>
      <c r="F1734" t="s">
        <v>1218</v>
      </c>
      <c r="G1734" t="s">
        <v>252</v>
      </c>
      <c r="T1734">
        <v>8</v>
      </c>
      <c r="U1734">
        <v>2</v>
      </c>
      <c r="V1734">
        <v>26</v>
      </c>
      <c r="W1734">
        <v>0</v>
      </c>
      <c r="X1734">
        <v>0</v>
      </c>
      <c r="Y1734">
        <v>0</v>
      </c>
      <c r="AB1734">
        <v>1</v>
      </c>
      <c r="AC1734" t="s">
        <v>462</v>
      </c>
      <c r="AD1734" t="s">
        <v>1815</v>
      </c>
      <c r="AF1734">
        <v>4.5999999999999996</v>
      </c>
    </row>
    <row r="1735" spans="1:32" x14ac:dyDescent="0.2">
      <c r="A1735" t="s">
        <v>566</v>
      </c>
      <c r="B1735" t="s">
        <v>475</v>
      </c>
      <c r="C1735" t="s">
        <v>42</v>
      </c>
      <c r="D1735" t="s">
        <v>32</v>
      </c>
      <c r="E1735">
        <v>12</v>
      </c>
      <c r="F1735" t="s">
        <v>567</v>
      </c>
      <c r="G1735" t="s">
        <v>257</v>
      </c>
      <c r="O1735">
        <v>5</v>
      </c>
      <c r="P1735">
        <v>2</v>
      </c>
      <c r="Q1735">
        <v>0</v>
      </c>
      <c r="R1735">
        <v>0</v>
      </c>
      <c r="S1735">
        <v>0</v>
      </c>
      <c r="T1735">
        <v>4</v>
      </c>
      <c r="U1735">
        <v>3</v>
      </c>
      <c r="V1735">
        <v>11</v>
      </c>
      <c r="W1735">
        <v>0</v>
      </c>
      <c r="X1735">
        <v>0</v>
      </c>
      <c r="Y1735">
        <v>0</v>
      </c>
      <c r="AB1735">
        <v>1</v>
      </c>
      <c r="AF1735">
        <v>4.3</v>
      </c>
    </row>
    <row r="1736" spans="1:32" x14ac:dyDescent="0.2">
      <c r="A1736" t="s">
        <v>616</v>
      </c>
      <c r="B1736" t="s">
        <v>475</v>
      </c>
      <c r="C1736" t="s">
        <v>33</v>
      </c>
      <c r="D1736" t="s">
        <v>41</v>
      </c>
      <c r="E1736">
        <v>12</v>
      </c>
      <c r="F1736" t="s">
        <v>617</v>
      </c>
      <c r="G1736" t="s">
        <v>259</v>
      </c>
      <c r="O1736">
        <v>7</v>
      </c>
      <c r="P1736">
        <v>25</v>
      </c>
      <c r="Q1736">
        <v>0</v>
      </c>
      <c r="R1736">
        <v>0</v>
      </c>
      <c r="S1736">
        <v>0</v>
      </c>
      <c r="T1736">
        <v>1</v>
      </c>
      <c r="U1736">
        <v>1</v>
      </c>
      <c r="V1736">
        <v>8</v>
      </c>
      <c r="W1736">
        <v>0</v>
      </c>
      <c r="X1736">
        <v>0</v>
      </c>
      <c r="Y1736">
        <v>0</v>
      </c>
      <c r="AB1736">
        <v>1</v>
      </c>
      <c r="AF1736">
        <v>4.3</v>
      </c>
    </row>
    <row r="1737" spans="1:32" x14ac:dyDescent="0.2">
      <c r="A1737" t="s">
        <v>1423</v>
      </c>
      <c r="B1737" t="s">
        <v>720</v>
      </c>
      <c r="C1737" t="s">
        <v>35</v>
      </c>
      <c r="D1737" t="s">
        <v>51</v>
      </c>
      <c r="E1737">
        <v>12</v>
      </c>
      <c r="F1737" t="s">
        <v>1424</v>
      </c>
      <c r="G1737" t="s">
        <v>264</v>
      </c>
      <c r="T1737">
        <v>5</v>
      </c>
      <c r="U1737">
        <v>3</v>
      </c>
      <c r="V1737">
        <v>13</v>
      </c>
      <c r="W1737">
        <v>0</v>
      </c>
      <c r="X1737">
        <v>0</v>
      </c>
      <c r="Y1737">
        <v>0</v>
      </c>
      <c r="AB1737">
        <v>4</v>
      </c>
      <c r="AF1737">
        <v>4.3</v>
      </c>
    </row>
    <row r="1738" spans="1:32" x14ac:dyDescent="0.2">
      <c r="A1738" t="s">
        <v>586</v>
      </c>
      <c r="B1738" t="s">
        <v>475</v>
      </c>
      <c r="C1738" t="s">
        <v>40</v>
      </c>
      <c r="D1738" t="s">
        <v>49</v>
      </c>
      <c r="E1738">
        <v>12</v>
      </c>
      <c r="F1738" t="s">
        <v>587</v>
      </c>
      <c r="G1738" t="s">
        <v>263</v>
      </c>
      <c r="O1738">
        <v>3</v>
      </c>
      <c r="P1738">
        <v>23</v>
      </c>
      <c r="Q1738">
        <v>0</v>
      </c>
      <c r="R1738">
        <v>0</v>
      </c>
      <c r="S1738">
        <v>0</v>
      </c>
      <c r="T1738">
        <v>1</v>
      </c>
      <c r="U1738">
        <v>1</v>
      </c>
      <c r="V1738">
        <v>9</v>
      </c>
      <c r="W1738">
        <v>0</v>
      </c>
      <c r="X1738">
        <v>0</v>
      </c>
      <c r="Y1738">
        <v>0</v>
      </c>
      <c r="AB1738">
        <v>2</v>
      </c>
      <c r="AF1738">
        <v>4.2</v>
      </c>
    </row>
    <row r="1739" spans="1:32" x14ac:dyDescent="0.2">
      <c r="A1739" t="s">
        <v>1187</v>
      </c>
      <c r="B1739" t="s">
        <v>794</v>
      </c>
      <c r="C1739" t="s">
        <v>54</v>
      </c>
      <c r="D1739" t="s">
        <v>56</v>
      </c>
      <c r="E1739">
        <v>12</v>
      </c>
      <c r="F1739" t="s">
        <v>1188</v>
      </c>
      <c r="G1739" t="s">
        <v>261</v>
      </c>
      <c r="T1739">
        <v>2</v>
      </c>
      <c r="U1739">
        <v>2</v>
      </c>
      <c r="V1739">
        <v>22</v>
      </c>
      <c r="W1739">
        <v>0</v>
      </c>
      <c r="X1739">
        <v>0</v>
      </c>
      <c r="Y1739">
        <v>0</v>
      </c>
      <c r="AB1739">
        <v>2</v>
      </c>
      <c r="AF1739">
        <v>4.2</v>
      </c>
    </row>
    <row r="1740" spans="1:32" x14ac:dyDescent="0.2">
      <c r="A1740" t="s">
        <v>1710</v>
      </c>
      <c r="B1740" t="s">
        <v>475</v>
      </c>
      <c r="C1740" t="s">
        <v>38</v>
      </c>
      <c r="D1740" t="s">
        <v>61</v>
      </c>
      <c r="E1740">
        <v>12</v>
      </c>
      <c r="F1740" t="s">
        <v>1711</v>
      </c>
      <c r="G1740" t="s">
        <v>254</v>
      </c>
      <c r="O1740">
        <v>7</v>
      </c>
      <c r="P1740">
        <v>30</v>
      </c>
      <c r="Q1740">
        <v>0</v>
      </c>
      <c r="R1740">
        <v>0</v>
      </c>
      <c r="S1740">
        <v>0</v>
      </c>
      <c r="T1740">
        <v>1</v>
      </c>
      <c r="U1740">
        <v>1</v>
      </c>
      <c r="V1740">
        <v>1</v>
      </c>
      <c r="W1740">
        <v>0</v>
      </c>
      <c r="X1740">
        <v>0</v>
      </c>
      <c r="Y1740">
        <v>0</v>
      </c>
      <c r="AB1740">
        <v>3</v>
      </c>
      <c r="AF1740">
        <v>4.0999999999999996</v>
      </c>
    </row>
    <row r="1741" spans="1:32" x14ac:dyDescent="0.2">
      <c r="A1741" t="s">
        <v>1425</v>
      </c>
      <c r="B1741" t="s">
        <v>720</v>
      </c>
      <c r="C1741" t="s">
        <v>50</v>
      </c>
      <c r="D1741" t="s">
        <v>39</v>
      </c>
      <c r="E1741">
        <v>12</v>
      </c>
      <c r="F1741" t="s">
        <v>1426</v>
      </c>
      <c r="G1741" t="s">
        <v>258</v>
      </c>
      <c r="T1741">
        <v>2</v>
      </c>
      <c r="U1741">
        <v>2</v>
      </c>
      <c r="V1741">
        <v>21</v>
      </c>
      <c r="W1741">
        <v>0</v>
      </c>
      <c r="X1741">
        <v>0</v>
      </c>
      <c r="Y1741">
        <v>0</v>
      </c>
      <c r="AB1741">
        <v>4</v>
      </c>
      <c r="AF1741">
        <v>4.0999999999999996</v>
      </c>
    </row>
    <row r="1742" spans="1:32" x14ac:dyDescent="0.2">
      <c r="A1742" t="s">
        <v>658</v>
      </c>
      <c r="B1742" t="s">
        <v>475</v>
      </c>
      <c r="C1742" t="s">
        <v>35</v>
      </c>
      <c r="D1742" t="s">
        <v>51</v>
      </c>
      <c r="E1742">
        <v>12</v>
      </c>
      <c r="F1742" t="s">
        <v>659</v>
      </c>
      <c r="G1742" t="s">
        <v>264</v>
      </c>
      <c r="O1742">
        <v>9</v>
      </c>
      <c r="P1742">
        <v>19</v>
      </c>
      <c r="Q1742">
        <v>0</v>
      </c>
      <c r="R1742">
        <v>0</v>
      </c>
      <c r="S1742">
        <v>0</v>
      </c>
      <c r="T1742">
        <v>2</v>
      </c>
      <c r="U1742">
        <v>1</v>
      </c>
      <c r="V1742">
        <v>11</v>
      </c>
      <c r="W1742">
        <v>0</v>
      </c>
      <c r="X1742">
        <v>0</v>
      </c>
      <c r="Y1742">
        <v>0</v>
      </c>
      <c r="AB1742">
        <v>1</v>
      </c>
      <c r="AF1742">
        <v>4</v>
      </c>
    </row>
    <row r="1743" spans="1:32" x14ac:dyDescent="0.2">
      <c r="A1743" t="s">
        <v>1079</v>
      </c>
      <c r="B1743" t="s">
        <v>720</v>
      </c>
      <c r="C1743" t="s">
        <v>36</v>
      </c>
      <c r="D1743" t="s">
        <v>59</v>
      </c>
      <c r="E1743">
        <v>12</v>
      </c>
      <c r="F1743" t="s">
        <v>1080</v>
      </c>
      <c r="G1743" t="s">
        <v>265</v>
      </c>
      <c r="T1743">
        <v>3</v>
      </c>
      <c r="U1743">
        <v>2</v>
      </c>
      <c r="V1743">
        <v>20</v>
      </c>
      <c r="W1743">
        <v>0</v>
      </c>
      <c r="X1743">
        <v>0</v>
      </c>
      <c r="Y1743">
        <v>0</v>
      </c>
      <c r="AB1743">
        <v>3</v>
      </c>
      <c r="AF1743">
        <v>4</v>
      </c>
    </row>
    <row r="1744" spans="1:32" x14ac:dyDescent="0.2">
      <c r="A1744" t="s">
        <v>832</v>
      </c>
      <c r="B1744" t="s">
        <v>794</v>
      </c>
      <c r="C1744" t="s">
        <v>33</v>
      </c>
      <c r="D1744" t="s">
        <v>41</v>
      </c>
      <c r="E1744">
        <v>12</v>
      </c>
      <c r="F1744" t="s">
        <v>833</v>
      </c>
      <c r="G1744" t="s">
        <v>259</v>
      </c>
      <c r="T1744">
        <v>2</v>
      </c>
      <c r="U1744">
        <v>2</v>
      </c>
      <c r="V1744">
        <v>20</v>
      </c>
      <c r="W1744">
        <v>0</v>
      </c>
      <c r="X1744">
        <v>0</v>
      </c>
      <c r="Y1744">
        <v>0</v>
      </c>
      <c r="AB1744">
        <v>2</v>
      </c>
      <c r="AF1744">
        <v>4</v>
      </c>
    </row>
    <row r="1745" spans="1:32" x14ac:dyDescent="0.2">
      <c r="A1745" t="s">
        <v>964</v>
      </c>
      <c r="B1745" t="s">
        <v>720</v>
      </c>
      <c r="C1745" t="s">
        <v>44</v>
      </c>
      <c r="D1745" t="s">
        <v>34</v>
      </c>
      <c r="E1745">
        <v>12</v>
      </c>
      <c r="F1745" t="s">
        <v>965</v>
      </c>
      <c r="G1745" t="s">
        <v>252</v>
      </c>
      <c r="T1745">
        <v>4</v>
      </c>
      <c r="U1745">
        <v>2</v>
      </c>
      <c r="V1745">
        <v>19</v>
      </c>
      <c r="W1745">
        <v>0</v>
      </c>
      <c r="X1745">
        <v>0</v>
      </c>
      <c r="Y1745">
        <v>0</v>
      </c>
      <c r="AB1745">
        <v>1</v>
      </c>
      <c r="AF1745">
        <v>3.9</v>
      </c>
    </row>
    <row r="1746" spans="1:32" x14ac:dyDescent="0.2">
      <c r="A1746" t="s">
        <v>1161</v>
      </c>
      <c r="B1746" t="s">
        <v>794</v>
      </c>
      <c r="C1746" t="s">
        <v>59</v>
      </c>
      <c r="D1746" t="s">
        <v>36</v>
      </c>
      <c r="E1746">
        <v>12</v>
      </c>
      <c r="F1746" t="s">
        <v>1162</v>
      </c>
      <c r="G1746" t="s">
        <v>265</v>
      </c>
      <c r="T1746">
        <v>4</v>
      </c>
      <c r="U1746">
        <v>2</v>
      </c>
      <c r="V1746">
        <v>19</v>
      </c>
      <c r="W1746">
        <v>0</v>
      </c>
      <c r="X1746">
        <v>0</v>
      </c>
      <c r="Y1746">
        <v>0</v>
      </c>
      <c r="AB1746">
        <v>2</v>
      </c>
      <c r="AF1746">
        <v>3.9</v>
      </c>
    </row>
    <row r="1747" spans="1:32" x14ac:dyDescent="0.2">
      <c r="A1747" t="s">
        <v>1512</v>
      </c>
      <c r="B1747" t="s">
        <v>794</v>
      </c>
      <c r="C1747" t="s">
        <v>48</v>
      </c>
      <c r="D1747" t="s">
        <v>57</v>
      </c>
      <c r="E1747">
        <v>12</v>
      </c>
      <c r="F1747" t="s">
        <v>1513</v>
      </c>
      <c r="G1747" t="s">
        <v>262</v>
      </c>
      <c r="T1747">
        <v>2</v>
      </c>
      <c r="U1747">
        <v>1</v>
      </c>
      <c r="V1747">
        <v>8</v>
      </c>
      <c r="W1747">
        <v>0</v>
      </c>
      <c r="X1747">
        <v>1</v>
      </c>
      <c r="Y1747">
        <v>0</v>
      </c>
      <c r="AB1747">
        <v>2</v>
      </c>
      <c r="AF1747">
        <v>3.8</v>
      </c>
    </row>
    <row r="1748" spans="1:32" x14ac:dyDescent="0.2">
      <c r="A1748" t="s">
        <v>548</v>
      </c>
      <c r="B1748" t="s">
        <v>475</v>
      </c>
      <c r="C1748" t="s">
        <v>33</v>
      </c>
      <c r="D1748" t="s">
        <v>41</v>
      </c>
      <c r="E1748">
        <v>12</v>
      </c>
      <c r="F1748" t="s">
        <v>549</v>
      </c>
      <c r="G1748" t="s">
        <v>259</v>
      </c>
      <c r="O1748">
        <v>6</v>
      </c>
      <c r="P1748">
        <v>21</v>
      </c>
      <c r="Q1748">
        <v>0</v>
      </c>
      <c r="R1748">
        <v>0</v>
      </c>
      <c r="S1748">
        <v>0</v>
      </c>
      <c r="T1748">
        <v>1</v>
      </c>
      <c r="U1748">
        <v>1</v>
      </c>
      <c r="V1748">
        <v>6</v>
      </c>
      <c r="W1748">
        <v>0</v>
      </c>
      <c r="X1748">
        <v>0</v>
      </c>
      <c r="Y1748">
        <v>0</v>
      </c>
      <c r="AB1748">
        <v>3</v>
      </c>
      <c r="AC1748" t="s">
        <v>1477</v>
      </c>
      <c r="AD1748" t="s">
        <v>1490</v>
      </c>
      <c r="AE1748" t="s">
        <v>1804</v>
      </c>
      <c r="AF1748">
        <v>3.7</v>
      </c>
    </row>
    <row r="1749" spans="1:32" x14ac:dyDescent="0.2">
      <c r="A1749" t="s">
        <v>702</v>
      </c>
      <c r="B1749" t="s">
        <v>475</v>
      </c>
      <c r="C1749" t="s">
        <v>55</v>
      </c>
      <c r="D1749" t="s">
        <v>45</v>
      </c>
      <c r="E1749">
        <v>12</v>
      </c>
      <c r="F1749" t="s">
        <v>1816</v>
      </c>
      <c r="G1749" t="s">
        <v>267</v>
      </c>
      <c r="O1749">
        <v>7</v>
      </c>
      <c r="P1749">
        <v>37</v>
      </c>
      <c r="Q1749">
        <v>0</v>
      </c>
      <c r="R1749">
        <v>0</v>
      </c>
      <c r="S1749">
        <v>0</v>
      </c>
      <c r="AF1749">
        <v>3.7</v>
      </c>
    </row>
    <row r="1750" spans="1:32" x14ac:dyDescent="0.2">
      <c r="A1750" t="s">
        <v>1059</v>
      </c>
      <c r="B1750" t="s">
        <v>720</v>
      </c>
      <c r="C1750" t="s">
        <v>38</v>
      </c>
      <c r="D1750" t="s">
        <v>61</v>
      </c>
      <c r="E1750">
        <v>12</v>
      </c>
      <c r="F1750" t="s">
        <v>1060</v>
      </c>
      <c r="G1750" t="s">
        <v>254</v>
      </c>
      <c r="T1750">
        <v>2</v>
      </c>
      <c r="U1750">
        <v>2</v>
      </c>
      <c r="V1750">
        <v>16</v>
      </c>
      <c r="W1750">
        <v>0</v>
      </c>
      <c r="X1750">
        <v>0</v>
      </c>
      <c r="Y1750">
        <v>0</v>
      </c>
      <c r="AB1750">
        <v>3</v>
      </c>
      <c r="AF1750">
        <v>3.6</v>
      </c>
    </row>
    <row r="1751" spans="1:32" x14ac:dyDescent="0.2">
      <c r="A1751" t="s">
        <v>1725</v>
      </c>
      <c r="B1751" t="s">
        <v>475</v>
      </c>
      <c r="C1751" t="s">
        <v>33</v>
      </c>
      <c r="D1751" t="s">
        <v>41</v>
      </c>
      <c r="E1751">
        <v>12</v>
      </c>
      <c r="F1751" t="s">
        <v>1726</v>
      </c>
      <c r="G1751" t="s">
        <v>259</v>
      </c>
      <c r="O1751">
        <v>3</v>
      </c>
      <c r="P1751">
        <v>27</v>
      </c>
      <c r="Q1751">
        <v>0</v>
      </c>
      <c r="R1751">
        <v>0</v>
      </c>
      <c r="S1751">
        <v>0</v>
      </c>
      <c r="T1751">
        <v>1</v>
      </c>
      <c r="U1751">
        <v>1</v>
      </c>
      <c r="V1751">
        <v>-2</v>
      </c>
      <c r="W1751">
        <v>0</v>
      </c>
      <c r="X1751">
        <v>0</v>
      </c>
      <c r="Y1751">
        <v>0</v>
      </c>
      <c r="AB1751">
        <v>3</v>
      </c>
      <c r="AF1751">
        <v>3.5</v>
      </c>
    </row>
    <row r="1752" spans="1:32" x14ac:dyDescent="0.2">
      <c r="A1752" t="s">
        <v>860</v>
      </c>
      <c r="B1752" t="s">
        <v>720</v>
      </c>
      <c r="C1752" t="s">
        <v>38</v>
      </c>
      <c r="D1752" t="s">
        <v>61</v>
      </c>
      <c r="E1752">
        <v>12</v>
      </c>
      <c r="F1752" t="s">
        <v>861</v>
      </c>
      <c r="G1752" t="s">
        <v>254</v>
      </c>
      <c r="T1752">
        <v>2</v>
      </c>
      <c r="U1752">
        <v>2</v>
      </c>
      <c r="V1752">
        <v>15</v>
      </c>
      <c r="W1752">
        <v>0</v>
      </c>
      <c r="X1752">
        <v>0</v>
      </c>
      <c r="Y1752">
        <v>0</v>
      </c>
      <c r="AB1752">
        <v>4</v>
      </c>
      <c r="AF1752">
        <v>3.5</v>
      </c>
    </row>
    <row r="1753" spans="1:32" x14ac:dyDescent="0.2">
      <c r="A1753" t="s">
        <v>804</v>
      </c>
      <c r="B1753" t="s">
        <v>720</v>
      </c>
      <c r="C1753" t="s">
        <v>54</v>
      </c>
      <c r="D1753" t="s">
        <v>56</v>
      </c>
      <c r="E1753">
        <v>12</v>
      </c>
      <c r="F1753" t="s">
        <v>805</v>
      </c>
      <c r="G1753" t="s">
        <v>261</v>
      </c>
      <c r="O1753">
        <v>2</v>
      </c>
      <c r="P1753">
        <v>-4</v>
      </c>
      <c r="Q1753">
        <v>0</v>
      </c>
      <c r="R1753">
        <v>0</v>
      </c>
      <c r="S1753">
        <v>0</v>
      </c>
      <c r="T1753">
        <v>8</v>
      </c>
      <c r="U1753">
        <v>2</v>
      </c>
      <c r="V1753">
        <v>19</v>
      </c>
      <c r="W1753">
        <v>0</v>
      </c>
      <c r="X1753">
        <v>0</v>
      </c>
      <c r="Y1753">
        <v>0</v>
      </c>
      <c r="AB1753">
        <v>1</v>
      </c>
      <c r="AC1753" t="s">
        <v>1803</v>
      </c>
      <c r="AD1753" t="s">
        <v>1475</v>
      </c>
      <c r="AE1753" t="s">
        <v>1817</v>
      </c>
      <c r="AF1753">
        <v>3.5</v>
      </c>
    </row>
    <row r="1754" spans="1:32" x14ac:dyDescent="0.2">
      <c r="A1754" t="s">
        <v>1242</v>
      </c>
      <c r="B1754" t="s">
        <v>794</v>
      </c>
      <c r="C1754" t="s">
        <v>40</v>
      </c>
      <c r="D1754" t="s">
        <v>49</v>
      </c>
      <c r="E1754">
        <v>12</v>
      </c>
      <c r="F1754" t="s">
        <v>1243</v>
      </c>
      <c r="G1754" t="s">
        <v>263</v>
      </c>
      <c r="T1754">
        <v>2</v>
      </c>
      <c r="U1754">
        <v>1</v>
      </c>
      <c r="V1754">
        <v>24</v>
      </c>
      <c r="W1754">
        <v>0</v>
      </c>
      <c r="X1754">
        <v>0</v>
      </c>
      <c r="Y1754">
        <v>0</v>
      </c>
      <c r="AB1754">
        <v>2</v>
      </c>
      <c r="AF1754">
        <v>3.4</v>
      </c>
    </row>
    <row r="1755" spans="1:32" x14ac:dyDescent="0.2">
      <c r="A1755" t="s">
        <v>1317</v>
      </c>
      <c r="B1755" t="s">
        <v>720</v>
      </c>
      <c r="C1755" t="s">
        <v>47</v>
      </c>
      <c r="D1755" t="s">
        <v>52</v>
      </c>
      <c r="E1755">
        <v>12</v>
      </c>
      <c r="F1755" t="s">
        <v>1318</v>
      </c>
      <c r="G1755" t="s">
        <v>253</v>
      </c>
      <c r="T1755">
        <v>11</v>
      </c>
      <c r="U1755">
        <v>2</v>
      </c>
      <c r="V1755">
        <v>14</v>
      </c>
      <c r="W1755">
        <v>0</v>
      </c>
      <c r="X1755">
        <v>0</v>
      </c>
      <c r="Y1755">
        <v>0</v>
      </c>
      <c r="AB1755">
        <v>2</v>
      </c>
      <c r="AF1755">
        <v>3.4</v>
      </c>
    </row>
    <row r="1756" spans="1:32" x14ac:dyDescent="0.2">
      <c r="A1756" t="s">
        <v>538</v>
      </c>
      <c r="B1756" t="s">
        <v>475</v>
      </c>
      <c r="C1756" t="s">
        <v>39</v>
      </c>
      <c r="D1756" t="s">
        <v>50</v>
      </c>
      <c r="E1756">
        <v>12</v>
      </c>
      <c r="F1756" t="s">
        <v>539</v>
      </c>
      <c r="G1756" t="s">
        <v>258</v>
      </c>
      <c r="O1756">
        <v>5</v>
      </c>
      <c r="P1756">
        <v>33</v>
      </c>
      <c r="Q1756">
        <v>0</v>
      </c>
      <c r="R1756">
        <v>0</v>
      </c>
      <c r="S1756">
        <v>0</v>
      </c>
      <c r="AB1756">
        <v>2</v>
      </c>
      <c r="AF1756">
        <v>3.3</v>
      </c>
    </row>
    <row r="1757" spans="1:32" x14ac:dyDescent="0.2">
      <c r="A1757" t="s">
        <v>1302</v>
      </c>
      <c r="B1757" t="s">
        <v>794</v>
      </c>
      <c r="C1757" t="s">
        <v>39</v>
      </c>
      <c r="D1757" t="s">
        <v>50</v>
      </c>
      <c r="E1757">
        <v>12</v>
      </c>
      <c r="F1757" t="s">
        <v>1303</v>
      </c>
      <c r="G1757" t="s">
        <v>258</v>
      </c>
      <c r="T1757">
        <v>1</v>
      </c>
      <c r="U1757">
        <v>1</v>
      </c>
      <c r="V1757">
        <v>23</v>
      </c>
      <c r="W1757">
        <v>0</v>
      </c>
      <c r="X1757">
        <v>0</v>
      </c>
      <c r="Y1757">
        <v>0</v>
      </c>
      <c r="AB1757">
        <v>2</v>
      </c>
      <c r="AF1757">
        <v>3.3</v>
      </c>
    </row>
    <row r="1758" spans="1:32" x14ac:dyDescent="0.2">
      <c r="A1758" t="s">
        <v>1179</v>
      </c>
      <c r="B1758" t="s">
        <v>794</v>
      </c>
      <c r="C1758" t="s">
        <v>42</v>
      </c>
      <c r="D1758" t="s">
        <v>32</v>
      </c>
      <c r="E1758">
        <v>12</v>
      </c>
      <c r="F1758" t="s">
        <v>1180</v>
      </c>
      <c r="G1758" t="s">
        <v>257</v>
      </c>
      <c r="T1758">
        <v>3</v>
      </c>
      <c r="U1758">
        <v>2</v>
      </c>
      <c r="V1758">
        <v>13</v>
      </c>
      <c r="W1758">
        <v>0</v>
      </c>
      <c r="X1758">
        <v>0</v>
      </c>
      <c r="Y1758">
        <v>0</v>
      </c>
      <c r="AB1758">
        <v>1</v>
      </c>
      <c r="AF1758">
        <v>3.3</v>
      </c>
    </row>
    <row r="1759" spans="1:32" x14ac:dyDescent="0.2">
      <c r="A1759" t="s">
        <v>818</v>
      </c>
      <c r="B1759" t="s">
        <v>720</v>
      </c>
      <c r="C1759" t="s">
        <v>39</v>
      </c>
      <c r="D1759" t="s">
        <v>50</v>
      </c>
      <c r="E1759">
        <v>12</v>
      </c>
      <c r="F1759" t="s">
        <v>819</v>
      </c>
      <c r="G1759" t="s">
        <v>258</v>
      </c>
      <c r="T1759">
        <v>2</v>
      </c>
      <c r="U1759">
        <v>2</v>
      </c>
      <c r="V1759">
        <v>13</v>
      </c>
      <c r="W1759">
        <v>0</v>
      </c>
      <c r="X1759">
        <v>0</v>
      </c>
      <c r="Y1759">
        <v>0</v>
      </c>
      <c r="AB1759">
        <v>3</v>
      </c>
      <c r="AF1759">
        <v>3.3</v>
      </c>
    </row>
    <row r="1760" spans="1:32" x14ac:dyDescent="0.2">
      <c r="A1760" t="s">
        <v>1588</v>
      </c>
      <c r="B1760" t="s">
        <v>720</v>
      </c>
      <c r="C1760" t="s">
        <v>35</v>
      </c>
      <c r="D1760" t="s">
        <v>51</v>
      </c>
      <c r="E1760">
        <v>12</v>
      </c>
      <c r="F1760" t="s">
        <v>1589</v>
      </c>
      <c r="G1760" t="s">
        <v>264</v>
      </c>
      <c r="T1760">
        <v>3</v>
      </c>
      <c r="U1760">
        <v>2</v>
      </c>
      <c r="V1760">
        <v>12</v>
      </c>
      <c r="W1760">
        <v>0</v>
      </c>
      <c r="X1760">
        <v>0</v>
      </c>
      <c r="Y1760">
        <v>0</v>
      </c>
      <c r="AB1760">
        <v>4</v>
      </c>
      <c r="AF1760">
        <v>3.2</v>
      </c>
    </row>
    <row r="1761" spans="1:32" x14ac:dyDescent="0.2">
      <c r="A1761" t="s">
        <v>763</v>
      </c>
      <c r="B1761" t="s">
        <v>720</v>
      </c>
      <c r="C1761" t="s">
        <v>53</v>
      </c>
      <c r="D1761" t="s">
        <v>37</v>
      </c>
      <c r="E1761">
        <v>12</v>
      </c>
      <c r="F1761" t="s">
        <v>764</v>
      </c>
      <c r="G1761" t="s">
        <v>260</v>
      </c>
      <c r="T1761">
        <v>5</v>
      </c>
      <c r="U1761">
        <v>2</v>
      </c>
      <c r="V1761">
        <v>12</v>
      </c>
      <c r="W1761">
        <v>0</v>
      </c>
      <c r="X1761">
        <v>0</v>
      </c>
      <c r="Y1761">
        <v>0</v>
      </c>
      <c r="AB1761">
        <v>2</v>
      </c>
      <c r="AF1761">
        <v>3.2</v>
      </c>
    </row>
    <row r="1762" spans="1:32" x14ac:dyDescent="0.2">
      <c r="A1762" t="s">
        <v>1031</v>
      </c>
      <c r="B1762" t="s">
        <v>720</v>
      </c>
      <c r="C1762" t="s">
        <v>59</v>
      </c>
      <c r="D1762" t="s">
        <v>36</v>
      </c>
      <c r="E1762">
        <v>12</v>
      </c>
      <c r="F1762" t="s">
        <v>1032</v>
      </c>
      <c r="G1762" t="s">
        <v>265</v>
      </c>
      <c r="T1762">
        <v>3</v>
      </c>
      <c r="U1762">
        <v>1</v>
      </c>
      <c r="V1762">
        <v>22</v>
      </c>
      <c r="W1762">
        <v>0</v>
      </c>
      <c r="X1762">
        <v>0</v>
      </c>
      <c r="Y1762">
        <v>0</v>
      </c>
      <c r="AB1762">
        <v>3</v>
      </c>
      <c r="AF1762">
        <v>3.2</v>
      </c>
    </row>
    <row r="1763" spans="1:32" x14ac:dyDescent="0.2">
      <c r="A1763" t="s">
        <v>1029</v>
      </c>
      <c r="B1763" t="s">
        <v>720</v>
      </c>
      <c r="C1763" t="s">
        <v>42</v>
      </c>
      <c r="D1763" t="s">
        <v>32</v>
      </c>
      <c r="E1763">
        <v>12</v>
      </c>
      <c r="F1763" t="s">
        <v>1030</v>
      </c>
      <c r="G1763" t="s">
        <v>257</v>
      </c>
      <c r="T1763">
        <v>10</v>
      </c>
      <c r="U1763">
        <v>2</v>
      </c>
      <c r="V1763">
        <v>12</v>
      </c>
      <c r="W1763">
        <v>0</v>
      </c>
      <c r="X1763">
        <v>0</v>
      </c>
      <c r="Y1763">
        <v>0</v>
      </c>
      <c r="AB1763">
        <v>3</v>
      </c>
      <c r="AF1763">
        <v>3.2</v>
      </c>
    </row>
    <row r="1764" spans="1:32" x14ac:dyDescent="0.2">
      <c r="A1764" t="s">
        <v>606</v>
      </c>
      <c r="B1764" t="s">
        <v>475</v>
      </c>
      <c r="C1764" t="s">
        <v>57</v>
      </c>
      <c r="D1764" t="s">
        <v>48</v>
      </c>
      <c r="E1764">
        <v>12</v>
      </c>
      <c r="F1764" t="s">
        <v>607</v>
      </c>
      <c r="G1764" t="s">
        <v>262</v>
      </c>
      <c r="O1764">
        <v>1</v>
      </c>
      <c r="P1764">
        <v>4</v>
      </c>
      <c r="Q1764">
        <v>0</v>
      </c>
      <c r="R1764">
        <v>0</v>
      </c>
      <c r="S1764">
        <v>0</v>
      </c>
      <c r="T1764">
        <v>2</v>
      </c>
      <c r="U1764">
        <v>2</v>
      </c>
      <c r="V1764">
        <v>7</v>
      </c>
      <c r="W1764">
        <v>0</v>
      </c>
      <c r="X1764">
        <v>0</v>
      </c>
      <c r="Y1764">
        <v>0</v>
      </c>
      <c r="AB1764">
        <v>3</v>
      </c>
      <c r="AF1764">
        <v>3.1</v>
      </c>
    </row>
    <row r="1765" spans="1:32" x14ac:dyDescent="0.2">
      <c r="A1765" t="s">
        <v>1818</v>
      </c>
      <c r="B1765" t="s">
        <v>720</v>
      </c>
      <c r="C1765" t="s">
        <v>57</v>
      </c>
      <c r="D1765" t="s">
        <v>48</v>
      </c>
      <c r="E1765">
        <v>12</v>
      </c>
      <c r="F1765" t="s">
        <v>1819</v>
      </c>
      <c r="G1765" t="s">
        <v>262</v>
      </c>
      <c r="T1765">
        <v>1</v>
      </c>
      <c r="U1765">
        <v>1</v>
      </c>
      <c r="V1765">
        <v>21</v>
      </c>
      <c r="W1765">
        <v>0</v>
      </c>
      <c r="X1765">
        <v>0</v>
      </c>
      <c r="Y1765">
        <v>0</v>
      </c>
      <c r="AB1765">
        <v>4</v>
      </c>
      <c r="AF1765">
        <v>3.1</v>
      </c>
    </row>
    <row r="1766" spans="1:32" x14ac:dyDescent="0.2">
      <c r="A1766" t="s">
        <v>1205</v>
      </c>
      <c r="B1766" t="s">
        <v>794</v>
      </c>
      <c r="C1766" t="s">
        <v>61</v>
      </c>
      <c r="D1766" t="s">
        <v>38</v>
      </c>
      <c r="E1766">
        <v>12</v>
      </c>
      <c r="F1766" t="s">
        <v>1206</v>
      </c>
      <c r="G1766" t="s">
        <v>254</v>
      </c>
      <c r="T1766">
        <v>2</v>
      </c>
      <c r="U1766">
        <v>1</v>
      </c>
      <c r="V1766">
        <v>21</v>
      </c>
      <c r="W1766">
        <v>0</v>
      </c>
      <c r="X1766">
        <v>0</v>
      </c>
      <c r="Y1766">
        <v>0</v>
      </c>
      <c r="AB1766">
        <v>2</v>
      </c>
      <c r="AF1766">
        <v>3.1</v>
      </c>
    </row>
    <row r="1767" spans="1:32" x14ac:dyDescent="0.2">
      <c r="A1767" t="s">
        <v>640</v>
      </c>
      <c r="B1767" t="s">
        <v>475</v>
      </c>
      <c r="C1767" t="s">
        <v>38</v>
      </c>
      <c r="D1767" t="s">
        <v>61</v>
      </c>
      <c r="E1767">
        <v>12</v>
      </c>
      <c r="F1767" t="s">
        <v>641</v>
      </c>
      <c r="G1767" t="s">
        <v>254</v>
      </c>
      <c r="O1767">
        <v>14</v>
      </c>
      <c r="P1767">
        <v>30</v>
      </c>
      <c r="Q1767">
        <v>0</v>
      </c>
      <c r="R1767">
        <v>0</v>
      </c>
      <c r="S1767">
        <v>0</v>
      </c>
      <c r="AB1767">
        <v>1</v>
      </c>
      <c r="AF1767">
        <v>3</v>
      </c>
    </row>
    <row r="1768" spans="1:32" x14ac:dyDescent="0.2">
      <c r="A1768" t="s">
        <v>960</v>
      </c>
      <c r="B1768" t="s">
        <v>794</v>
      </c>
      <c r="C1768" t="s">
        <v>31</v>
      </c>
      <c r="D1768" t="s">
        <v>43</v>
      </c>
      <c r="E1768">
        <v>12</v>
      </c>
      <c r="F1768" t="s">
        <v>1541</v>
      </c>
      <c r="G1768" t="s">
        <v>266</v>
      </c>
      <c r="T1768">
        <v>2</v>
      </c>
      <c r="U1768">
        <v>2</v>
      </c>
      <c r="V1768">
        <v>10</v>
      </c>
      <c r="W1768">
        <v>0</v>
      </c>
      <c r="X1768">
        <v>0</v>
      </c>
      <c r="Y1768">
        <v>0</v>
      </c>
      <c r="AF1768">
        <v>3</v>
      </c>
    </row>
    <row r="1769" spans="1:32" x14ac:dyDescent="0.2">
      <c r="A1769" t="s">
        <v>1207</v>
      </c>
      <c r="B1769" t="s">
        <v>794</v>
      </c>
      <c r="C1769" t="s">
        <v>47</v>
      </c>
      <c r="D1769" t="s">
        <v>52</v>
      </c>
      <c r="E1769">
        <v>12</v>
      </c>
      <c r="F1769" t="s">
        <v>1208</v>
      </c>
      <c r="G1769" t="s">
        <v>253</v>
      </c>
      <c r="T1769">
        <v>2</v>
      </c>
      <c r="U1769">
        <v>2</v>
      </c>
      <c r="V1769">
        <v>9</v>
      </c>
      <c r="W1769">
        <v>0</v>
      </c>
      <c r="X1769">
        <v>0</v>
      </c>
      <c r="Y1769">
        <v>0</v>
      </c>
      <c r="AB1769">
        <v>2</v>
      </c>
      <c r="AF1769">
        <v>2.9</v>
      </c>
    </row>
    <row r="1770" spans="1:32" x14ac:dyDescent="0.2">
      <c r="A1770" t="s">
        <v>1023</v>
      </c>
      <c r="B1770" t="s">
        <v>720</v>
      </c>
      <c r="C1770" t="s">
        <v>53</v>
      </c>
      <c r="D1770" t="s">
        <v>37</v>
      </c>
      <c r="E1770">
        <v>12</v>
      </c>
      <c r="F1770" t="s">
        <v>1024</v>
      </c>
      <c r="G1770" t="s">
        <v>260</v>
      </c>
      <c r="T1770">
        <v>1</v>
      </c>
      <c r="U1770">
        <v>1</v>
      </c>
      <c r="V1770">
        <v>19</v>
      </c>
      <c r="W1770">
        <v>0</v>
      </c>
      <c r="X1770">
        <v>0</v>
      </c>
      <c r="Y1770">
        <v>0</v>
      </c>
      <c r="AB1770">
        <v>4</v>
      </c>
      <c r="AF1770">
        <v>2.9</v>
      </c>
    </row>
    <row r="1771" spans="1:32" x14ac:dyDescent="0.2">
      <c r="A1771" t="s">
        <v>1063</v>
      </c>
      <c r="B1771" t="s">
        <v>794</v>
      </c>
      <c r="C1771" t="s">
        <v>49</v>
      </c>
      <c r="D1771" t="s">
        <v>40</v>
      </c>
      <c r="E1771">
        <v>12</v>
      </c>
      <c r="F1771" t="s">
        <v>1064</v>
      </c>
      <c r="G1771" t="s">
        <v>263</v>
      </c>
      <c r="T1771">
        <v>1</v>
      </c>
      <c r="U1771">
        <v>1</v>
      </c>
      <c r="V1771">
        <v>19</v>
      </c>
      <c r="W1771">
        <v>0</v>
      </c>
      <c r="X1771">
        <v>0</v>
      </c>
      <c r="Y1771">
        <v>0</v>
      </c>
      <c r="AB1771">
        <v>2</v>
      </c>
      <c r="AC1771" t="s">
        <v>1477</v>
      </c>
      <c r="AD1771" t="s">
        <v>1478</v>
      </c>
      <c r="AF1771">
        <v>2.9</v>
      </c>
    </row>
    <row r="1772" spans="1:32" x14ac:dyDescent="0.2">
      <c r="A1772" t="s">
        <v>704</v>
      </c>
      <c r="B1772" t="s">
        <v>475</v>
      </c>
      <c r="C1772" t="s">
        <v>51</v>
      </c>
      <c r="D1772" t="s">
        <v>35</v>
      </c>
      <c r="E1772">
        <v>12</v>
      </c>
      <c r="F1772" t="s">
        <v>705</v>
      </c>
      <c r="G1772" t="s">
        <v>264</v>
      </c>
      <c r="O1772">
        <v>2</v>
      </c>
      <c r="P1772">
        <v>4</v>
      </c>
      <c r="Q1772">
        <v>0</v>
      </c>
      <c r="R1772">
        <v>0</v>
      </c>
      <c r="S1772">
        <v>0</v>
      </c>
      <c r="T1772">
        <v>2</v>
      </c>
      <c r="U1772">
        <v>2</v>
      </c>
      <c r="V1772">
        <v>4</v>
      </c>
      <c r="W1772">
        <v>0</v>
      </c>
      <c r="X1772">
        <v>0</v>
      </c>
      <c r="Y1772">
        <v>0</v>
      </c>
      <c r="AB1772">
        <v>3</v>
      </c>
      <c r="AF1772">
        <v>2.8</v>
      </c>
    </row>
    <row r="1773" spans="1:32" x14ac:dyDescent="0.2">
      <c r="A1773" t="s">
        <v>1248</v>
      </c>
      <c r="B1773" t="s">
        <v>720</v>
      </c>
      <c r="C1773" t="s">
        <v>35</v>
      </c>
      <c r="D1773" t="s">
        <v>51</v>
      </c>
      <c r="E1773">
        <v>12</v>
      </c>
      <c r="F1773" t="s">
        <v>1249</v>
      </c>
      <c r="G1773" t="s">
        <v>264</v>
      </c>
      <c r="T1773">
        <v>5</v>
      </c>
      <c r="U1773">
        <v>2</v>
      </c>
      <c r="V1773">
        <v>8</v>
      </c>
      <c r="W1773">
        <v>0</v>
      </c>
      <c r="X1773">
        <v>0</v>
      </c>
      <c r="Y1773">
        <v>0</v>
      </c>
      <c r="AB1773">
        <v>2</v>
      </c>
      <c r="AF1773">
        <v>2.8</v>
      </c>
    </row>
    <row r="1774" spans="1:32" x14ac:dyDescent="0.2">
      <c r="A1774" t="s">
        <v>602</v>
      </c>
      <c r="B1774" t="s">
        <v>475</v>
      </c>
      <c r="C1774" t="s">
        <v>35</v>
      </c>
      <c r="D1774" t="s">
        <v>51</v>
      </c>
      <c r="E1774">
        <v>12</v>
      </c>
      <c r="F1774" t="s">
        <v>603</v>
      </c>
      <c r="G1774" t="s">
        <v>264</v>
      </c>
      <c r="O1774">
        <v>2</v>
      </c>
      <c r="P1774">
        <v>12</v>
      </c>
      <c r="Q1774">
        <v>0</v>
      </c>
      <c r="R1774">
        <v>0</v>
      </c>
      <c r="S1774">
        <v>0</v>
      </c>
      <c r="T1774">
        <v>3</v>
      </c>
      <c r="U1774">
        <v>1</v>
      </c>
      <c r="V1774">
        <v>5</v>
      </c>
      <c r="W1774">
        <v>0</v>
      </c>
      <c r="X1774">
        <v>0</v>
      </c>
      <c r="Y1774">
        <v>0</v>
      </c>
      <c r="AB1774">
        <v>3</v>
      </c>
      <c r="AF1774">
        <v>2.7</v>
      </c>
    </row>
    <row r="1775" spans="1:32" x14ac:dyDescent="0.2">
      <c r="A1775" t="s">
        <v>634</v>
      </c>
      <c r="B1775" t="s">
        <v>475</v>
      </c>
      <c r="C1775" t="s">
        <v>43</v>
      </c>
      <c r="D1775" t="s">
        <v>31</v>
      </c>
      <c r="E1775">
        <v>12</v>
      </c>
      <c r="F1775" t="s">
        <v>635</v>
      </c>
      <c r="G1775" t="s">
        <v>266</v>
      </c>
      <c r="O1775">
        <v>9</v>
      </c>
      <c r="P1775">
        <v>27</v>
      </c>
      <c r="Q1775">
        <v>0</v>
      </c>
      <c r="R1775">
        <v>0</v>
      </c>
      <c r="S1775">
        <v>0</v>
      </c>
      <c r="AB1775">
        <v>1</v>
      </c>
      <c r="AF1775">
        <v>2.7</v>
      </c>
    </row>
    <row r="1776" spans="1:32" x14ac:dyDescent="0.2">
      <c r="A1776" t="s">
        <v>642</v>
      </c>
      <c r="B1776" t="s">
        <v>475</v>
      </c>
      <c r="C1776" t="s">
        <v>53</v>
      </c>
      <c r="D1776" t="s">
        <v>37</v>
      </c>
      <c r="E1776">
        <v>12</v>
      </c>
      <c r="F1776" t="s">
        <v>643</v>
      </c>
      <c r="G1776" t="s">
        <v>260</v>
      </c>
      <c r="O1776">
        <v>2</v>
      </c>
      <c r="P1776">
        <v>7</v>
      </c>
      <c r="Q1776">
        <v>0</v>
      </c>
      <c r="R1776">
        <v>0</v>
      </c>
      <c r="S1776">
        <v>0</v>
      </c>
      <c r="T1776">
        <v>1</v>
      </c>
      <c r="U1776">
        <v>1</v>
      </c>
      <c r="V1776">
        <v>9</v>
      </c>
      <c r="W1776">
        <v>0</v>
      </c>
      <c r="X1776">
        <v>0</v>
      </c>
      <c r="Y1776">
        <v>0</v>
      </c>
      <c r="AB1776">
        <v>3</v>
      </c>
      <c r="AF1776">
        <v>2.6</v>
      </c>
    </row>
    <row r="1777" spans="1:32" x14ac:dyDescent="0.2">
      <c r="A1777" t="s">
        <v>550</v>
      </c>
      <c r="B1777" t="s">
        <v>475</v>
      </c>
      <c r="C1777" t="s">
        <v>41</v>
      </c>
      <c r="D1777" t="s">
        <v>33</v>
      </c>
      <c r="E1777">
        <v>12</v>
      </c>
      <c r="F1777" t="s">
        <v>551</v>
      </c>
      <c r="G1777" t="s">
        <v>259</v>
      </c>
      <c r="O1777">
        <v>1</v>
      </c>
      <c r="P1777">
        <v>-2</v>
      </c>
      <c r="Q1777">
        <v>0</v>
      </c>
      <c r="R1777">
        <v>0</v>
      </c>
      <c r="S1777">
        <v>0</v>
      </c>
      <c r="T1777">
        <v>3</v>
      </c>
      <c r="U1777">
        <v>2</v>
      </c>
      <c r="V1777">
        <v>8</v>
      </c>
      <c r="W1777">
        <v>0</v>
      </c>
      <c r="X1777">
        <v>0</v>
      </c>
      <c r="Y1777">
        <v>0</v>
      </c>
      <c r="AB1777">
        <v>2</v>
      </c>
      <c r="AF1777">
        <v>2.6</v>
      </c>
    </row>
    <row r="1778" spans="1:32" x14ac:dyDescent="0.2">
      <c r="A1778" t="s">
        <v>596</v>
      </c>
      <c r="B1778" t="s">
        <v>475</v>
      </c>
      <c r="C1778" t="s">
        <v>43</v>
      </c>
      <c r="D1778" t="s">
        <v>31</v>
      </c>
      <c r="E1778">
        <v>12</v>
      </c>
      <c r="F1778" t="s">
        <v>597</v>
      </c>
      <c r="G1778" t="s">
        <v>266</v>
      </c>
      <c r="O1778">
        <v>3</v>
      </c>
      <c r="P1778">
        <v>1</v>
      </c>
      <c r="Q1778">
        <v>0</v>
      </c>
      <c r="R1778">
        <v>0</v>
      </c>
      <c r="S1778">
        <v>0</v>
      </c>
      <c r="T1778">
        <v>5</v>
      </c>
      <c r="U1778">
        <v>2</v>
      </c>
      <c r="V1778">
        <v>5</v>
      </c>
      <c r="W1778">
        <v>0</v>
      </c>
      <c r="X1778">
        <v>0</v>
      </c>
      <c r="Y1778">
        <v>0</v>
      </c>
      <c r="AB1778">
        <v>2</v>
      </c>
      <c r="AF1778">
        <v>2.6</v>
      </c>
    </row>
    <row r="1779" spans="1:32" x14ac:dyDescent="0.2">
      <c r="A1779" t="s">
        <v>594</v>
      </c>
      <c r="B1779" t="s">
        <v>475</v>
      </c>
      <c r="C1779" t="s">
        <v>50</v>
      </c>
      <c r="D1779" t="s">
        <v>39</v>
      </c>
      <c r="E1779">
        <v>12</v>
      </c>
      <c r="F1779" t="s">
        <v>595</v>
      </c>
      <c r="G1779" t="s">
        <v>258</v>
      </c>
      <c r="O1779">
        <v>5</v>
      </c>
      <c r="P1779">
        <v>7</v>
      </c>
      <c r="Q1779">
        <v>0</v>
      </c>
      <c r="R1779">
        <v>0</v>
      </c>
      <c r="S1779">
        <v>0</v>
      </c>
      <c r="T1779">
        <v>2</v>
      </c>
      <c r="U1779">
        <v>1</v>
      </c>
      <c r="V1779">
        <v>8</v>
      </c>
      <c r="W1779">
        <v>0</v>
      </c>
      <c r="X1779">
        <v>0</v>
      </c>
      <c r="Y1779">
        <v>0</v>
      </c>
      <c r="AB1779">
        <v>3</v>
      </c>
      <c r="AF1779">
        <v>2.5</v>
      </c>
    </row>
    <row r="1780" spans="1:32" x14ac:dyDescent="0.2">
      <c r="A1780" t="s">
        <v>1053</v>
      </c>
      <c r="B1780" t="s">
        <v>794</v>
      </c>
      <c r="C1780" t="s">
        <v>56</v>
      </c>
      <c r="D1780" t="s">
        <v>54</v>
      </c>
      <c r="E1780">
        <v>12</v>
      </c>
      <c r="F1780" t="s">
        <v>1054</v>
      </c>
      <c r="G1780" t="s">
        <v>261</v>
      </c>
      <c r="T1780">
        <v>2</v>
      </c>
      <c r="U1780">
        <v>1</v>
      </c>
      <c r="V1780">
        <v>14</v>
      </c>
      <c r="W1780">
        <v>0</v>
      </c>
      <c r="X1780">
        <v>0</v>
      </c>
      <c r="Y1780">
        <v>0</v>
      </c>
      <c r="AB1780">
        <v>1</v>
      </c>
      <c r="AF1780">
        <v>2.4</v>
      </c>
    </row>
    <row r="1781" spans="1:32" x14ac:dyDescent="0.2">
      <c r="A1781" t="s">
        <v>892</v>
      </c>
      <c r="B1781" t="s">
        <v>720</v>
      </c>
      <c r="C1781" t="s">
        <v>46</v>
      </c>
      <c r="D1781" t="s">
        <v>60</v>
      </c>
      <c r="E1781">
        <v>12</v>
      </c>
      <c r="F1781" t="s">
        <v>893</v>
      </c>
      <c r="G1781" t="s">
        <v>255</v>
      </c>
      <c r="T1781">
        <v>2</v>
      </c>
      <c r="U1781">
        <v>1</v>
      </c>
      <c r="V1781">
        <v>14</v>
      </c>
      <c r="W1781">
        <v>0</v>
      </c>
      <c r="X1781">
        <v>0</v>
      </c>
      <c r="Y1781">
        <v>0</v>
      </c>
      <c r="AB1781">
        <v>3</v>
      </c>
      <c r="AC1781" t="s">
        <v>1477</v>
      </c>
      <c r="AD1781" t="s">
        <v>1490</v>
      </c>
      <c r="AE1781" t="s">
        <v>1820</v>
      </c>
      <c r="AF1781">
        <v>2.4</v>
      </c>
    </row>
    <row r="1782" spans="1:32" x14ac:dyDescent="0.2">
      <c r="A1782" t="s">
        <v>844</v>
      </c>
      <c r="B1782" t="s">
        <v>720</v>
      </c>
      <c r="C1782" t="s">
        <v>61</v>
      </c>
      <c r="D1782" t="s">
        <v>38</v>
      </c>
      <c r="E1782">
        <v>12</v>
      </c>
      <c r="F1782" t="s">
        <v>845</v>
      </c>
      <c r="G1782" t="s">
        <v>254</v>
      </c>
      <c r="T1782">
        <v>1</v>
      </c>
      <c r="U1782">
        <v>1</v>
      </c>
      <c r="V1782">
        <v>14</v>
      </c>
      <c r="W1782">
        <v>0</v>
      </c>
      <c r="X1782">
        <v>0</v>
      </c>
      <c r="Y1782">
        <v>0</v>
      </c>
      <c r="AB1782">
        <v>3</v>
      </c>
      <c r="AF1782">
        <v>2.4</v>
      </c>
    </row>
    <row r="1783" spans="1:32" x14ac:dyDescent="0.2">
      <c r="A1783" t="s">
        <v>808</v>
      </c>
      <c r="B1783" t="s">
        <v>720</v>
      </c>
      <c r="C1783" t="s">
        <v>40</v>
      </c>
      <c r="D1783" t="s">
        <v>49</v>
      </c>
      <c r="E1783">
        <v>12</v>
      </c>
      <c r="F1783" t="s">
        <v>809</v>
      </c>
      <c r="G1783" t="s">
        <v>263</v>
      </c>
      <c r="O1783">
        <v>1</v>
      </c>
      <c r="P1783">
        <v>10</v>
      </c>
      <c r="Q1783">
        <v>0</v>
      </c>
      <c r="R1783">
        <v>0</v>
      </c>
      <c r="S1783">
        <v>0</v>
      </c>
      <c r="T1783">
        <v>1</v>
      </c>
      <c r="U1783">
        <v>1</v>
      </c>
      <c r="V1783">
        <v>3</v>
      </c>
      <c r="W1783">
        <v>0</v>
      </c>
      <c r="X1783">
        <v>0</v>
      </c>
      <c r="Y1783">
        <v>0</v>
      </c>
      <c r="AB1783">
        <v>4</v>
      </c>
      <c r="AC1783" t="s">
        <v>462</v>
      </c>
      <c r="AD1783" t="s">
        <v>1490</v>
      </c>
      <c r="AF1783">
        <v>2.2999999999999998</v>
      </c>
    </row>
    <row r="1784" spans="1:32" x14ac:dyDescent="0.2">
      <c r="A1784" t="s">
        <v>654</v>
      </c>
      <c r="B1784" t="s">
        <v>475</v>
      </c>
      <c r="C1784" t="s">
        <v>34</v>
      </c>
      <c r="D1784" t="s">
        <v>44</v>
      </c>
      <c r="E1784">
        <v>12</v>
      </c>
      <c r="F1784" t="s">
        <v>1709</v>
      </c>
      <c r="G1784" t="s">
        <v>252</v>
      </c>
      <c r="O1784">
        <v>2</v>
      </c>
      <c r="P1784">
        <v>11</v>
      </c>
      <c r="Q1784">
        <v>0</v>
      </c>
      <c r="R1784">
        <v>0</v>
      </c>
      <c r="S1784">
        <v>0</v>
      </c>
      <c r="T1784">
        <v>1</v>
      </c>
      <c r="U1784">
        <v>1</v>
      </c>
      <c r="V1784">
        <v>1</v>
      </c>
      <c r="W1784">
        <v>0</v>
      </c>
      <c r="X1784">
        <v>0</v>
      </c>
      <c r="Y1784">
        <v>0</v>
      </c>
      <c r="AF1784">
        <v>2.2000000000000002</v>
      </c>
    </row>
    <row r="1785" spans="1:32" x14ac:dyDescent="0.2">
      <c r="A1785" t="s">
        <v>1227</v>
      </c>
      <c r="B1785" t="s">
        <v>720</v>
      </c>
      <c r="C1785" t="s">
        <v>38</v>
      </c>
      <c r="D1785" t="s">
        <v>61</v>
      </c>
      <c r="E1785">
        <v>12</v>
      </c>
      <c r="F1785" t="s">
        <v>1228</v>
      </c>
      <c r="G1785" t="s">
        <v>254</v>
      </c>
      <c r="T1785">
        <v>2</v>
      </c>
      <c r="U1785">
        <v>1</v>
      </c>
      <c r="V1785">
        <v>12</v>
      </c>
      <c r="W1785">
        <v>0</v>
      </c>
      <c r="X1785">
        <v>0</v>
      </c>
      <c r="Y1785">
        <v>0</v>
      </c>
      <c r="AB1785">
        <v>4</v>
      </c>
      <c r="AF1785">
        <v>2.2000000000000002</v>
      </c>
    </row>
    <row r="1786" spans="1:32" x14ac:dyDescent="0.2">
      <c r="A1786" t="s">
        <v>968</v>
      </c>
      <c r="B1786" t="s">
        <v>720</v>
      </c>
      <c r="C1786" t="s">
        <v>44</v>
      </c>
      <c r="D1786" t="s">
        <v>34</v>
      </c>
      <c r="E1786">
        <v>12</v>
      </c>
      <c r="F1786" t="s">
        <v>969</v>
      </c>
      <c r="G1786" t="s">
        <v>252</v>
      </c>
      <c r="T1786">
        <v>2</v>
      </c>
      <c r="U1786">
        <v>1</v>
      </c>
      <c r="V1786">
        <v>12</v>
      </c>
      <c r="W1786">
        <v>0</v>
      </c>
      <c r="X1786">
        <v>0</v>
      </c>
      <c r="Y1786">
        <v>0</v>
      </c>
      <c r="AF1786">
        <v>2.2000000000000002</v>
      </c>
    </row>
    <row r="1787" spans="1:32" x14ac:dyDescent="0.2">
      <c r="A1787" t="s">
        <v>1173</v>
      </c>
      <c r="B1787" t="s">
        <v>720</v>
      </c>
      <c r="C1787" t="s">
        <v>49</v>
      </c>
      <c r="D1787" t="s">
        <v>40</v>
      </c>
      <c r="E1787">
        <v>12</v>
      </c>
      <c r="F1787" t="s">
        <v>1174</v>
      </c>
      <c r="G1787" t="s">
        <v>263</v>
      </c>
      <c r="T1787">
        <v>4</v>
      </c>
      <c r="U1787">
        <v>1</v>
      </c>
      <c r="V1787">
        <v>12</v>
      </c>
      <c r="W1787">
        <v>0</v>
      </c>
      <c r="X1787">
        <v>0</v>
      </c>
      <c r="Y1787">
        <v>0</v>
      </c>
      <c r="AB1787">
        <v>2</v>
      </c>
      <c r="AC1787" t="s">
        <v>1803</v>
      </c>
      <c r="AD1787" t="s">
        <v>1484</v>
      </c>
      <c r="AE1787" t="s">
        <v>1821</v>
      </c>
      <c r="AF1787">
        <v>2.2000000000000002</v>
      </c>
    </row>
    <row r="1788" spans="1:32" x14ac:dyDescent="0.2">
      <c r="A1788" t="s">
        <v>1011</v>
      </c>
      <c r="B1788" t="s">
        <v>794</v>
      </c>
      <c r="C1788" t="s">
        <v>57</v>
      </c>
      <c r="D1788" t="s">
        <v>48</v>
      </c>
      <c r="E1788">
        <v>12</v>
      </c>
      <c r="F1788" t="s">
        <v>1012</v>
      </c>
      <c r="G1788" t="s">
        <v>262</v>
      </c>
      <c r="T1788">
        <v>1</v>
      </c>
      <c r="U1788">
        <v>1</v>
      </c>
      <c r="V1788">
        <v>12</v>
      </c>
      <c r="W1788">
        <v>0</v>
      </c>
      <c r="X1788">
        <v>0</v>
      </c>
      <c r="Y1788">
        <v>0</v>
      </c>
      <c r="AB1788">
        <v>2</v>
      </c>
      <c r="AC1788" t="s">
        <v>462</v>
      </c>
      <c r="AD1788" t="s">
        <v>1618</v>
      </c>
      <c r="AF1788">
        <v>2.2000000000000002</v>
      </c>
    </row>
    <row r="1789" spans="1:32" x14ac:dyDescent="0.2">
      <c r="A1789" t="s">
        <v>1047</v>
      </c>
      <c r="B1789" t="s">
        <v>794</v>
      </c>
      <c r="C1789" t="s">
        <v>40</v>
      </c>
      <c r="D1789" t="s">
        <v>49</v>
      </c>
      <c r="E1789">
        <v>12</v>
      </c>
      <c r="F1789" t="s">
        <v>1048</v>
      </c>
      <c r="G1789" t="s">
        <v>263</v>
      </c>
      <c r="T1789">
        <v>2</v>
      </c>
      <c r="U1789">
        <v>1</v>
      </c>
      <c r="V1789">
        <v>12</v>
      </c>
      <c r="W1789">
        <v>0</v>
      </c>
      <c r="X1789">
        <v>0</v>
      </c>
      <c r="Y1789">
        <v>0</v>
      </c>
      <c r="AB1789">
        <v>2</v>
      </c>
      <c r="AF1789">
        <v>2.2000000000000002</v>
      </c>
    </row>
    <row r="1790" spans="1:32" x14ac:dyDescent="0.2">
      <c r="A1790" t="s">
        <v>986</v>
      </c>
      <c r="B1790" t="s">
        <v>720</v>
      </c>
      <c r="C1790" t="s">
        <v>38</v>
      </c>
      <c r="D1790" t="s">
        <v>61</v>
      </c>
      <c r="E1790">
        <v>12</v>
      </c>
      <c r="F1790" t="s">
        <v>987</v>
      </c>
      <c r="G1790" t="s">
        <v>254</v>
      </c>
      <c r="T1790">
        <v>1</v>
      </c>
      <c r="U1790">
        <v>1</v>
      </c>
      <c r="V1790">
        <v>11</v>
      </c>
      <c r="W1790">
        <v>0</v>
      </c>
      <c r="X1790">
        <v>0</v>
      </c>
      <c r="Y1790">
        <v>0</v>
      </c>
      <c r="AB1790">
        <v>2</v>
      </c>
      <c r="AC1790" t="s">
        <v>462</v>
      </c>
      <c r="AD1790" t="s">
        <v>1523</v>
      </c>
      <c r="AF1790">
        <v>2.1</v>
      </c>
    </row>
    <row r="1791" spans="1:32" x14ac:dyDescent="0.2">
      <c r="A1791" t="s">
        <v>1171</v>
      </c>
      <c r="B1791" t="s">
        <v>794</v>
      </c>
      <c r="C1791" t="s">
        <v>55</v>
      </c>
      <c r="D1791" t="s">
        <v>45</v>
      </c>
      <c r="E1791">
        <v>12</v>
      </c>
      <c r="F1791" t="s">
        <v>1172</v>
      </c>
      <c r="G1791" t="s">
        <v>267</v>
      </c>
      <c r="T1791">
        <v>3</v>
      </c>
      <c r="U1791">
        <v>1</v>
      </c>
      <c r="V1791">
        <v>10</v>
      </c>
      <c r="W1791">
        <v>0</v>
      </c>
      <c r="X1791">
        <v>0</v>
      </c>
      <c r="Y1791">
        <v>0</v>
      </c>
      <c r="AB1791">
        <v>2</v>
      </c>
      <c r="AC1791" t="s">
        <v>1822</v>
      </c>
      <c r="AD1791" t="s">
        <v>1487</v>
      </c>
      <c r="AE1791" t="s">
        <v>1823</v>
      </c>
      <c r="AF1791">
        <v>2</v>
      </c>
    </row>
    <row r="1792" spans="1:32" x14ac:dyDescent="0.2">
      <c r="A1792" t="s">
        <v>906</v>
      </c>
      <c r="B1792" t="s">
        <v>794</v>
      </c>
      <c r="C1792" t="s">
        <v>46</v>
      </c>
      <c r="D1792" t="s">
        <v>60</v>
      </c>
      <c r="E1792">
        <v>12</v>
      </c>
      <c r="F1792" t="s">
        <v>907</v>
      </c>
      <c r="G1792" t="s">
        <v>255</v>
      </c>
      <c r="T1792">
        <v>3</v>
      </c>
      <c r="U1792">
        <v>1</v>
      </c>
      <c r="V1792">
        <v>9</v>
      </c>
      <c r="W1792">
        <v>0</v>
      </c>
      <c r="X1792">
        <v>0</v>
      </c>
      <c r="Y1792">
        <v>0</v>
      </c>
      <c r="AB1792">
        <v>2</v>
      </c>
      <c r="AF1792">
        <v>1.9</v>
      </c>
    </row>
    <row r="1793" spans="1:32" x14ac:dyDescent="0.2">
      <c r="A1793" t="s">
        <v>904</v>
      </c>
      <c r="B1793" t="s">
        <v>720</v>
      </c>
      <c r="C1793" t="s">
        <v>56</v>
      </c>
      <c r="D1793" t="s">
        <v>54</v>
      </c>
      <c r="E1793">
        <v>12</v>
      </c>
      <c r="F1793" t="s">
        <v>905</v>
      </c>
      <c r="G1793" t="s">
        <v>261</v>
      </c>
      <c r="T1793">
        <v>1</v>
      </c>
      <c r="U1793">
        <v>1</v>
      </c>
      <c r="V1793">
        <v>9</v>
      </c>
      <c r="W1793">
        <v>0</v>
      </c>
      <c r="X1793">
        <v>0</v>
      </c>
      <c r="Y1793">
        <v>0</v>
      </c>
      <c r="AB1793">
        <v>4</v>
      </c>
      <c r="AF1793">
        <v>1.9</v>
      </c>
    </row>
    <row r="1794" spans="1:32" x14ac:dyDescent="0.2">
      <c r="A1794" t="s">
        <v>802</v>
      </c>
      <c r="B1794" t="s">
        <v>720</v>
      </c>
      <c r="C1794" t="s">
        <v>51</v>
      </c>
      <c r="D1794" t="s">
        <v>35</v>
      </c>
      <c r="E1794">
        <v>12</v>
      </c>
      <c r="F1794" t="s">
        <v>803</v>
      </c>
      <c r="G1794" t="s">
        <v>264</v>
      </c>
      <c r="T1794">
        <v>1</v>
      </c>
      <c r="U1794">
        <v>1</v>
      </c>
      <c r="V1794">
        <v>8</v>
      </c>
      <c r="W1794">
        <v>0</v>
      </c>
      <c r="X1794">
        <v>0</v>
      </c>
      <c r="Y1794">
        <v>0</v>
      </c>
      <c r="AB1794">
        <v>3</v>
      </c>
      <c r="AF1794">
        <v>1.8</v>
      </c>
    </row>
    <row r="1795" spans="1:32" x14ac:dyDescent="0.2">
      <c r="A1795" t="s">
        <v>1165</v>
      </c>
      <c r="B1795" t="s">
        <v>720</v>
      </c>
      <c r="C1795" t="s">
        <v>31</v>
      </c>
      <c r="D1795" t="s">
        <v>43</v>
      </c>
      <c r="E1795">
        <v>12</v>
      </c>
      <c r="F1795" t="s">
        <v>1166</v>
      </c>
      <c r="G1795" t="s">
        <v>266</v>
      </c>
      <c r="T1795">
        <v>2</v>
      </c>
      <c r="U1795">
        <v>1</v>
      </c>
      <c r="V1795">
        <v>8</v>
      </c>
      <c r="W1795">
        <v>0</v>
      </c>
      <c r="X1795">
        <v>0</v>
      </c>
      <c r="Y1795">
        <v>0</v>
      </c>
      <c r="AB1795">
        <v>4</v>
      </c>
      <c r="AF1795">
        <v>1.8</v>
      </c>
    </row>
    <row r="1796" spans="1:32" x14ac:dyDescent="0.2">
      <c r="A1796" t="s">
        <v>1244</v>
      </c>
      <c r="B1796" t="s">
        <v>720</v>
      </c>
      <c r="C1796" t="s">
        <v>43</v>
      </c>
      <c r="D1796" t="s">
        <v>31</v>
      </c>
      <c r="E1796">
        <v>12</v>
      </c>
      <c r="F1796" t="s">
        <v>1245</v>
      </c>
      <c r="G1796" t="s">
        <v>266</v>
      </c>
      <c r="T1796">
        <v>1</v>
      </c>
      <c r="U1796">
        <v>1</v>
      </c>
      <c r="V1796">
        <v>8</v>
      </c>
      <c r="W1796">
        <v>0</v>
      </c>
      <c r="X1796">
        <v>0</v>
      </c>
      <c r="Y1796">
        <v>0</v>
      </c>
      <c r="AB1796">
        <v>3</v>
      </c>
      <c r="AC1796" t="s">
        <v>1477</v>
      </c>
      <c r="AD1796" t="s">
        <v>1490</v>
      </c>
      <c r="AE1796" t="s">
        <v>1824</v>
      </c>
      <c r="AF1796">
        <v>1.8</v>
      </c>
    </row>
    <row r="1797" spans="1:32" x14ac:dyDescent="0.2">
      <c r="A1797" t="s">
        <v>698</v>
      </c>
      <c r="B1797" t="s">
        <v>475</v>
      </c>
      <c r="C1797" t="s">
        <v>56</v>
      </c>
      <c r="D1797" t="s">
        <v>54</v>
      </c>
      <c r="E1797">
        <v>12</v>
      </c>
      <c r="F1797" t="s">
        <v>699</v>
      </c>
      <c r="G1797" t="s">
        <v>261</v>
      </c>
      <c r="O1797">
        <v>2</v>
      </c>
      <c r="P1797">
        <v>17</v>
      </c>
      <c r="Q1797">
        <v>0</v>
      </c>
      <c r="R1797">
        <v>0</v>
      </c>
      <c r="S1797">
        <v>0</v>
      </c>
      <c r="T1797">
        <v>1</v>
      </c>
      <c r="U1797">
        <v>0</v>
      </c>
      <c r="V1797">
        <v>0</v>
      </c>
      <c r="W1797">
        <v>0</v>
      </c>
      <c r="X1797">
        <v>0</v>
      </c>
      <c r="Y1797">
        <v>0</v>
      </c>
      <c r="AB1797">
        <v>3</v>
      </c>
      <c r="AF1797">
        <v>1.7</v>
      </c>
    </row>
    <row r="1798" spans="1:32" x14ac:dyDescent="0.2">
      <c r="A1798" t="s">
        <v>648</v>
      </c>
      <c r="B1798" t="s">
        <v>475</v>
      </c>
      <c r="C1798" t="s">
        <v>46</v>
      </c>
      <c r="D1798" t="s">
        <v>60</v>
      </c>
      <c r="E1798">
        <v>12</v>
      </c>
      <c r="F1798" t="s">
        <v>649</v>
      </c>
      <c r="G1798" t="s">
        <v>255</v>
      </c>
      <c r="O1798">
        <v>12</v>
      </c>
      <c r="P1798">
        <v>17</v>
      </c>
      <c r="Q1798">
        <v>0</v>
      </c>
      <c r="R1798">
        <v>0</v>
      </c>
      <c r="S1798">
        <v>0</v>
      </c>
      <c r="AB1798">
        <v>1</v>
      </c>
      <c r="AF1798">
        <v>1.7</v>
      </c>
    </row>
    <row r="1799" spans="1:32" x14ac:dyDescent="0.2">
      <c r="A1799" t="s">
        <v>1288</v>
      </c>
      <c r="B1799" t="s">
        <v>720</v>
      </c>
      <c r="C1799" t="s">
        <v>31</v>
      </c>
      <c r="D1799" t="s">
        <v>43</v>
      </c>
      <c r="E1799">
        <v>12</v>
      </c>
      <c r="F1799" t="s">
        <v>1289</v>
      </c>
      <c r="G1799" t="s">
        <v>266</v>
      </c>
      <c r="T1799">
        <v>1</v>
      </c>
      <c r="U1799">
        <v>1</v>
      </c>
      <c r="V1799">
        <v>7</v>
      </c>
      <c r="W1799">
        <v>0</v>
      </c>
      <c r="X1799">
        <v>0</v>
      </c>
      <c r="Y1799">
        <v>0</v>
      </c>
      <c r="AB1799">
        <v>4</v>
      </c>
      <c r="AF1799">
        <v>1.7</v>
      </c>
    </row>
    <row r="1800" spans="1:32" x14ac:dyDescent="0.2">
      <c r="A1800" t="s">
        <v>1223</v>
      </c>
      <c r="B1800" t="s">
        <v>794</v>
      </c>
      <c r="C1800" t="s">
        <v>52</v>
      </c>
      <c r="D1800" t="s">
        <v>47</v>
      </c>
      <c r="E1800">
        <v>12</v>
      </c>
      <c r="F1800" t="s">
        <v>1224</v>
      </c>
      <c r="G1800" t="s">
        <v>253</v>
      </c>
      <c r="T1800">
        <v>1</v>
      </c>
      <c r="U1800">
        <v>1</v>
      </c>
      <c r="V1800">
        <v>7</v>
      </c>
      <c r="W1800">
        <v>0</v>
      </c>
      <c r="X1800">
        <v>0</v>
      </c>
      <c r="Y1800">
        <v>0</v>
      </c>
      <c r="AB1800">
        <v>2</v>
      </c>
      <c r="AF1800">
        <v>1.7</v>
      </c>
    </row>
    <row r="1801" spans="1:32" x14ac:dyDescent="0.2">
      <c r="A1801" t="s">
        <v>540</v>
      </c>
      <c r="B1801" t="s">
        <v>530</v>
      </c>
      <c r="C1801" t="s">
        <v>44</v>
      </c>
      <c r="D1801" t="s">
        <v>34</v>
      </c>
      <c r="E1801">
        <v>12</v>
      </c>
      <c r="F1801" t="s">
        <v>541</v>
      </c>
      <c r="G1801" t="s">
        <v>252</v>
      </c>
      <c r="O1801">
        <v>4</v>
      </c>
      <c r="P1801">
        <v>16</v>
      </c>
      <c r="Q1801">
        <v>0</v>
      </c>
      <c r="R1801">
        <v>0</v>
      </c>
      <c r="S1801">
        <v>0</v>
      </c>
      <c r="T1801">
        <v>1</v>
      </c>
      <c r="U1801">
        <v>0</v>
      </c>
      <c r="V1801">
        <v>0</v>
      </c>
      <c r="W1801">
        <v>0</v>
      </c>
      <c r="X1801">
        <v>0</v>
      </c>
      <c r="Y1801">
        <v>0</v>
      </c>
      <c r="AB1801">
        <v>2</v>
      </c>
      <c r="AF1801">
        <v>1.6</v>
      </c>
    </row>
    <row r="1802" spans="1:32" x14ac:dyDescent="0.2">
      <c r="A1802" t="s">
        <v>1099</v>
      </c>
      <c r="B1802" t="s">
        <v>794</v>
      </c>
      <c r="C1802" t="s">
        <v>53</v>
      </c>
      <c r="D1802" t="s">
        <v>37</v>
      </c>
      <c r="E1802">
        <v>12</v>
      </c>
      <c r="F1802" t="s">
        <v>1100</v>
      </c>
      <c r="G1802" t="s">
        <v>260</v>
      </c>
      <c r="T1802">
        <v>1</v>
      </c>
      <c r="U1802">
        <v>1</v>
      </c>
      <c r="V1802">
        <v>6</v>
      </c>
      <c r="W1802">
        <v>0</v>
      </c>
      <c r="X1802">
        <v>0</v>
      </c>
      <c r="Y1802">
        <v>0</v>
      </c>
      <c r="AB1802">
        <v>2</v>
      </c>
      <c r="AF1802">
        <v>1.6</v>
      </c>
    </row>
    <row r="1803" spans="1:32" x14ac:dyDescent="0.2">
      <c r="A1803" t="s">
        <v>1065</v>
      </c>
      <c r="B1803" t="s">
        <v>720</v>
      </c>
      <c r="C1803" t="s">
        <v>60</v>
      </c>
      <c r="D1803" t="s">
        <v>46</v>
      </c>
      <c r="E1803">
        <v>12</v>
      </c>
      <c r="F1803" t="s">
        <v>1066</v>
      </c>
      <c r="G1803" t="s">
        <v>255</v>
      </c>
      <c r="O1803">
        <v>1</v>
      </c>
      <c r="P1803">
        <v>5</v>
      </c>
      <c r="Q1803">
        <v>0</v>
      </c>
      <c r="R1803">
        <v>0</v>
      </c>
      <c r="S1803">
        <v>0</v>
      </c>
      <c r="T1803">
        <v>6</v>
      </c>
      <c r="U1803">
        <v>1</v>
      </c>
      <c r="V1803">
        <v>1</v>
      </c>
      <c r="W1803">
        <v>0</v>
      </c>
      <c r="X1803">
        <v>0</v>
      </c>
      <c r="Y1803">
        <v>0</v>
      </c>
      <c r="AB1803">
        <v>4</v>
      </c>
      <c r="AF1803">
        <v>1.6</v>
      </c>
    </row>
    <row r="1804" spans="1:32" x14ac:dyDescent="0.2">
      <c r="A1804" t="s">
        <v>1203</v>
      </c>
      <c r="B1804" t="s">
        <v>794</v>
      </c>
      <c r="C1804" t="s">
        <v>48</v>
      </c>
      <c r="D1804" t="s">
        <v>57</v>
      </c>
      <c r="E1804">
        <v>12</v>
      </c>
      <c r="F1804" t="s">
        <v>1204</v>
      </c>
      <c r="G1804" t="s">
        <v>262</v>
      </c>
      <c r="T1804">
        <v>1</v>
      </c>
      <c r="U1804">
        <v>1</v>
      </c>
      <c r="V1804">
        <v>6</v>
      </c>
      <c r="W1804">
        <v>0</v>
      </c>
      <c r="X1804">
        <v>0</v>
      </c>
      <c r="Y1804">
        <v>0</v>
      </c>
      <c r="AB1804">
        <v>2</v>
      </c>
      <c r="AC1804" t="s">
        <v>1803</v>
      </c>
      <c r="AD1804" t="s">
        <v>1613</v>
      </c>
      <c r="AE1804" t="s">
        <v>1825</v>
      </c>
      <c r="AF1804">
        <v>1.6</v>
      </c>
    </row>
    <row r="1805" spans="1:32" x14ac:dyDescent="0.2">
      <c r="A1805" t="s">
        <v>1607</v>
      </c>
      <c r="B1805" t="s">
        <v>530</v>
      </c>
      <c r="C1805" t="s">
        <v>48</v>
      </c>
      <c r="D1805" t="s">
        <v>57</v>
      </c>
      <c r="E1805">
        <v>12</v>
      </c>
      <c r="F1805" t="s">
        <v>1608</v>
      </c>
      <c r="G1805" t="s">
        <v>262</v>
      </c>
      <c r="T1805">
        <v>1</v>
      </c>
      <c r="U1805">
        <v>1</v>
      </c>
      <c r="V1805">
        <v>6</v>
      </c>
      <c r="W1805">
        <v>0</v>
      </c>
      <c r="X1805">
        <v>0</v>
      </c>
      <c r="Y1805">
        <v>0</v>
      </c>
      <c r="AB1805">
        <v>3</v>
      </c>
      <c r="AF1805">
        <v>1.6</v>
      </c>
    </row>
    <row r="1806" spans="1:32" x14ac:dyDescent="0.2">
      <c r="A1806" t="s">
        <v>715</v>
      </c>
      <c r="B1806" t="s">
        <v>475</v>
      </c>
      <c r="C1806" t="s">
        <v>34</v>
      </c>
      <c r="D1806" t="s">
        <v>44</v>
      </c>
      <c r="E1806">
        <v>12</v>
      </c>
      <c r="F1806" t="s">
        <v>1843</v>
      </c>
      <c r="G1806" t="s">
        <v>252</v>
      </c>
      <c r="T1806">
        <v>1</v>
      </c>
      <c r="U1806">
        <v>1</v>
      </c>
      <c r="V1806">
        <v>6</v>
      </c>
      <c r="W1806">
        <v>0</v>
      </c>
      <c r="X1806">
        <v>0</v>
      </c>
      <c r="Y1806">
        <v>0</v>
      </c>
      <c r="AF1806">
        <v>1.6</v>
      </c>
    </row>
    <row r="1807" spans="1:32" x14ac:dyDescent="0.2">
      <c r="A1807" t="s">
        <v>1193</v>
      </c>
      <c r="B1807" t="s">
        <v>794</v>
      </c>
      <c r="C1807" t="s">
        <v>59</v>
      </c>
      <c r="D1807" t="s">
        <v>36</v>
      </c>
      <c r="E1807">
        <v>12</v>
      </c>
      <c r="F1807" t="s">
        <v>1194</v>
      </c>
      <c r="G1807" t="s">
        <v>265</v>
      </c>
      <c r="T1807">
        <v>1</v>
      </c>
      <c r="U1807">
        <v>1</v>
      </c>
      <c r="V1807">
        <v>5</v>
      </c>
      <c r="W1807">
        <v>0</v>
      </c>
      <c r="X1807">
        <v>0</v>
      </c>
      <c r="Y1807">
        <v>0</v>
      </c>
      <c r="AB1807">
        <v>2</v>
      </c>
      <c r="AF1807">
        <v>1.5</v>
      </c>
    </row>
    <row r="1808" spans="1:32" x14ac:dyDescent="0.2">
      <c r="A1808" t="s">
        <v>1828</v>
      </c>
      <c r="B1808" t="s">
        <v>720</v>
      </c>
      <c r="C1808" t="s">
        <v>38</v>
      </c>
      <c r="D1808" t="s">
        <v>61</v>
      </c>
      <c r="E1808">
        <v>12</v>
      </c>
      <c r="F1808" t="s">
        <v>1829</v>
      </c>
      <c r="G1808" t="s">
        <v>254</v>
      </c>
      <c r="T1808">
        <v>2</v>
      </c>
      <c r="U1808">
        <v>1</v>
      </c>
      <c r="V1808">
        <v>4</v>
      </c>
      <c r="W1808">
        <v>0</v>
      </c>
      <c r="X1808">
        <v>0</v>
      </c>
      <c r="Y1808">
        <v>0</v>
      </c>
      <c r="AB1808">
        <v>4</v>
      </c>
      <c r="AF1808">
        <v>1.4</v>
      </c>
    </row>
    <row r="1809" spans="1:32" x14ac:dyDescent="0.2">
      <c r="A1809" t="s">
        <v>1260</v>
      </c>
      <c r="B1809" t="s">
        <v>720</v>
      </c>
      <c r="C1809" t="s">
        <v>34</v>
      </c>
      <c r="D1809" t="s">
        <v>44</v>
      </c>
      <c r="E1809">
        <v>12</v>
      </c>
      <c r="F1809" t="s">
        <v>1261</v>
      </c>
      <c r="G1809" t="s">
        <v>252</v>
      </c>
      <c r="T1809">
        <v>1</v>
      </c>
      <c r="U1809">
        <v>1</v>
      </c>
      <c r="V1809">
        <v>4</v>
      </c>
      <c r="W1809">
        <v>0</v>
      </c>
      <c r="X1809">
        <v>0</v>
      </c>
      <c r="Y1809">
        <v>0</v>
      </c>
      <c r="AB1809">
        <v>4</v>
      </c>
      <c r="AF1809">
        <v>1.4</v>
      </c>
    </row>
    <row r="1810" spans="1:32" x14ac:dyDescent="0.2">
      <c r="A1810" t="s">
        <v>1282</v>
      </c>
      <c r="B1810" t="s">
        <v>720</v>
      </c>
      <c r="C1810" t="s">
        <v>40</v>
      </c>
      <c r="D1810" t="s">
        <v>49</v>
      </c>
      <c r="E1810">
        <v>12</v>
      </c>
      <c r="F1810" t="s">
        <v>1283</v>
      </c>
      <c r="G1810" t="s">
        <v>263</v>
      </c>
      <c r="T1810">
        <v>3</v>
      </c>
      <c r="U1810">
        <v>1</v>
      </c>
      <c r="V1810">
        <v>4</v>
      </c>
      <c r="W1810">
        <v>0</v>
      </c>
      <c r="X1810">
        <v>0</v>
      </c>
      <c r="Y1810">
        <v>0</v>
      </c>
      <c r="AB1810">
        <v>3</v>
      </c>
      <c r="AC1810" t="s">
        <v>1477</v>
      </c>
      <c r="AD1810" t="s">
        <v>1482</v>
      </c>
      <c r="AF1810">
        <v>1.4</v>
      </c>
    </row>
    <row r="1811" spans="1:32" x14ac:dyDescent="0.2">
      <c r="A1811" t="s">
        <v>1826</v>
      </c>
      <c r="B1811" t="s">
        <v>720</v>
      </c>
      <c r="C1811" t="s">
        <v>37</v>
      </c>
      <c r="D1811" t="s">
        <v>53</v>
      </c>
      <c r="E1811">
        <v>12</v>
      </c>
      <c r="F1811" t="s">
        <v>1827</v>
      </c>
      <c r="G1811" t="s">
        <v>260</v>
      </c>
      <c r="T1811">
        <v>2</v>
      </c>
      <c r="U1811">
        <v>1</v>
      </c>
      <c r="V1811">
        <v>4</v>
      </c>
      <c r="W1811">
        <v>0</v>
      </c>
      <c r="X1811">
        <v>0</v>
      </c>
      <c r="Y1811">
        <v>0</v>
      </c>
      <c r="AB1811">
        <v>4</v>
      </c>
      <c r="AF1811">
        <v>1.4</v>
      </c>
    </row>
    <row r="1812" spans="1:32" x14ac:dyDescent="0.2">
      <c r="A1812" t="s">
        <v>1731</v>
      </c>
      <c r="B1812" t="s">
        <v>794</v>
      </c>
      <c r="C1812" t="s">
        <v>51</v>
      </c>
      <c r="D1812" t="s">
        <v>35</v>
      </c>
      <c r="E1812">
        <v>12</v>
      </c>
      <c r="F1812" t="s">
        <v>1732</v>
      </c>
      <c r="G1812" t="s">
        <v>264</v>
      </c>
      <c r="T1812">
        <v>1</v>
      </c>
      <c r="U1812">
        <v>1</v>
      </c>
      <c r="V1812">
        <v>4</v>
      </c>
      <c r="W1812">
        <v>0</v>
      </c>
      <c r="X1812">
        <v>0</v>
      </c>
      <c r="Y1812">
        <v>0</v>
      </c>
      <c r="AB1812">
        <v>2</v>
      </c>
      <c r="AF1812">
        <v>1.4</v>
      </c>
    </row>
    <row r="1813" spans="1:32" x14ac:dyDescent="0.2">
      <c r="A1813" t="s">
        <v>393</v>
      </c>
      <c r="B1813" t="s">
        <v>367</v>
      </c>
      <c r="C1813" t="s">
        <v>34</v>
      </c>
      <c r="D1813" t="s">
        <v>44</v>
      </c>
      <c r="E1813">
        <v>12</v>
      </c>
      <c r="F1813" t="s">
        <v>394</v>
      </c>
      <c r="G1813" t="s">
        <v>252</v>
      </c>
      <c r="H1813">
        <v>21</v>
      </c>
      <c r="I1813">
        <v>11</v>
      </c>
      <c r="J1813">
        <v>106</v>
      </c>
      <c r="K1813">
        <v>0</v>
      </c>
      <c r="L1813">
        <v>0</v>
      </c>
      <c r="M1813">
        <v>3</v>
      </c>
      <c r="N1813">
        <v>0</v>
      </c>
      <c r="AB1813">
        <v>1</v>
      </c>
      <c r="AF1813">
        <v>1.24</v>
      </c>
    </row>
    <row r="1814" spans="1:32" x14ac:dyDescent="0.2">
      <c r="A1814" t="s">
        <v>1830</v>
      </c>
      <c r="B1814" t="s">
        <v>367</v>
      </c>
      <c r="C1814" t="s">
        <v>35</v>
      </c>
      <c r="D1814" t="s">
        <v>51</v>
      </c>
      <c r="E1814">
        <v>12</v>
      </c>
      <c r="F1814" t="s">
        <v>1831</v>
      </c>
      <c r="G1814" t="s">
        <v>264</v>
      </c>
      <c r="H1814">
        <v>7</v>
      </c>
      <c r="I1814">
        <v>6</v>
      </c>
      <c r="J1814">
        <v>31</v>
      </c>
      <c r="K1814">
        <v>0</v>
      </c>
      <c r="L1814">
        <v>0</v>
      </c>
      <c r="M1814">
        <v>0</v>
      </c>
      <c r="N1814">
        <v>0</v>
      </c>
      <c r="AB1814">
        <v>3</v>
      </c>
      <c r="AF1814">
        <v>1.24</v>
      </c>
    </row>
    <row r="1815" spans="1:32" x14ac:dyDescent="0.2">
      <c r="A1815" t="s">
        <v>1093</v>
      </c>
      <c r="B1815" t="s">
        <v>794</v>
      </c>
      <c r="C1815" t="s">
        <v>35</v>
      </c>
      <c r="D1815" t="s">
        <v>51</v>
      </c>
      <c r="E1815">
        <v>12</v>
      </c>
      <c r="F1815" t="s">
        <v>1094</v>
      </c>
      <c r="G1815" t="s">
        <v>264</v>
      </c>
      <c r="T1815">
        <v>1</v>
      </c>
      <c r="U1815">
        <v>1</v>
      </c>
      <c r="V1815">
        <v>2</v>
      </c>
      <c r="W1815">
        <v>0</v>
      </c>
      <c r="X1815">
        <v>0</v>
      </c>
      <c r="Y1815">
        <v>0</v>
      </c>
      <c r="AB1815">
        <v>2</v>
      </c>
      <c r="AF1815">
        <v>1.2</v>
      </c>
    </row>
    <row r="1816" spans="1:32" x14ac:dyDescent="0.2">
      <c r="A1816" t="s">
        <v>1017</v>
      </c>
      <c r="B1816" t="s">
        <v>794</v>
      </c>
      <c r="C1816" t="s">
        <v>56</v>
      </c>
      <c r="D1816" t="s">
        <v>54</v>
      </c>
      <c r="E1816">
        <v>12</v>
      </c>
      <c r="F1816" t="s">
        <v>1018</v>
      </c>
      <c r="G1816" t="s">
        <v>261</v>
      </c>
      <c r="T1816">
        <v>1</v>
      </c>
      <c r="U1816">
        <v>1</v>
      </c>
      <c r="V1816">
        <v>2</v>
      </c>
      <c r="W1816">
        <v>0</v>
      </c>
      <c r="X1816">
        <v>0</v>
      </c>
      <c r="Y1816">
        <v>0</v>
      </c>
      <c r="AB1816">
        <v>2</v>
      </c>
      <c r="AC1816" t="s">
        <v>1822</v>
      </c>
      <c r="AD1816" t="s">
        <v>1832</v>
      </c>
      <c r="AE1816" t="s">
        <v>1833</v>
      </c>
      <c r="AF1816">
        <v>1.2</v>
      </c>
    </row>
    <row r="1817" spans="1:32" x14ac:dyDescent="0.2">
      <c r="A1817" t="s">
        <v>1085</v>
      </c>
      <c r="B1817" t="s">
        <v>794</v>
      </c>
      <c r="C1817" t="s">
        <v>37</v>
      </c>
      <c r="D1817" t="s">
        <v>53</v>
      </c>
      <c r="E1817">
        <v>12</v>
      </c>
      <c r="F1817" t="s">
        <v>1086</v>
      </c>
      <c r="G1817" t="s">
        <v>260</v>
      </c>
      <c r="T1817">
        <v>4</v>
      </c>
      <c r="U1817">
        <v>1</v>
      </c>
      <c r="V1817">
        <v>2</v>
      </c>
      <c r="W1817">
        <v>0</v>
      </c>
      <c r="X1817">
        <v>0</v>
      </c>
      <c r="Y1817">
        <v>0</v>
      </c>
      <c r="AB1817">
        <v>2</v>
      </c>
      <c r="AF1817">
        <v>1.2</v>
      </c>
    </row>
    <row r="1818" spans="1:32" x14ac:dyDescent="0.2">
      <c r="A1818" t="s">
        <v>1131</v>
      </c>
      <c r="B1818" t="s">
        <v>530</v>
      </c>
      <c r="C1818" t="s">
        <v>45</v>
      </c>
      <c r="D1818" t="s">
        <v>55</v>
      </c>
      <c r="E1818">
        <v>12</v>
      </c>
      <c r="F1818" t="s">
        <v>1132</v>
      </c>
      <c r="G1818" t="s">
        <v>267</v>
      </c>
      <c r="T1818">
        <v>1</v>
      </c>
      <c r="U1818">
        <v>1</v>
      </c>
      <c r="V1818">
        <v>1</v>
      </c>
      <c r="W1818">
        <v>0</v>
      </c>
      <c r="X1818">
        <v>0</v>
      </c>
      <c r="Y1818">
        <v>0</v>
      </c>
      <c r="AB1818">
        <v>3</v>
      </c>
      <c r="AF1818">
        <v>1.1000000000000001</v>
      </c>
    </row>
    <row r="1819" spans="1:32" x14ac:dyDescent="0.2">
      <c r="A1819" t="s">
        <v>1834</v>
      </c>
      <c r="B1819" t="s">
        <v>794</v>
      </c>
      <c r="C1819" t="s">
        <v>43</v>
      </c>
      <c r="D1819" t="s">
        <v>31</v>
      </c>
      <c r="E1819">
        <v>12</v>
      </c>
      <c r="F1819" t="s">
        <v>1835</v>
      </c>
      <c r="G1819" t="s">
        <v>266</v>
      </c>
      <c r="T1819">
        <v>1</v>
      </c>
      <c r="U1819">
        <v>1</v>
      </c>
      <c r="V1819">
        <v>1</v>
      </c>
      <c r="W1819">
        <v>0</v>
      </c>
      <c r="X1819">
        <v>0</v>
      </c>
      <c r="Y1819">
        <v>0</v>
      </c>
      <c r="AF1819">
        <v>1.1000000000000001</v>
      </c>
    </row>
    <row r="1820" spans="1:32" x14ac:dyDescent="0.2">
      <c r="A1820" t="s">
        <v>1601</v>
      </c>
      <c r="B1820" t="s">
        <v>720</v>
      </c>
      <c r="C1820" t="s">
        <v>41</v>
      </c>
      <c r="D1820" t="s">
        <v>33</v>
      </c>
      <c r="E1820">
        <v>12</v>
      </c>
      <c r="F1820" t="s">
        <v>1602</v>
      </c>
      <c r="G1820" t="s">
        <v>259</v>
      </c>
      <c r="T1820">
        <v>1</v>
      </c>
      <c r="U1820">
        <v>1</v>
      </c>
      <c r="V1820">
        <v>-1</v>
      </c>
      <c r="W1820">
        <v>0</v>
      </c>
      <c r="X1820">
        <v>0</v>
      </c>
      <c r="Y1820">
        <v>0</v>
      </c>
      <c r="AF1820">
        <v>0.9</v>
      </c>
    </row>
    <row r="1821" spans="1:32" x14ac:dyDescent="0.2">
      <c r="A1821" t="s">
        <v>920</v>
      </c>
      <c r="B1821" t="s">
        <v>794</v>
      </c>
      <c r="C1821" t="s">
        <v>42</v>
      </c>
      <c r="D1821" t="s">
        <v>32</v>
      </c>
      <c r="E1821">
        <v>12</v>
      </c>
      <c r="F1821" t="s">
        <v>921</v>
      </c>
      <c r="G1821" t="s">
        <v>257</v>
      </c>
      <c r="T1821">
        <v>1</v>
      </c>
      <c r="U1821">
        <v>1</v>
      </c>
      <c r="V1821">
        <v>-1</v>
      </c>
      <c r="W1821">
        <v>0</v>
      </c>
      <c r="X1821">
        <v>0</v>
      </c>
      <c r="Y1821">
        <v>0</v>
      </c>
      <c r="AB1821">
        <v>2</v>
      </c>
      <c r="AF1821">
        <v>0.9</v>
      </c>
    </row>
    <row r="1822" spans="1:32" x14ac:dyDescent="0.2">
      <c r="A1822" t="s">
        <v>1745</v>
      </c>
      <c r="B1822" t="s">
        <v>475</v>
      </c>
      <c r="C1822" t="s">
        <v>54</v>
      </c>
      <c r="D1822" t="s">
        <v>56</v>
      </c>
      <c r="E1822">
        <v>12</v>
      </c>
      <c r="F1822" t="s">
        <v>1746</v>
      </c>
      <c r="G1822" t="s">
        <v>261</v>
      </c>
      <c r="O1822">
        <v>3</v>
      </c>
      <c r="P1822">
        <v>8</v>
      </c>
      <c r="Q1822">
        <v>0</v>
      </c>
      <c r="R1822">
        <v>0</v>
      </c>
      <c r="S1822">
        <v>0</v>
      </c>
      <c r="T1822">
        <v>1</v>
      </c>
      <c r="U1822">
        <v>0</v>
      </c>
      <c r="V1822">
        <v>0</v>
      </c>
      <c r="W1822">
        <v>0</v>
      </c>
      <c r="X1822">
        <v>0</v>
      </c>
      <c r="Y1822">
        <v>0</v>
      </c>
      <c r="AB1822">
        <v>2</v>
      </c>
      <c r="AF1822">
        <v>0.8</v>
      </c>
    </row>
    <row r="1823" spans="1:32" x14ac:dyDescent="0.2">
      <c r="A1823" t="s">
        <v>556</v>
      </c>
      <c r="B1823" t="s">
        <v>475</v>
      </c>
      <c r="C1823" t="s">
        <v>58</v>
      </c>
      <c r="D1823" t="s">
        <v>62</v>
      </c>
      <c r="E1823">
        <v>12</v>
      </c>
      <c r="F1823" t="s">
        <v>557</v>
      </c>
      <c r="G1823" t="s">
        <v>256</v>
      </c>
      <c r="O1823">
        <v>2</v>
      </c>
      <c r="P1823">
        <v>8</v>
      </c>
      <c r="Q1823">
        <v>0</v>
      </c>
      <c r="R1823">
        <v>0</v>
      </c>
      <c r="S1823">
        <v>0</v>
      </c>
      <c r="AB1823">
        <v>3</v>
      </c>
      <c r="AF1823">
        <v>0.8</v>
      </c>
    </row>
    <row r="1824" spans="1:32" x14ac:dyDescent="0.2">
      <c r="A1824" t="s">
        <v>836</v>
      </c>
      <c r="B1824" t="s">
        <v>794</v>
      </c>
      <c r="C1824" t="s">
        <v>34</v>
      </c>
      <c r="D1824" t="s">
        <v>44</v>
      </c>
      <c r="E1824">
        <v>12</v>
      </c>
      <c r="F1824" t="s">
        <v>837</v>
      </c>
      <c r="G1824" t="s">
        <v>252</v>
      </c>
      <c r="T1824">
        <v>1</v>
      </c>
      <c r="U1824">
        <v>1</v>
      </c>
      <c r="V1824">
        <v>-2</v>
      </c>
      <c r="W1824">
        <v>0</v>
      </c>
      <c r="X1824">
        <v>0</v>
      </c>
      <c r="Y1824">
        <v>0</v>
      </c>
      <c r="AB1824">
        <v>2</v>
      </c>
      <c r="AF1824">
        <v>0.8</v>
      </c>
    </row>
    <row r="1825" spans="1:32" x14ac:dyDescent="0.2">
      <c r="A1825" t="s">
        <v>574</v>
      </c>
      <c r="B1825" t="s">
        <v>475</v>
      </c>
      <c r="C1825" t="s">
        <v>45</v>
      </c>
      <c r="D1825" t="s">
        <v>55</v>
      </c>
      <c r="E1825">
        <v>12</v>
      </c>
      <c r="F1825" t="s">
        <v>575</v>
      </c>
      <c r="G1825" t="s">
        <v>267</v>
      </c>
      <c r="O1825">
        <v>7</v>
      </c>
      <c r="P1825">
        <v>7</v>
      </c>
      <c r="Q1825">
        <v>0</v>
      </c>
      <c r="R1825">
        <v>0</v>
      </c>
      <c r="S1825">
        <v>0</v>
      </c>
      <c r="AB1825">
        <v>2</v>
      </c>
      <c r="AF1825">
        <v>0.7</v>
      </c>
    </row>
    <row r="1826" spans="1:32" x14ac:dyDescent="0.2">
      <c r="A1826" t="s">
        <v>662</v>
      </c>
      <c r="B1826" t="s">
        <v>475</v>
      </c>
      <c r="C1826" t="s">
        <v>58</v>
      </c>
      <c r="D1826" t="s">
        <v>62</v>
      </c>
      <c r="E1826">
        <v>12</v>
      </c>
      <c r="F1826" t="s">
        <v>663</v>
      </c>
      <c r="G1826" t="s">
        <v>256</v>
      </c>
      <c r="O1826">
        <v>2</v>
      </c>
      <c r="P1826">
        <v>5</v>
      </c>
      <c r="Q1826">
        <v>0</v>
      </c>
      <c r="R1826">
        <v>0</v>
      </c>
      <c r="S1826">
        <v>0</v>
      </c>
      <c r="AB1826">
        <v>2</v>
      </c>
      <c r="AF1826">
        <v>0.5</v>
      </c>
    </row>
    <row r="1827" spans="1:32" x14ac:dyDescent="0.2">
      <c r="A1827" t="s">
        <v>748</v>
      </c>
      <c r="B1827" t="s">
        <v>475</v>
      </c>
      <c r="C1827" t="s">
        <v>31</v>
      </c>
      <c r="D1827" t="s">
        <v>43</v>
      </c>
      <c r="E1827">
        <v>12</v>
      </c>
      <c r="F1827" t="s">
        <v>749</v>
      </c>
      <c r="G1827" t="s">
        <v>266</v>
      </c>
      <c r="O1827">
        <v>1</v>
      </c>
      <c r="P1827">
        <v>3</v>
      </c>
      <c r="Q1827">
        <v>0</v>
      </c>
      <c r="R1827">
        <v>0</v>
      </c>
      <c r="S1827">
        <v>0</v>
      </c>
      <c r="AB1827">
        <v>3</v>
      </c>
      <c r="AF1827">
        <v>0.3</v>
      </c>
    </row>
    <row r="1828" spans="1:32" x14ac:dyDescent="0.2">
      <c r="A1828" t="s">
        <v>474</v>
      </c>
      <c r="B1828" t="s">
        <v>475</v>
      </c>
      <c r="C1828" t="s">
        <v>56</v>
      </c>
      <c r="D1828" t="s">
        <v>54</v>
      </c>
      <c r="E1828">
        <v>12</v>
      </c>
      <c r="F1828" t="s">
        <v>476</v>
      </c>
      <c r="G1828" t="s">
        <v>261</v>
      </c>
      <c r="O1828">
        <v>2</v>
      </c>
      <c r="P1828">
        <v>3</v>
      </c>
      <c r="Q1828">
        <v>0</v>
      </c>
      <c r="R1828">
        <v>0</v>
      </c>
      <c r="S1828">
        <v>0</v>
      </c>
      <c r="AB1828">
        <v>2</v>
      </c>
      <c r="AF1828">
        <v>0.3</v>
      </c>
    </row>
    <row r="1829" spans="1:32" x14ac:dyDescent="0.2">
      <c r="A1829" t="s">
        <v>1529</v>
      </c>
      <c r="B1829" t="s">
        <v>475</v>
      </c>
      <c r="C1829" t="s">
        <v>49</v>
      </c>
      <c r="D1829" t="s">
        <v>40</v>
      </c>
      <c r="E1829">
        <v>12</v>
      </c>
      <c r="F1829" t="s">
        <v>1530</v>
      </c>
      <c r="G1829" t="s">
        <v>263</v>
      </c>
      <c r="O1829">
        <v>3</v>
      </c>
      <c r="P1829">
        <v>2</v>
      </c>
      <c r="Q1829">
        <v>0</v>
      </c>
      <c r="R1829">
        <v>0</v>
      </c>
      <c r="S1829">
        <v>0</v>
      </c>
      <c r="T1829">
        <v>2</v>
      </c>
      <c r="U1829">
        <v>0</v>
      </c>
      <c r="V1829">
        <v>0</v>
      </c>
      <c r="W1829">
        <v>0</v>
      </c>
      <c r="X1829">
        <v>0</v>
      </c>
      <c r="Y1829">
        <v>0</v>
      </c>
      <c r="AB1829">
        <v>3</v>
      </c>
      <c r="AF1829">
        <v>0.2</v>
      </c>
    </row>
    <row r="1830" spans="1:32" x14ac:dyDescent="0.2">
      <c r="A1830" t="s">
        <v>620</v>
      </c>
      <c r="B1830" t="s">
        <v>475</v>
      </c>
      <c r="C1830" t="s">
        <v>37</v>
      </c>
      <c r="D1830" t="s">
        <v>53</v>
      </c>
      <c r="E1830">
        <v>12</v>
      </c>
      <c r="F1830" t="s">
        <v>621</v>
      </c>
      <c r="G1830" t="s">
        <v>260</v>
      </c>
      <c r="O1830">
        <v>2</v>
      </c>
      <c r="P1830">
        <v>2</v>
      </c>
      <c r="Q1830">
        <v>0</v>
      </c>
      <c r="R1830">
        <v>0</v>
      </c>
      <c r="S1830">
        <v>0</v>
      </c>
      <c r="AB1830">
        <v>3</v>
      </c>
      <c r="AF1830">
        <v>0.2</v>
      </c>
    </row>
    <row r="1831" spans="1:32" x14ac:dyDescent="0.2">
      <c r="A1831" t="s">
        <v>700</v>
      </c>
      <c r="B1831" t="s">
        <v>475</v>
      </c>
      <c r="C1831" t="s">
        <v>46</v>
      </c>
      <c r="D1831" t="s">
        <v>60</v>
      </c>
      <c r="E1831">
        <v>12</v>
      </c>
      <c r="F1831" t="s">
        <v>701</v>
      </c>
      <c r="G1831" t="s">
        <v>255</v>
      </c>
      <c r="O1831">
        <v>1</v>
      </c>
      <c r="P1831">
        <v>2</v>
      </c>
      <c r="Q1831">
        <v>0</v>
      </c>
      <c r="R1831">
        <v>0</v>
      </c>
      <c r="S1831">
        <v>0</v>
      </c>
      <c r="AB1831">
        <v>3</v>
      </c>
      <c r="AF1831">
        <v>0.2</v>
      </c>
    </row>
    <row r="1832" spans="1:32" x14ac:dyDescent="0.2">
      <c r="A1832" t="s">
        <v>459</v>
      </c>
      <c r="B1832" t="s">
        <v>367</v>
      </c>
      <c r="C1832" t="s">
        <v>51</v>
      </c>
      <c r="D1832" t="s">
        <v>35</v>
      </c>
      <c r="E1832">
        <v>12</v>
      </c>
      <c r="F1832" t="s">
        <v>460</v>
      </c>
      <c r="G1832" t="s">
        <v>264</v>
      </c>
      <c r="H1832">
        <v>1</v>
      </c>
      <c r="I1832">
        <v>1</v>
      </c>
      <c r="J1832">
        <v>3</v>
      </c>
      <c r="K1832">
        <v>0</v>
      </c>
      <c r="L1832">
        <v>0</v>
      </c>
      <c r="M1832">
        <v>0</v>
      </c>
      <c r="N1832">
        <v>0</v>
      </c>
      <c r="AB1832">
        <v>2</v>
      </c>
      <c r="AF1832">
        <v>0.12</v>
      </c>
    </row>
    <row r="1833" spans="1:32" x14ac:dyDescent="0.2">
      <c r="A1833" t="s">
        <v>1621</v>
      </c>
      <c r="B1833" t="s">
        <v>475</v>
      </c>
      <c r="C1833" t="s">
        <v>32</v>
      </c>
      <c r="D1833" t="s">
        <v>42</v>
      </c>
      <c r="E1833">
        <v>12</v>
      </c>
      <c r="F1833" t="s">
        <v>1622</v>
      </c>
      <c r="G1833" t="s">
        <v>257</v>
      </c>
      <c r="O1833">
        <v>2</v>
      </c>
      <c r="P1833">
        <v>1</v>
      </c>
      <c r="Q1833">
        <v>0</v>
      </c>
      <c r="R1833">
        <v>0</v>
      </c>
      <c r="S1833">
        <v>0</v>
      </c>
      <c r="AB1833">
        <v>3</v>
      </c>
      <c r="AF1833">
        <v>0.1</v>
      </c>
    </row>
    <row r="1834" spans="1:32" x14ac:dyDescent="0.2">
      <c r="A1834" t="s">
        <v>678</v>
      </c>
      <c r="B1834" t="s">
        <v>475</v>
      </c>
      <c r="C1834" t="s">
        <v>37</v>
      </c>
      <c r="D1834" t="s">
        <v>53</v>
      </c>
      <c r="E1834">
        <v>12</v>
      </c>
      <c r="F1834" t="s">
        <v>679</v>
      </c>
      <c r="G1834" t="s">
        <v>260</v>
      </c>
      <c r="O1834">
        <v>2</v>
      </c>
      <c r="P1834">
        <v>1</v>
      </c>
      <c r="Q1834">
        <v>0</v>
      </c>
      <c r="R1834">
        <v>0</v>
      </c>
      <c r="S1834">
        <v>0</v>
      </c>
      <c r="AB1834">
        <v>3</v>
      </c>
      <c r="AF1834">
        <v>0.1</v>
      </c>
    </row>
    <row r="1835" spans="1:32" x14ac:dyDescent="0.2">
      <c r="A1835" t="s">
        <v>580</v>
      </c>
      <c r="B1835" t="s">
        <v>475</v>
      </c>
      <c r="C1835" t="s">
        <v>62</v>
      </c>
      <c r="D1835" t="s">
        <v>58</v>
      </c>
      <c r="E1835">
        <v>12</v>
      </c>
      <c r="F1835" t="s">
        <v>581</v>
      </c>
      <c r="G1835" t="s">
        <v>256</v>
      </c>
      <c r="O1835">
        <v>1</v>
      </c>
      <c r="P1835">
        <v>1</v>
      </c>
      <c r="Q1835">
        <v>0</v>
      </c>
      <c r="R1835">
        <v>0</v>
      </c>
      <c r="S1835">
        <v>0</v>
      </c>
      <c r="AB1835">
        <v>2</v>
      </c>
      <c r="AF1835">
        <v>0.1</v>
      </c>
    </row>
    <row r="1836" spans="1:32" x14ac:dyDescent="0.2">
      <c r="A1836" t="s">
        <v>757</v>
      </c>
      <c r="B1836" t="s">
        <v>475</v>
      </c>
      <c r="C1836" t="s">
        <v>61</v>
      </c>
      <c r="D1836" t="s">
        <v>38</v>
      </c>
      <c r="E1836">
        <v>12</v>
      </c>
      <c r="F1836" t="s">
        <v>758</v>
      </c>
      <c r="G1836" t="s">
        <v>254</v>
      </c>
      <c r="O1836">
        <v>3</v>
      </c>
      <c r="P1836">
        <v>1</v>
      </c>
      <c r="Q1836">
        <v>0</v>
      </c>
      <c r="R1836">
        <v>0</v>
      </c>
      <c r="S1836">
        <v>0</v>
      </c>
      <c r="AB1836">
        <v>3</v>
      </c>
      <c r="AF1836">
        <v>0.1</v>
      </c>
    </row>
    <row r="1837" spans="1:32" x14ac:dyDescent="0.2">
      <c r="A1837" t="s">
        <v>713</v>
      </c>
      <c r="B1837" t="s">
        <v>530</v>
      </c>
      <c r="C1837" t="s">
        <v>57</v>
      </c>
      <c r="D1837" t="s">
        <v>48</v>
      </c>
      <c r="E1837">
        <v>12</v>
      </c>
      <c r="F1837" t="s">
        <v>714</v>
      </c>
      <c r="G1837" t="s">
        <v>262</v>
      </c>
      <c r="O1837">
        <v>1</v>
      </c>
      <c r="P1837">
        <v>1</v>
      </c>
      <c r="Q1837">
        <v>0</v>
      </c>
      <c r="R1837">
        <v>0</v>
      </c>
      <c r="S1837">
        <v>0</v>
      </c>
      <c r="AB1837">
        <v>3</v>
      </c>
      <c r="AF1837">
        <v>0.1</v>
      </c>
    </row>
    <row r="1838" spans="1:32" x14ac:dyDescent="0.2">
      <c r="A1838" t="s">
        <v>457</v>
      </c>
      <c r="B1838" t="s">
        <v>367</v>
      </c>
      <c r="C1838" t="s">
        <v>56</v>
      </c>
      <c r="D1838" t="s">
        <v>54</v>
      </c>
      <c r="E1838">
        <v>12</v>
      </c>
      <c r="F1838" t="s">
        <v>458</v>
      </c>
      <c r="G1838" t="s">
        <v>261</v>
      </c>
      <c r="H1838">
        <v>1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AB1838">
        <v>2</v>
      </c>
      <c r="AF1838">
        <v>0</v>
      </c>
    </row>
    <row r="1839" spans="1:32" x14ac:dyDescent="0.2">
      <c r="A1839" t="s">
        <v>1246</v>
      </c>
      <c r="B1839" t="s">
        <v>720</v>
      </c>
      <c r="C1839" t="s">
        <v>47</v>
      </c>
      <c r="D1839" t="s">
        <v>52</v>
      </c>
      <c r="E1839">
        <v>12</v>
      </c>
      <c r="F1839" t="s">
        <v>1247</v>
      </c>
      <c r="G1839" t="s">
        <v>253</v>
      </c>
      <c r="T1839">
        <v>6</v>
      </c>
      <c r="U1839">
        <v>0</v>
      </c>
      <c r="V1839">
        <v>0</v>
      </c>
      <c r="W1839">
        <v>0</v>
      </c>
      <c r="X1839">
        <v>0</v>
      </c>
      <c r="Y1839">
        <v>0</v>
      </c>
      <c r="AB1839">
        <v>3</v>
      </c>
      <c r="AC1839" t="s">
        <v>462</v>
      </c>
      <c r="AD1839" t="s">
        <v>1566</v>
      </c>
      <c r="AF1839">
        <v>0</v>
      </c>
    </row>
    <row r="1840" spans="1:32" x14ac:dyDescent="0.2">
      <c r="A1840" t="s">
        <v>922</v>
      </c>
      <c r="B1840" t="s">
        <v>720</v>
      </c>
      <c r="C1840" t="s">
        <v>41</v>
      </c>
      <c r="D1840" t="s">
        <v>33</v>
      </c>
      <c r="E1840">
        <v>12</v>
      </c>
      <c r="F1840" t="s">
        <v>923</v>
      </c>
      <c r="G1840" t="s">
        <v>259</v>
      </c>
      <c r="T1840">
        <v>1</v>
      </c>
      <c r="U1840">
        <v>0</v>
      </c>
      <c r="V1840">
        <v>0</v>
      </c>
      <c r="W1840">
        <v>0</v>
      </c>
      <c r="X1840">
        <v>0</v>
      </c>
      <c r="Y1840">
        <v>0</v>
      </c>
      <c r="AB1840">
        <v>4</v>
      </c>
      <c r="AF1840">
        <v>0</v>
      </c>
    </row>
    <row r="1841" spans="1:32" x14ac:dyDescent="0.2">
      <c r="A1841" t="s">
        <v>1262</v>
      </c>
      <c r="B1841" t="s">
        <v>720</v>
      </c>
      <c r="C1841" t="s">
        <v>45</v>
      </c>
      <c r="D1841" t="s">
        <v>55</v>
      </c>
      <c r="E1841">
        <v>12</v>
      </c>
      <c r="F1841" t="s">
        <v>1263</v>
      </c>
      <c r="G1841" t="s">
        <v>267</v>
      </c>
      <c r="T1841">
        <v>1</v>
      </c>
      <c r="U1841">
        <v>0</v>
      </c>
      <c r="V1841">
        <v>0</v>
      </c>
      <c r="W1841">
        <v>0</v>
      </c>
      <c r="X1841">
        <v>0</v>
      </c>
      <c r="Y1841">
        <v>0</v>
      </c>
      <c r="AB1841">
        <v>4</v>
      </c>
      <c r="AF1841">
        <v>0</v>
      </c>
    </row>
    <row r="1842" spans="1:32" x14ac:dyDescent="0.2">
      <c r="A1842" t="s">
        <v>1157</v>
      </c>
      <c r="B1842" t="s">
        <v>794</v>
      </c>
      <c r="C1842" t="s">
        <v>44</v>
      </c>
      <c r="D1842" t="s">
        <v>34</v>
      </c>
      <c r="E1842">
        <v>12</v>
      </c>
      <c r="F1842" t="s">
        <v>1158</v>
      </c>
      <c r="G1842" t="s">
        <v>252</v>
      </c>
      <c r="T1842">
        <v>1</v>
      </c>
      <c r="U1842">
        <v>0</v>
      </c>
      <c r="V1842">
        <v>0</v>
      </c>
      <c r="W1842">
        <v>0</v>
      </c>
      <c r="X1842">
        <v>0</v>
      </c>
      <c r="Y1842">
        <v>0</v>
      </c>
      <c r="AB1842">
        <v>2</v>
      </c>
      <c r="AF1842">
        <v>0</v>
      </c>
    </row>
    <row r="1843" spans="1:32" x14ac:dyDescent="0.2">
      <c r="A1843" t="s">
        <v>1840</v>
      </c>
      <c r="B1843" t="s">
        <v>1236</v>
      </c>
      <c r="C1843" t="s">
        <v>48</v>
      </c>
      <c r="D1843" t="s">
        <v>57</v>
      </c>
      <c r="E1843">
        <v>12</v>
      </c>
      <c r="F1843" t="s">
        <v>1841</v>
      </c>
      <c r="G1843" t="s">
        <v>262</v>
      </c>
      <c r="T1843">
        <v>1</v>
      </c>
      <c r="U1843">
        <v>0</v>
      </c>
      <c r="V1843">
        <v>0</v>
      </c>
      <c r="W1843">
        <v>0</v>
      </c>
      <c r="X1843">
        <v>0</v>
      </c>
      <c r="Y1843">
        <v>0</v>
      </c>
      <c r="AF1843">
        <v>0</v>
      </c>
    </row>
    <row r="1844" spans="1:32" x14ac:dyDescent="0.2">
      <c r="A1844" t="s">
        <v>1101</v>
      </c>
      <c r="B1844" t="s">
        <v>720</v>
      </c>
      <c r="C1844" t="s">
        <v>42</v>
      </c>
      <c r="D1844" t="s">
        <v>32</v>
      </c>
      <c r="E1844">
        <v>12</v>
      </c>
      <c r="F1844" t="s">
        <v>1102</v>
      </c>
      <c r="G1844" t="s">
        <v>257</v>
      </c>
      <c r="T1844">
        <v>1</v>
      </c>
      <c r="U1844">
        <v>0</v>
      </c>
      <c r="V1844">
        <v>0</v>
      </c>
      <c r="W1844">
        <v>0</v>
      </c>
      <c r="X1844">
        <v>0</v>
      </c>
      <c r="Y1844">
        <v>0</v>
      </c>
      <c r="AB1844">
        <v>1</v>
      </c>
      <c r="AF1844">
        <v>0</v>
      </c>
    </row>
    <row r="1845" spans="1:32" x14ac:dyDescent="0.2">
      <c r="A1845" t="s">
        <v>1278</v>
      </c>
      <c r="B1845" t="s">
        <v>1236</v>
      </c>
      <c r="C1845" t="s">
        <v>51</v>
      </c>
      <c r="D1845" t="s">
        <v>35</v>
      </c>
      <c r="E1845">
        <v>12</v>
      </c>
      <c r="F1845" t="s">
        <v>1279</v>
      </c>
      <c r="G1845" t="s">
        <v>264</v>
      </c>
      <c r="T1845">
        <v>1</v>
      </c>
      <c r="U1845">
        <v>0</v>
      </c>
      <c r="V1845">
        <v>0</v>
      </c>
      <c r="W1845">
        <v>0</v>
      </c>
      <c r="X1845">
        <v>0</v>
      </c>
      <c r="Y1845">
        <v>0</v>
      </c>
      <c r="AF1845">
        <v>0</v>
      </c>
    </row>
    <row r="1846" spans="1:32" x14ac:dyDescent="0.2">
      <c r="A1846" t="s">
        <v>1027</v>
      </c>
      <c r="B1846" t="s">
        <v>794</v>
      </c>
      <c r="C1846" t="s">
        <v>41</v>
      </c>
      <c r="D1846" t="s">
        <v>33</v>
      </c>
      <c r="E1846">
        <v>12</v>
      </c>
      <c r="F1846" t="s">
        <v>1028</v>
      </c>
      <c r="G1846" t="s">
        <v>259</v>
      </c>
      <c r="T1846">
        <v>1</v>
      </c>
      <c r="U1846">
        <v>0</v>
      </c>
      <c r="V1846">
        <v>0</v>
      </c>
      <c r="W1846">
        <v>0</v>
      </c>
      <c r="X1846">
        <v>0</v>
      </c>
      <c r="Y1846">
        <v>0</v>
      </c>
      <c r="AB1846">
        <v>2</v>
      </c>
      <c r="AF1846">
        <v>0</v>
      </c>
    </row>
    <row r="1847" spans="1:32" x14ac:dyDescent="0.2">
      <c r="A1847" t="s">
        <v>1195</v>
      </c>
      <c r="B1847" t="s">
        <v>794</v>
      </c>
      <c r="C1847" t="s">
        <v>36</v>
      </c>
      <c r="D1847" t="s">
        <v>59</v>
      </c>
      <c r="E1847">
        <v>12</v>
      </c>
      <c r="F1847" t="s">
        <v>1196</v>
      </c>
      <c r="G1847" t="s">
        <v>265</v>
      </c>
      <c r="T1847">
        <v>1</v>
      </c>
      <c r="U1847">
        <v>0</v>
      </c>
      <c r="V1847">
        <v>0</v>
      </c>
      <c r="W1847">
        <v>0</v>
      </c>
      <c r="X1847">
        <v>0</v>
      </c>
      <c r="Y1847">
        <v>0</v>
      </c>
      <c r="AB1847">
        <v>2</v>
      </c>
      <c r="AF1847">
        <v>0</v>
      </c>
    </row>
    <row r="1848" spans="1:32" x14ac:dyDescent="0.2">
      <c r="A1848" t="s">
        <v>1838</v>
      </c>
      <c r="B1848" t="s">
        <v>720</v>
      </c>
      <c r="C1848" t="s">
        <v>55</v>
      </c>
      <c r="D1848" t="s">
        <v>45</v>
      </c>
      <c r="E1848">
        <v>12</v>
      </c>
      <c r="F1848" t="s">
        <v>1839</v>
      </c>
      <c r="G1848" t="s">
        <v>267</v>
      </c>
      <c r="T1848">
        <v>1</v>
      </c>
      <c r="U1848">
        <v>0</v>
      </c>
      <c r="V1848">
        <v>0</v>
      </c>
      <c r="W1848">
        <v>0</v>
      </c>
      <c r="X1848">
        <v>0</v>
      </c>
      <c r="Y1848">
        <v>0</v>
      </c>
      <c r="AF1848">
        <v>0</v>
      </c>
    </row>
    <row r="1849" spans="1:32" x14ac:dyDescent="0.2">
      <c r="A1849" t="s">
        <v>1427</v>
      </c>
      <c r="B1849" t="s">
        <v>720</v>
      </c>
      <c r="C1849" t="s">
        <v>60</v>
      </c>
      <c r="D1849" t="s">
        <v>46</v>
      </c>
      <c r="E1849">
        <v>12</v>
      </c>
      <c r="F1849" t="s">
        <v>1428</v>
      </c>
      <c r="G1849" t="s">
        <v>255</v>
      </c>
      <c r="T1849">
        <v>1</v>
      </c>
      <c r="U1849">
        <v>0</v>
      </c>
      <c r="V1849">
        <v>0</v>
      </c>
      <c r="W1849">
        <v>0</v>
      </c>
      <c r="X1849">
        <v>0</v>
      </c>
      <c r="Y1849">
        <v>0</v>
      </c>
      <c r="AB1849">
        <v>4</v>
      </c>
      <c r="AF1849">
        <v>0</v>
      </c>
    </row>
    <row r="1850" spans="1:32" x14ac:dyDescent="0.2">
      <c r="A1850" t="s">
        <v>1067</v>
      </c>
      <c r="B1850" t="s">
        <v>794</v>
      </c>
      <c r="C1850" t="s">
        <v>45</v>
      </c>
      <c r="D1850" t="s">
        <v>55</v>
      </c>
      <c r="E1850">
        <v>12</v>
      </c>
      <c r="F1850" t="s">
        <v>1068</v>
      </c>
      <c r="G1850" t="s">
        <v>267</v>
      </c>
      <c r="T1850">
        <v>1</v>
      </c>
      <c r="U1850">
        <v>0</v>
      </c>
      <c r="V1850">
        <v>0</v>
      </c>
      <c r="W1850">
        <v>0</v>
      </c>
      <c r="X1850">
        <v>0</v>
      </c>
      <c r="Y1850">
        <v>0</v>
      </c>
      <c r="AB1850">
        <v>2</v>
      </c>
      <c r="AF1850">
        <v>0</v>
      </c>
    </row>
    <row r="1851" spans="1:32" x14ac:dyDescent="0.2">
      <c r="A1851" t="s">
        <v>1737</v>
      </c>
      <c r="B1851" t="s">
        <v>720</v>
      </c>
      <c r="C1851" t="s">
        <v>43</v>
      </c>
      <c r="D1851" t="s">
        <v>31</v>
      </c>
      <c r="E1851">
        <v>12</v>
      </c>
      <c r="F1851" t="s">
        <v>1738</v>
      </c>
      <c r="G1851" t="s">
        <v>266</v>
      </c>
      <c r="T1851">
        <v>1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1</v>
      </c>
      <c r="AA1851">
        <v>0</v>
      </c>
      <c r="AB1851">
        <v>4</v>
      </c>
      <c r="AF1851">
        <v>0</v>
      </c>
    </row>
    <row r="1852" spans="1:32" x14ac:dyDescent="0.2">
      <c r="A1852" t="s">
        <v>1836</v>
      </c>
      <c r="B1852" t="s">
        <v>794</v>
      </c>
      <c r="C1852" t="s">
        <v>45</v>
      </c>
      <c r="D1852" t="s">
        <v>55</v>
      </c>
      <c r="E1852">
        <v>12</v>
      </c>
      <c r="F1852" t="s">
        <v>1837</v>
      </c>
      <c r="G1852" t="s">
        <v>267</v>
      </c>
      <c r="T1852">
        <v>1</v>
      </c>
      <c r="U1852">
        <v>0</v>
      </c>
      <c r="V1852">
        <v>0</v>
      </c>
      <c r="W1852">
        <v>0</v>
      </c>
      <c r="X1852">
        <v>0</v>
      </c>
      <c r="Y1852">
        <v>0</v>
      </c>
      <c r="AF1852">
        <v>0</v>
      </c>
    </row>
    <row r="1853" spans="1:32" x14ac:dyDescent="0.2">
      <c r="A1853" t="s">
        <v>834</v>
      </c>
      <c r="B1853" t="s">
        <v>794</v>
      </c>
      <c r="C1853" t="s">
        <v>41</v>
      </c>
      <c r="D1853" t="s">
        <v>33</v>
      </c>
      <c r="E1853">
        <v>12</v>
      </c>
      <c r="F1853" t="s">
        <v>835</v>
      </c>
      <c r="G1853" t="s">
        <v>259</v>
      </c>
      <c r="T1853">
        <v>1</v>
      </c>
      <c r="U1853">
        <v>0</v>
      </c>
      <c r="V1853">
        <v>0</v>
      </c>
      <c r="W1853">
        <v>0</v>
      </c>
      <c r="X1853">
        <v>0</v>
      </c>
      <c r="Y1853">
        <v>0</v>
      </c>
      <c r="AB1853">
        <v>2</v>
      </c>
      <c r="AF1853">
        <v>0</v>
      </c>
    </row>
    <row r="1854" spans="1:32" x14ac:dyDescent="0.2">
      <c r="A1854" t="s">
        <v>900</v>
      </c>
      <c r="B1854" t="s">
        <v>720</v>
      </c>
      <c r="C1854" t="s">
        <v>62</v>
      </c>
      <c r="D1854" t="s">
        <v>58</v>
      </c>
      <c r="E1854">
        <v>12</v>
      </c>
      <c r="F1854" t="s">
        <v>901</v>
      </c>
      <c r="G1854" t="s">
        <v>256</v>
      </c>
      <c r="T1854">
        <v>1</v>
      </c>
      <c r="U1854">
        <v>0</v>
      </c>
      <c r="V1854">
        <v>0</v>
      </c>
      <c r="W1854">
        <v>0</v>
      </c>
      <c r="X1854">
        <v>0</v>
      </c>
      <c r="Y1854">
        <v>0</v>
      </c>
      <c r="AB1854">
        <v>3</v>
      </c>
      <c r="AF1854">
        <v>0</v>
      </c>
    </row>
    <row r="1855" spans="1:32" x14ac:dyDescent="0.2">
      <c r="A1855" t="s">
        <v>976</v>
      </c>
      <c r="B1855" t="s">
        <v>720</v>
      </c>
      <c r="C1855" t="s">
        <v>62</v>
      </c>
      <c r="D1855" t="s">
        <v>58</v>
      </c>
      <c r="E1855">
        <v>12</v>
      </c>
      <c r="F1855" t="s">
        <v>977</v>
      </c>
      <c r="G1855" t="s">
        <v>256</v>
      </c>
      <c r="T1855">
        <v>2</v>
      </c>
      <c r="U1855">
        <v>0</v>
      </c>
      <c r="V1855">
        <v>0</v>
      </c>
      <c r="W1855">
        <v>0</v>
      </c>
      <c r="X1855">
        <v>0</v>
      </c>
      <c r="Y1855">
        <v>0</v>
      </c>
      <c r="AB1855">
        <v>4</v>
      </c>
      <c r="AF1855">
        <v>0</v>
      </c>
    </row>
    <row r="1856" spans="1:32" x14ac:dyDescent="0.2">
      <c r="A1856" t="s">
        <v>1189</v>
      </c>
      <c r="B1856" t="s">
        <v>720</v>
      </c>
      <c r="C1856" t="s">
        <v>53</v>
      </c>
      <c r="D1856" t="s">
        <v>37</v>
      </c>
      <c r="E1856">
        <v>12</v>
      </c>
      <c r="F1856" t="s">
        <v>1190</v>
      </c>
      <c r="G1856" t="s">
        <v>260</v>
      </c>
      <c r="T1856">
        <v>1</v>
      </c>
      <c r="U1856">
        <v>0</v>
      </c>
      <c r="V1856">
        <v>0</v>
      </c>
      <c r="W1856">
        <v>0</v>
      </c>
      <c r="X1856">
        <v>0</v>
      </c>
      <c r="Y1856">
        <v>0</v>
      </c>
      <c r="AB1856">
        <v>4</v>
      </c>
      <c r="AC1856" t="s">
        <v>462</v>
      </c>
      <c r="AD1856" t="s">
        <v>1478</v>
      </c>
      <c r="AF1856">
        <v>0</v>
      </c>
    </row>
    <row r="1857" spans="1:32" x14ac:dyDescent="0.2">
      <c r="A1857" t="s">
        <v>777</v>
      </c>
      <c r="B1857" t="s">
        <v>720</v>
      </c>
      <c r="C1857" t="s">
        <v>56</v>
      </c>
      <c r="D1857" t="s">
        <v>54</v>
      </c>
      <c r="E1857">
        <v>12</v>
      </c>
      <c r="Z1857">
        <v>1</v>
      </c>
      <c r="AA1857">
        <v>0</v>
      </c>
      <c r="AF1857">
        <v>0</v>
      </c>
    </row>
    <row r="1858" spans="1:32" x14ac:dyDescent="0.2">
      <c r="A1858" t="s">
        <v>417</v>
      </c>
      <c r="B1858" t="s">
        <v>367</v>
      </c>
      <c r="C1858" t="s">
        <v>48</v>
      </c>
      <c r="D1858" t="s">
        <v>57</v>
      </c>
      <c r="E1858">
        <v>12</v>
      </c>
      <c r="F1858" t="s">
        <v>418</v>
      </c>
      <c r="G1858" t="s">
        <v>262</v>
      </c>
      <c r="H1858">
        <v>4</v>
      </c>
      <c r="I1858">
        <v>1</v>
      </c>
      <c r="J1858">
        <v>34</v>
      </c>
      <c r="K1858">
        <v>0</v>
      </c>
      <c r="L1858">
        <v>0</v>
      </c>
      <c r="M1858">
        <v>2</v>
      </c>
      <c r="N1858">
        <v>0</v>
      </c>
      <c r="AB1858">
        <v>2</v>
      </c>
      <c r="AC1858" t="s">
        <v>91</v>
      </c>
      <c r="AD1858" t="s">
        <v>1684</v>
      </c>
      <c r="AE1858" t="s">
        <v>1842</v>
      </c>
      <c r="AF1858">
        <v>-0.64</v>
      </c>
    </row>
    <row r="1859" spans="1:32" x14ac:dyDescent="0.2">
      <c r="A1859" t="s">
        <v>570</v>
      </c>
      <c r="B1859" t="s">
        <v>475</v>
      </c>
      <c r="C1859" t="s">
        <v>57</v>
      </c>
      <c r="D1859" t="s">
        <v>60</v>
      </c>
      <c r="E1859">
        <v>11</v>
      </c>
      <c r="F1859" t="s">
        <v>571</v>
      </c>
      <c r="G1859" t="s">
        <v>249</v>
      </c>
      <c r="O1859">
        <v>30</v>
      </c>
      <c r="P1859">
        <v>209</v>
      </c>
      <c r="Q1859">
        <v>1</v>
      </c>
      <c r="R1859">
        <v>0</v>
      </c>
      <c r="S1859">
        <v>1</v>
      </c>
      <c r="T1859">
        <v>3</v>
      </c>
      <c r="U1859">
        <v>3</v>
      </c>
      <c r="V1859">
        <v>46</v>
      </c>
      <c r="W1859">
        <v>1</v>
      </c>
      <c r="X1859">
        <v>0</v>
      </c>
      <c r="Y1859">
        <v>0</v>
      </c>
      <c r="AB1859">
        <v>2</v>
      </c>
      <c r="AF1859">
        <v>43.5</v>
      </c>
    </row>
    <row r="1860" spans="1:32" x14ac:dyDescent="0.2">
      <c r="A1860" t="s">
        <v>1003</v>
      </c>
      <c r="B1860" t="s">
        <v>720</v>
      </c>
      <c r="C1860" t="s">
        <v>33</v>
      </c>
      <c r="D1860" t="s">
        <v>32</v>
      </c>
      <c r="E1860">
        <v>11</v>
      </c>
      <c r="F1860" t="s">
        <v>1004</v>
      </c>
      <c r="G1860" t="s">
        <v>243</v>
      </c>
      <c r="T1860">
        <v>12</v>
      </c>
      <c r="U1860">
        <v>5</v>
      </c>
      <c r="V1860">
        <v>118</v>
      </c>
      <c r="W1860">
        <v>2</v>
      </c>
      <c r="X1860">
        <v>0</v>
      </c>
      <c r="Y1860">
        <v>1</v>
      </c>
      <c r="AB1860">
        <v>1</v>
      </c>
      <c r="AC1860" t="s">
        <v>1477</v>
      </c>
      <c r="AD1860" t="s">
        <v>1613</v>
      </c>
      <c r="AE1860" t="s">
        <v>1675</v>
      </c>
      <c r="AF1860">
        <v>31.8</v>
      </c>
    </row>
    <row r="1861" spans="1:32" x14ac:dyDescent="0.2">
      <c r="A1861" t="s">
        <v>377</v>
      </c>
      <c r="B1861" t="s">
        <v>367</v>
      </c>
      <c r="C1861" t="s">
        <v>44</v>
      </c>
      <c r="D1861" t="s">
        <v>53</v>
      </c>
      <c r="E1861">
        <v>11</v>
      </c>
      <c r="F1861" t="s">
        <v>378</v>
      </c>
      <c r="G1861" t="s">
        <v>247</v>
      </c>
      <c r="H1861">
        <v>34</v>
      </c>
      <c r="I1861">
        <v>21</v>
      </c>
      <c r="J1861">
        <v>246</v>
      </c>
      <c r="K1861">
        <v>5</v>
      </c>
      <c r="L1861">
        <v>0</v>
      </c>
      <c r="M1861">
        <v>0</v>
      </c>
      <c r="N1861">
        <v>0</v>
      </c>
      <c r="O1861">
        <v>4</v>
      </c>
      <c r="P1861">
        <v>16</v>
      </c>
      <c r="Q1861">
        <v>0</v>
      </c>
      <c r="R1861">
        <v>0</v>
      </c>
      <c r="S1861">
        <v>0</v>
      </c>
      <c r="AB1861">
        <v>1</v>
      </c>
      <c r="AF1861">
        <v>31.44</v>
      </c>
    </row>
    <row r="1862" spans="1:32" x14ac:dyDescent="0.2">
      <c r="A1862" t="s">
        <v>389</v>
      </c>
      <c r="B1862" t="s">
        <v>367</v>
      </c>
      <c r="C1862" t="s">
        <v>36</v>
      </c>
      <c r="D1862" t="s">
        <v>38</v>
      </c>
      <c r="E1862">
        <v>11</v>
      </c>
      <c r="F1862" t="s">
        <v>390</v>
      </c>
      <c r="G1862" t="s">
        <v>246</v>
      </c>
      <c r="H1862">
        <v>29</v>
      </c>
      <c r="I1862">
        <v>19</v>
      </c>
      <c r="J1862">
        <v>246</v>
      </c>
      <c r="K1862">
        <v>5</v>
      </c>
      <c r="L1862">
        <v>0</v>
      </c>
      <c r="M1862">
        <v>0</v>
      </c>
      <c r="N1862">
        <v>0</v>
      </c>
      <c r="O1862">
        <v>4</v>
      </c>
      <c r="P1862">
        <v>0</v>
      </c>
      <c r="Q1862">
        <v>0</v>
      </c>
      <c r="R1862">
        <v>0</v>
      </c>
      <c r="S1862">
        <v>0</v>
      </c>
      <c r="AB1862">
        <v>1</v>
      </c>
      <c r="AF1862">
        <v>29.84</v>
      </c>
    </row>
    <row r="1863" spans="1:32" x14ac:dyDescent="0.2">
      <c r="A1863" t="s">
        <v>425</v>
      </c>
      <c r="B1863" t="s">
        <v>367</v>
      </c>
      <c r="C1863" t="s">
        <v>46</v>
      </c>
      <c r="D1863" t="s">
        <v>51</v>
      </c>
      <c r="E1863">
        <v>11</v>
      </c>
      <c r="F1863" t="s">
        <v>426</v>
      </c>
      <c r="G1863" t="s">
        <v>248</v>
      </c>
      <c r="H1863">
        <v>31</v>
      </c>
      <c r="I1863">
        <v>20</v>
      </c>
      <c r="J1863">
        <v>317</v>
      </c>
      <c r="K1863">
        <v>4</v>
      </c>
      <c r="L1863">
        <v>0</v>
      </c>
      <c r="M1863">
        <v>2</v>
      </c>
      <c r="N1863">
        <v>1</v>
      </c>
      <c r="O1863">
        <v>1</v>
      </c>
      <c r="P1863">
        <v>-1</v>
      </c>
      <c r="Q1863">
        <v>0</v>
      </c>
      <c r="R1863">
        <v>0</v>
      </c>
      <c r="S1863">
        <v>0</v>
      </c>
      <c r="AB1863">
        <v>1</v>
      </c>
      <c r="AF1863">
        <v>29.58</v>
      </c>
    </row>
    <row r="1864" spans="1:32" x14ac:dyDescent="0.2">
      <c r="A1864" t="s">
        <v>896</v>
      </c>
      <c r="B1864" t="s">
        <v>720</v>
      </c>
      <c r="C1864" t="s">
        <v>50</v>
      </c>
      <c r="D1864" t="s">
        <v>59</v>
      </c>
      <c r="E1864">
        <v>11</v>
      </c>
      <c r="F1864" t="s">
        <v>897</v>
      </c>
      <c r="G1864" t="s">
        <v>242</v>
      </c>
      <c r="T1864">
        <v>15</v>
      </c>
      <c r="U1864">
        <v>9</v>
      </c>
      <c r="V1864">
        <v>160</v>
      </c>
      <c r="W1864">
        <v>0</v>
      </c>
      <c r="X1864">
        <v>0</v>
      </c>
      <c r="Y1864">
        <v>1</v>
      </c>
      <c r="AB1864">
        <v>1</v>
      </c>
      <c r="AF1864">
        <v>28</v>
      </c>
    </row>
    <row r="1865" spans="1:32" x14ac:dyDescent="0.2">
      <c r="A1865" t="s">
        <v>1246</v>
      </c>
      <c r="B1865" t="s">
        <v>720</v>
      </c>
      <c r="C1865" t="s">
        <v>47</v>
      </c>
      <c r="D1865" t="s">
        <v>39</v>
      </c>
      <c r="E1865">
        <v>11</v>
      </c>
      <c r="F1865" t="s">
        <v>1247</v>
      </c>
      <c r="G1865" t="s">
        <v>241</v>
      </c>
      <c r="T1865">
        <v>11</v>
      </c>
      <c r="U1865">
        <v>6</v>
      </c>
      <c r="V1865">
        <v>109</v>
      </c>
      <c r="W1865">
        <v>1</v>
      </c>
      <c r="X1865">
        <v>1</v>
      </c>
      <c r="Y1865">
        <v>1</v>
      </c>
      <c r="AB1865">
        <v>3</v>
      </c>
      <c r="AC1865" t="s">
        <v>462</v>
      </c>
      <c r="AD1865" t="s">
        <v>1676</v>
      </c>
      <c r="AE1865" t="s">
        <v>1677</v>
      </c>
      <c r="AF1865">
        <v>27.9</v>
      </c>
    </row>
    <row r="1866" spans="1:32" x14ac:dyDescent="0.2">
      <c r="A1866" t="s">
        <v>870</v>
      </c>
      <c r="B1866" t="s">
        <v>720</v>
      </c>
      <c r="C1866" t="s">
        <v>46</v>
      </c>
      <c r="D1866" t="s">
        <v>51</v>
      </c>
      <c r="E1866">
        <v>11</v>
      </c>
      <c r="F1866" t="s">
        <v>871</v>
      </c>
      <c r="G1866" t="s">
        <v>248</v>
      </c>
      <c r="T1866">
        <v>6</v>
      </c>
      <c r="U1866">
        <v>4</v>
      </c>
      <c r="V1866">
        <v>142</v>
      </c>
      <c r="W1866">
        <v>1</v>
      </c>
      <c r="X1866">
        <v>0</v>
      </c>
      <c r="Y1866">
        <v>1</v>
      </c>
      <c r="AB1866">
        <v>4</v>
      </c>
      <c r="AF1866">
        <v>27.2</v>
      </c>
    </row>
    <row r="1867" spans="1:32" x14ac:dyDescent="0.2">
      <c r="A1867" t="s">
        <v>383</v>
      </c>
      <c r="B1867" t="s">
        <v>367</v>
      </c>
      <c r="C1867" t="s">
        <v>51</v>
      </c>
      <c r="D1867" t="s">
        <v>46</v>
      </c>
      <c r="E1867">
        <v>11</v>
      </c>
      <c r="F1867" t="s">
        <v>384</v>
      </c>
      <c r="G1867" t="s">
        <v>248</v>
      </c>
      <c r="H1867">
        <v>39</v>
      </c>
      <c r="I1867">
        <v>22</v>
      </c>
      <c r="J1867">
        <v>315</v>
      </c>
      <c r="K1867">
        <v>2</v>
      </c>
      <c r="L1867">
        <v>0</v>
      </c>
      <c r="M1867">
        <v>0</v>
      </c>
      <c r="N1867">
        <v>1</v>
      </c>
      <c r="O1867">
        <v>8</v>
      </c>
      <c r="P1867">
        <v>34</v>
      </c>
      <c r="Q1867">
        <v>0</v>
      </c>
      <c r="R1867">
        <v>0</v>
      </c>
      <c r="S1867">
        <v>0</v>
      </c>
      <c r="Z1867">
        <v>1</v>
      </c>
      <c r="AA1867">
        <v>0</v>
      </c>
      <c r="AB1867">
        <v>1</v>
      </c>
      <c r="AF1867">
        <v>27</v>
      </c>
    </row>
    <row r="1868" spans="1:32" x14ac:dyDescent="0.2">
      <c r="A1868" t="s">
        <v>513</v>
      </c>
      <c r="B1868" t="s">
        <v>475</v>
      </c>
      <c r="C1868" t="s">
        <v>36</v>
      </c>
      <c r="D1868" t="s">
        <v>38</v>
      </c>
      <c r="E1868">
        <v>11</v>
      </c>
      <c r="F1868" t="s">
        <v>514</v>
      </c>
      <c r="G1868" t="s">
        <v>246</v>
      </c>
      <c r="O1868">
        <v>27</v>
      </c>
      <c r="P1868">
        <v>235</v>
      </c>
      <c r="Q1868">
        <v>0</v>
      </c>
      <c r="R1868">
        <v>0</v>
      </c>
      <c r="S1868">
        <v>1</v>
      </c>
      <c r="T1868">
        <v>1</v>
      </c>
      <c r="U1868">
        <v>0</v>
      </c>
      <c r="V1868">
        <v>0</v>
      </c>
      <c r="W1868">
        <v>0</v>
      </c>
      <c r="X1868">
        <v>0</v>
      </c>
      <c r="Y1868">
        <v>0</v>
      </c>
      <c r="AB1868">
        <v>1</v>
      </c>
      <c r="AF1868">
        <v>26.5</v>
      </c>
    </row>
    <row r="1869" spans="1:32" x14ac:dyDescent="0.2">
      <c r="A1869" t="s">
        <v>618</v>
      </c>
      <c r="B1869" t="s">
        <v>475</v>
      </c>
      <c r="C1869" t="s">
        <v>51</v>
      </c>
      <c r="D1869" t="s">
        <v>46</v>
      </c>
      <c r="E1869">
        <v>11</v>
      </c>
      <c r="F1869" t="s">
        <v>619</v>
      </c>
      <c r="G1869" t="s">
        <v>248</v>
      </c>
      <c r="O1869">
        <v>6</v>
      </c>
      <c r="P1869">
        <v>18</v>
      </c>
      <c r="Q1869">
        <v>0</v>
      </c>
      <c r="R1869">
        <v>0</v>
      </c>
      <c r="S1869">
        <v>0</v>
      </c>
      <c r="T1869">
        <v>10</v>
      </c>
      <c r="U1869">
        <v>8</v>
      </c>
      <c r="V1869">
        <v>128</v>
      </c>
      <c r="W1869">
        <v>0</v>
      </c>
      <c r="X1869">
        <v>0</v>
      </c>
      <c r="Y1869">
        <v>1</v>
      </c>
      <c r="AB1869">
        <v>2</v>
      </c>
      <c r="AF1869">
        <v>25.6</v>
      </c>
    </row>
    <row r="1870" spans="1:32" x14ac:dyDescent="0.2">
      <c r="A1870" t="s">
        <v>1153</v>
      </c>
      <c r="B1870" t="s">
        <v>794</v>
      </c>
      <c r="C1870" t="s">
        <v>39</v>
      </c>
      <c r="D1870" t="s">
        <v>47</v>
      </c>
      <c r="E1870">
        <v>11</v>
      </c>
      <c r="F1870" t="s">
        <v>1154</v>
      </c>
      <c r="G1870" t="s">
        <v>241</v>
      </c>
      <c r="T1870">
        <v>9</v>
      </c>
      <c r="U1870">
        <v>6</v>
      </c>
      <c r="V1870">
        <v>106</v>
      </c>
      <c r="W1870">
        <v>1</v>
      </c>
      <c r="X1870">
        <v>0</v>
      </c>
      <c r="Y1870">
        <v>1</v>
      </c>
      <c r="AB1870">
        <v>1</v>
      </c>
      <c r="AF1870">
        <v>25.6</v>
      </c>
    </row>
    <row r="1871" spans="1:32" x14ac:dyDescent="0.2">
      <c r="A1871" t="s">
        <v>407</v>
      </c>
      <c r="B1871" t="s">
        <v>367</v>
      </c>
      <c r="C1871" t="s">
        <v>57</v>
      </c>
      <c r="D1871" t="s">
        <v>60</v>
      </c>
      <c r="E1871">
        <v>11</v>
      </c>
      <c r="F1871" t="s">
        <v>408</v>
      </c>
      <c r="G1871" t="s">
        <v>249</v>
      </c>
      <c r="H1871">
        <v>29</v>
      </c>
      <c r="I1871">
        <v>24</v>
      </c>
      <c r="J1871">
        <v>260</v>
      </c>
      <c r="K1871">
        <v>3</v>
      </c>
      <c r="L1871">
        <v>0</v>
      </c>
      <c r="M1871">
        <v>0</v>
      </c>
      <c r="N1871">
        <v>0</v>
      </c>
      <c r="O1871">
        <v>9</v>
      </c>
      <c r="P1871">
        <v>30</v>
      </c>
      <c r="Q1871">
        <v>0</v>
      </c>
      <c r="R1871">
        <v>0</v>
      </c>
      <c r="S1871">
        <v>0</v>
      </c>
      <c r="AB1871">
        <v>1</v>
      </c>
      <c r="AF1871">
        <v>25.4</v>
      </c>
    </row>
    <row r="1872" spans="1:32" x14ac:dyDescent="0.2">
      <c r="A1872" t="s">
        <v>479</v>
      </c>
      <c r="B1872" t="s">
        <v>475</v>
      </c>
      <c r="C1872" t="s">
        <v>58</v>
      </c>
      <c r="D1872" t="s">
        <v>43</v>
      </c>
      <c r="E1872">
        <v>11</v>
      </c>
      <c r="F1872" t="s">
        <v>480</v>
      </c>
      <c r="G1872" t="s">
        <v>251</v>
      </c>
      <c r="O1872">
        <v>20</v>
      </c>
      <c r="P1872">
        <v>82</v>
      </c>
      <c r="Q1872">
        <v>1</v>
      </c>
      <c r="R1872">
        <v>0</v>
      </c>
      <c r="S1872">
        <v>0</v>
      </c>
      <c r="T1872">
        <v>10</v>
      </c>
      <c r="U1872">
        <v>6</v>
      </c>
      <c r="V1872">
        <v>41</v>
      </c>
      <c r="W1872">
        <v>0</v>
      </c>
      <c r="X1872">
        <v>0</v>
      </c>
      <c r="Y1872">
        <v>0</v>
      </c>
      <c r="AB1872">
        <v>1</v>
      </c>
      <c r="AF1872">
        <v>24.3</v>
      </c>
    </row>
    <row r="1873" spans="1:32" x14ac:dyDescent="0.2">
      <c r="A1873" t="s">
        <v>826</v>
      </c>
      <c r="B1873" t="s">
        <v>720</v>
      </c>
      <c r="C1873" t="s">
        <v>43</v>
      </c>
      <c r="D1873" t="s">
        <v>58</v>
      </c>
      <c r="E1873">
        <v>11</v>
      </c>
      <c r="F1873" t="s">
        <v>827</v>
      </c>
      <c r="G1873" t="s">
        <v>251</v>
      </c>
      <c r="T1873">
        <v>12</v>
      </c>
      <c r="U1873">
        <v>9</v>
      </c>
      <c r="V1873">
        <v>117</v>
      </c>
      <c r="W1873">
        <v>0</v>
      </c>
      <c r="X1873">
        <v>0</v>
      </c>
      <c r="Y1873">
        <v>1</v>
      </c>
      <c r="AB1873">
        <v>1</v>
      </c>
      <c r="AF1873">
        <v>23.7</v>
      </c>
    </row>
    <row r="1874" spans="1:32" x14ac:dyDescent="0.2">
      <c r="A1874" t="s">
        <v>735</v>
      </c>
      <c r="B1874" t="s">
        <v>475</v>
      </c>
      <c r="C1874" t="s">
        <v>62</v>
      </c>
      <c r="D1874" t="s">
        <v>49</v>
      </c>
      <c r="E1874">
        <v>11</v>
      </c>
      <c r="F1874" t="s">
        <v>736</v>
      </c>
      <c r="G1874" t="s">
        <v>250</v>
      </c>
      <c r="O1874">
        <v>11</v>
      </c>
      <c r="P1874">
        <v>96</v>
      </c>
      <c r="Q1874">
        <v>2</v>
      </c>
      <c r="R1874">
        <v>0</v>
      </c>
      <c r="S1874">
        <v>0</v>
      </c>
      <c r="T1874">
        <v>1</v>
      </c>
      <c r="U1874">
        <v>1</v>
      </c>
      <c r="V1874">
        <v>5</v>
      </c>
      <c r="W1874">
        <v>0</v>
      </c>
      <c r="X1874">
        <v>0</v>
      </c>
      <c r="Y1874">
        <v>0</v>
      </c>
      <c r="AF1874">
        <v>23.1</v>
      </c>
    </row>
    <row r="1875" spans="1:32" x14ac:dyDescent="0.2">
      <c r="A1875" t="s">
        <v>1199</v>
      </c>
      <c r="B1875" t="s">
        <v>794</v>
      </c>
      <c r="C1875" t="s">
        <v>54</v>
      </c>
      <c r="D1875" t="s">
        <v>40</v>
      </c>
      <c r="E1875">
        <v>11</v>
      </c>
      <c r="F1875" t="s">
        <v>1200</v>
      </c>
      <c r="G1875" t="s">
        <v>238</v>
      </c>
      <c r="T1875">
        <v>10</v>
      </c>
      <c r="U1875">
        <v>8</v>
      </c>
      <c r="V1875">
        <v>109</v>
      </c>
      <c r="W1875">
        <v>0</v>
      </c>
      <c r="X1875">
        <v>0</v>
      </c>
      <c r="Y1875">
        <v>1</v>
      </c>
      <c r="AB1875">
        <v>1</v>
      </c>
      <c r="AF1875">
        <v>21.9</v>
      </c>
    </row>
    <row r="1876" spans="1:32" x14ac:dyDescent="0.2">
      <c r="A1876" t="s">
        <v>660</v>
      </c>
      <c r="B1876" t="s">
        <v>475</v>
      </c>
      <c r="C1876" t="s">
        <v>44</v>
      </c>
      <c r="D1876" t="s">
        <v>53</v>
      </c>
      <c r="E1876">
        <v>11</v>
      </c>
      <c r="F1876" t="s">
        <v>661</v>
      </c>
      <c r="G1876" t="s">
        <v>247</v>
      </c>
      <c r="O1876">
        <v>21</v>
      </c>
      <c r="P1876">
        <v>102</v>
      </c>
      <c r="Q1876">
        <v>0</v>
      </c>
      <c r="R1876">
        <v>0</v>
      </c>
      <c r="S1876">
        <v>1</v>
      </c>
      <c r="T1876">
        <v>1</v>
      </c>
      <c r="U1876">
        <v>1</v>
      </c>
      <c r="V1876">
        <v>12</v>
      </c>
      <c r="W1876">
        <v>1</v>
      </c>
      <c r="X1876">
        <v>0</v>
      </c>
      <c r="Y1876">
        <v>0</v>
      </c>
      <c r="AB1876">
        <v>1</v>
      </c>
      <c r="AF1876">
        <v>21.4</v>
      </c>
    </row>
    <row r="1877" spans="1:32" x14ac:dyDescent="0.2">
      <c r="A1877" t="s">
        <v>773</v>
      </c>
      <c r="B1877" t="s">
        <v>720</v>
      </c>
      <c r="C1877" t="s">
        <v>57</v>
      </c>
      <c r="D1877" t="s">
        <v>60</v>
      </c>
      <c r="E1877">
        <v>11</v>
      </c>
      <c r="F1877" t="s">
        <v>774</v>
      </c>
      <c r="G1877" t="s">
        <v>249</v>
      </c>
      <c r="O1877">
        <v>1</v>
      </c>
      <c r="P1877">
        <v>5</v>
      </c>
      <c r="Q1877">
        <v>0</v>
      </c>
      <c r="R1877">
        <v>0</v>
      </c>
      <c r="S1877">
        <v>0</v>
      </c>
      <c r="T1877">
        <v>5</v>
      </c>
      <c r="U1877">
        <v>4</v>
      </c>
      <c r="V1877">
        <v>48</v>
      </c>
      <c r="W1877">
        <v>2</v>
      </c>
      <c r="X1877">
        <v>0</v>
      </c>
      <c r="Y1877">
        <v>0</v>
      </c>
      <c r="AB1877">
        <v>3</v>
      </c>
      <c r="AF1877">
        <v>21.3</v>
      </c>
    </row>
    <row r="1878" spans="1:32" x14ac:dyDescent="0.2">
      <c r="A1878" t="s">
        <v>622</v>
      </c>
      <c r="B1878" t="s">
        <v>475</v>
      </c>
      <c r="C1878" t="s">
        <v>59</v>
      </c>
      <c r="D1878" t="s">
        <v>50</v>
      </c>
      <c r="E1878">
        <v>11</v>
      </c>
      <c r="F1878" t="s">
        <v>623</v>
      </c>
      <c r="G1878" t="s">
        <v>242</v>
      </c>
      <c r="O1878">
        <v>9</v>
      </c>
      <c r="P1878">
        <v>32</v>
      </c>
      <c r="Q1878">
        <v>0</v>
      </c>
      <c r="R1878">
        <v>0</v>
      </c>
      <c r="S1878">
        <v>0</v>
      </c>
      <c r="T1878">
        <v>4</v>
      </c>
      <c r="U1878">
        <v>4</v>
      </c>
      <c r="V1878">
        <v>20</v>
      </c>
      <c r="W1878">
        <v>2</v>
      </c>
      <c r="X1878">
        <v>0</v>
      </c>
      <c r="Y1878">
        <v>0</v>
      </c>
      <c r="AB1878">
        <v>2</v>
      </c>
      <c r="AF1878">
        <v>21.2</v>
      </c>
    </row>
    <row r="1879" spans="1:32" x14ac:dyDescent="0.2">
      <c r="A1879" t="s">
        <v>385</v>
      </c>
      <c r="B1879" t="s">
        <v>367</v>
      </c>
      <c r="C1879" t="s">
        <v>50</v>
      </c>
      <c r="D1879" t="s">
        <v>59</v>
      </c>
      <c r="E1879">
        <v>11</v>
      </c>
      <c r="F1879" t="s">
        <v>386</v>
      </c>
      <c r="G1879" t="s">
        <v>242</v>
      </c>
      <c r="H1879">
        <v>46</v>
      </c>
      <c r="I1879">
        <v>25</v>
      </c>
      <c r="J1879">
        <v>280</v>
      </c>
      <c r="K1879">
        <v>3</v>
      </c>
      <c r="L1879">
        <v>0</v>
      </c>
      <c r="M1879">
        <v>3</v>
      </c>
      <c r="N1879">
        <v>0</v>
      </c>
      <c r="O1879">
        <v>2</v>
      </c>
      <c r="P1879">
        <v>7</v>
      </c>
      <c r="Q1879">
        <v>0</v>
      </c>
      <c r="R1879">
        <v>0</v>
      </c>
      <c r="S1879">
        <v>0</v>
      </c>
      <c r="AB1879">
        <v>1</v>
      </c>
      <c r="AF1879">
        <v>20.9</v>
      </c>
    </row>
    <row r="1880" spans="1:32" x14ac:dyDescent="0.2">
      <c r="A1880" t="s">
        <v>628</v>
      </c>
      <c r="B1880" t="s">
        <v>475</v>
      </c>
      <c r="C1880" t="s">
        <v>34</v>
      </c>
      <c r="D1880" t="s">
        <v>42</v>
      </c>
      <c r="E1880">
        <v>11</v>
      </c>
      <c r="F1880" t="s">
        <v>629</v>
      </c>
      <c r="G1880" t="s">
        <v>239</v>
      </c>
      <c r="O1880">
        <v>29</v>
      </c>
      <c r="P1880">
        <v>129</v>
      </c>
      <c r="Q1880">
        <v>0</v>
      </c>
      <c r="R1880">
        <v>0</v>
      </c>
      <c r="S1880">
        <v>1</v>
      </c>
      <c r="T1880">
        <v>3</v>
      </c>
      <c r="U1880">
        <v>3</v>
      </c>
      <c r="V1880">
        <v>20</v>
      </c>
      <c r="W1880">
        <v>0</v>
      </c>
      <c r="X1880">
        <v>0</v>
      </c>
      <c r="Y1880">
        <v>0</v>
      </c>
      <c r="AB1880">
        <v>1</v>
      </c>
      <c r="AF1880">
        <v>20.9</v>
      </c>
    </row>
    <row r="1881" spans="1:32" x14ac:dyDescent="0.2">
      <c r="A1881" t="s">
        <v>366</v>
      </c>
      <c r="B1881" t="s">
        <v>367</v>
      </c>
      <c r="C1881" t="s">
        <v>61</v>
      </c>
      <c r="D1881" t="s">
        <v>56</v>
      </c>
      <c r="E1881">
        <v>11</v>
      </c>
      <c r="F1881" t="s">
        <v>368</v>
      </c>
      <c r="G1881" t="s">
        <v>244</v>
      </c>
      <c r="H1881">
        <v>35</v>
      </c>
      <c r="I1881">
        <v>22</v>
      </c>
      <c r="J1881">
        <v>282</v>
      </c>
      <c r="K1881">
        <v>0</v>
      </c>
      <c r="L1881">
        <v>0</v>
      </c>
      <c r="M1881">
        <v>0</v>
      </c>
      <c r="N1881">
        <v>0</v>
      </c>
      <c r="O1881">
        <v>6</v>
      </c>
      <c r="P1881">
        <v>31</v>
      </c>
      <c r="Q1881">
        <v>1</v>
      </c>
      <c r="R1881">
        <v>0</v>
      </c>
      <c r="S1881">
        <v>0</v>
      </c>
      <c r="AB1881">
        <v>1</v>
      </c>
      <c r="AF1881">
        <v>20.38</v>
      </c>
    </row>
    <row r="1882" spans="1:32" x14ac:dyDescent="0.2">
      <c r="A1882" t="s">
        <v>373</v>
      </c>
      <c r="B1882" t="s">
        <v>367</v>
      </c>
      <c r="C1882" t="s">
        <v>39</v>
      </c>
      <c r="D1882" t="s">
        <v>47</v>
      </c>
      <c r="E1882">
        <v>11</v>
      </c>
      <c r="F1882" t="s">
        <v>374</v>
      </c>
      <c r="G1882" t="s">
        <v>241</v>
      </c>
      <c r="H1882">
        <v>37</v>
      </c>
      <c r="I1882">
        <v>25</v>
      </c>
      <c r="J1882">
        <v>296</v>
      </c>
      <c r="K1882">
        <v>1</v>
      </c>
      <c r="L1882">
        <v>0</v>
      </c>
      <c r="M1882">
        <v>0</v>
      </c>
      <c r="N1882">
        <v>0</v>
      </c>
      <c r="O1882">
        <v>4</v>
      </c>
      <c r="P1882">
        <v>43</v>
      </c>
      <c r="Q1882">
        <v>0</v>
      </c>
      <c r="R1882">
        <v>0</v>
      </c>
      <c r="S1882">
        <v>0</v>
      </c>
      <c r="AB1882">
        <v>1</v>
      </c>
      <c r="AC1882" t="s">
        <v>462</v>
      </c>
      <c r="AD1882" t="s">
        <v>1678</v>
      </c>
      <c r="AE1882" t="s">
        <v>1679</v>
      </c>
      <c r="AF1882">
        <v>20.14</v>
      </c>
    </row>
    <row r="1883" spans="1:32" x14ac:dyDescent="0.2">
      <c r="A1883" t="s">
        <v>1107</v>
      </c>
      <c r="B1883" t="s">
        <v>720</v>
      </c>
      <c r="C1883" t="s">
        <v>53</v>
      </c>
      <c r="D1883" t="s">
        <v>44</v>
      </c>
      <c r="E1883">
        <v>11</v>
      </c>
      <c r="F1883" t="s">
        <v>1108</v>
      </c>
      <c r="G1883" t="s">
        <v>247</v>
      </c>
      <c r="T1883">
        <v>8</v>
      </c>
      <c r="U1883">
        <v>5</v>
      </c>
      <c r="V1883">
        <v>87</v>
      </c>
      <c r="W1883">
        <v>1</v>
      </c>
      <c r="X1883">
        <v>0</v>
      </c>
      <c r="Y1883">
        <v>0</v>
      </c>
      <c r="AB1883">
        <v>1</v>
      </c>
      <c r="AF1883">
        <v>19.7</v>
      </c>
    </row>
    <row r="1884" spans="1:32" x14ac:dyDescent="0.2">
      <c r="A1884" t="s">
        <v>1252</v>
      </c>
      <c r="B1884" t="s">
        <v>720</v>
      </c>
      <c r="C1884" t="s">
        <v>40</v>
      </c>
      <c r="D1884" t="s">
        <v>54</v>
      </c>
      <c r="E1884">
        <v>11</v>
      </c>
      <c r="F1884" t="s">
        <v>1253</v>
      </c>
      <c r="G1884" t="s">
        <v>238</v>
      </c>
      <c r="T1884">
        <v>7</v>
      </c>
      <c r="U1884">
        <v>5</v>
      </c>
      <c r="V1884">
        <v>113</v>
      </c>
      <c r="W1884">
        <v>0</v>
      </c>
      <c r="X1884">
        <v>0</v>
      </c>
      <c r="Y1884">
        <v>1</v>
      </c>
      <c r="AB1884">
        <v>1</v>
      </c>
      <c r="AF1884">
        <v>19.3</v>
      </c>
    </row>
    <row r="1885" spans="1:32" x14ac:dyDescent="0.2">
      <c r="A1885" t="s">
        <v>415</v>
      </c>
      <c r="B1885" t="s">
        <v>367</v>
      </c>
      <c r="C1885" t="s">
        <v>47</v>
      </c>
      <c r="D1885" t="s">
        <v>39</v>
      </c>
      <c r="E1885">
        <v>11</v>
      </c>
      <c r="F1885" t="s">
        <v>416</v>
      </c>
      <c r="G1885" t="s">
        <v>241</v>
      </c>
      <c r="H1885">
        <v>34</v>
      </c>
      <c r="I1885">
        <v>16</v>
      </c>
      <c r="J1885">
        <v>212</v>
      </c>
      <c r="K1885">
        <v>2</v>
      </c>
      <c r="L1885">
        <v>1</v>
      </c>
      <c r="M1885">
        <v>0</v>
      </c>
      <c r="N1885">
        <v>0</v>
      </c>
      <c r="O1885">
        <v>3</v>
      </c>
      <c r="P1885">
        <v>6</v>
      </c>
      <c r="Q1885">
        <v>0</v>
      </c>
      <c r="R1885">
        <v>0</v>
      </c>
      <c r="S1885">
        <v>0</v>
      </c>
      <c r="AB1885">
        <v>1</v>
      </c>
      <c r="AC1885" t="s">
        <v>1477</v>
      </c>
      <c r="AD1885" t="s">
        <v>1680</v>
      </c>
      <c r="AE1885" t="s">
        <v>1681</v>
      </c>
      <c r="AF1885">
        <v>19.079999999999998</v>
      </c>
    </row>
    <row r="1886" spans="1:32" x14ac:dyDescent="0.2">
      <c r="A1886" t="s">
        <v>596</v>
      </c>
      <c r="B1886" t="s">
        <v>475</v>
      </c>
      <c r="C1886" t="s">
        <v>43</v>
      </c>
      <c r="D1886" t="s">
        <v>58</v>
      </c>
      <c r="E1886">
        <v>11</v>
      </c>
      <c r="F1886" t="s">
        <v>597</v>
      </c>
      <c r="G1886" t="s">
        <v>251</v>
      </c>
      <c r="O1886">
        <v>2</v>
      </c>
      <c r="P1886">
        <v>14</v>
      </c>
      <c r="Q1886">
        <v>1</v>
      </c>
      <c r="R1886">
        <v>0</v>
      </c>
      <c r="S1886">
        <v>0</v>
      </c>
      <c r="T1886">
        <v>3</v>
      </c>
      <c r="U1886">
        <v>2</v>
      </c>
      <c r="V1886">
        <v>32</v>
      </c>
      <c r="W1886">
        <v>1</v>
      </c>
      <c r="X1886">
        <v>0</v>
      </c>
      <c r="Y1886">
        <v>0</v>
      </c>
      <c r="AB1886">
        <v>2</v>
      </c>
      <c r="AF1886">
        <v>18.600000000000001</v>
      </c>
    </row>
    <row r="1887" spans="1:32" x14ac:dyDescent="0.2">
      <c r="A1887" t="s">
        <v>1572</v>
      </c>
      <c r="B1887" t="s">
        <v>367</v>
      </c>
      <c r="C1887" t="s">
        <v>31</v>
      </c>
      <c r="D1887" t="s">
        <v>52</v>
      </c>
      <c r="E1887">
        <v>11</v>
      </c>
      <c r="F1887" t="s">
        <v>1573</v>
      </c>
      <c r="G1887" t="s">
        <v>240</v>
      </c>
      <c r="H1887">
        <v>27</v>
      </c>
      <c r="I1887">
        <v>20</v>
      </c>
      <c r="J1887">
        <v>250</v>
      </c>
      <c r="K1887">
        <v>2</v>
      </c>
      <c r="L1887">
        <v>0</v>
      </c>
      <c r="M1887">
        <v>0</v>
      </c>
      <c r="N1887">
        <v>0</v>
      </c>
      <c r="O1887">
        <v>2</v>
      </c>
      <c r="P1887">
        <v>4</v>
      </c>
      <c r="Q1887">
        <v>0</v>
      </c>
      <c r="R1887">
        <v>0</v>
      </c>
      <c r="S1887">
        <v>0</v>
      </c>
      <c r="AB1887">
        <v>2</v>
      </c>
      <c r="AF1887">
        <v>18.399999999999999</v>
      </c>
    </row>
    <row r="1888" spans="1:32" x14ac:dyDescent="0.2">
      <c r="A1888" t="s">
        <v>624</v>
      </c>
      <c r="B1888" t="s">
        <v>475</v>
      </c>
      <c r="C1888" t="s">
        <v>33</v>
      </c>
      <c r="D1888" t="s">
        <v>32</v>
      </c>
      <c r="E1888">
        <v>11</v>
      </c>
      <c r="F1888" t="s">
        <v>625</v>
      </c>
      <c r="G1888" t="s">
        <v>243</v>
      </c>
      <c r="O1888">
        <v>21</v>
      </c>
      <c r="P1888">
        <v>58</v>
      </c>
      <c r="Q1888">
        <v>0</v>
      </c>
      <c r="R1888">
        <v>0</v>
      </c>
      <c r="S1888">
        <v>0</v>
      </c>
      <c r="T1888">
        <v>3</v>
      </c>
      <c r="U1888">
        <v>3</v>
      </c>
      <c r="V1888">
        <v>34</v>
      </c>
      <c r="W1888">
        <v>1</v>
      </c>
      <c r="X1888">
        <v>0</v>
      </c>
      <c r="Y1888">
        <v>0</v>
      </c>
      <c r="AB1888">
        <v>1</v>
      </c>
      <c r="AF1888">
        <v>18.2</v>
      </c>
    </row>
    <row r="1889" spans="1:32" x14ac:dyDescent="0.2">
      <c r="A1889" t="s">
        <v>391</v>
      </c>
      <c r="B1889" t="s">
        <v>367</v>
      </c>
      <c r="C1889" t="s">
        <v>54</v>
      </c>
      <c r="D1889" t="s">
        <v>40</v>
      </c>
      <c r="E1889">
        <v>11</v>
      </c>
      <c r="F1889" t="s">
        <v>392</v>
      </c>
      <c r="G1889" t="s">
        <v>238</v>
      </c>
      <c r="H1889">
        <v>35</v>
      </c>
      <c r="I1889">
        <v>22</v>
      </c>
      <c r="J1889">
        <v>231</v>
      </c>
      <c r="K1889">
        <v>0</v>
      </c>
      <c r="L1889">
        <v>0</v>
      </c>
      <c r="M1889">
        <v>0</v>
      </c>
      <c r="N1889">
        <v>0</v>
      </c>
      <c r="O1889">
        <v>5</v>
      </c>
      <c r="P1889">
        <v>29</v>
      </c>
      <c r="Q1889">
        <v>1</v>
      </c>
      <c r="R1889">
        <v>0</v>
      </c>
      <c r="S1889">
        <v>0</v>
      </c>
      <c r="AB1889">
        <v>1</v>
      </c>
      <c r="AF1889">
        <v>18.14</v>
      </c>
    </row>
    <row r="1890" spans="1:32" x14ac:dyDescent="0.2">
      <c r="A1890" t="s">
        <v>1159</v>
      </c>
      <c r="B1890" t="s">
        <v>794</v>
      </c>
      <c r="C1890" t="s">
        <v>55</v>
      </c>
      <c r="D1890" t="s">
        <v>35</v>
      </c>
      <c r="E1890">
        <v>11</v>
      </c>
      <c r="F1890" t="s">
        <v>1160</v>
      </c>
      <c r="G1890" t="s">
        <v>245</v>
      </c>
      <c r="T1890">
        <v>8</v>
      </c>
      <c r="U1890">
        <v>5</v>
      </c>
      <c r="V1890">
        <v>101</v>
      </c>
      <c r="W1890">
        <v>0</v>
      </c>
      <c r="X1890">
        <v>0</v>
      </c>
      <c r="Y1890">
        <v>1</v>
      </c>
      <c r="AB1890">
        <v>1</v>
      </c>
      <c r="AF1890">
        <v>18.100000000000001</v>
      </c>
    </row>
    <row r="1891" spans="1:32" x14ac:dyDescent="0.2">
      <c r="A1891" t="s">
        <v>978</v>
      </c>
      <c r="B1891" t="s">
        <v>720</v>
      </c>
      <c r="C1891" t="s">
        <v>34</v>
      </c>
      <c r="D1891" t="s">
        <v>42</v>
      </c>
      <c r="E1891">
        <v>11</v>
      </c>
      <c r="F1891" t="s">
        <v>979</v>
      </c>
      <c r="G1891" t="s">
        <v>239</v>
      </c>
      <c r="T1891">
        <v>4</v>
      </c>
      <c r="U1891">
        <v>4</v>
      </c>
      <c r="V1891">
        <v>79</v>
      </c>
      <c r="W1891">
        <v>1</v>
      </c>
      <c r="X1891">
        <v>0</v>
      </c>
      <c r="Y1891">
        <v>0</v>
      </c>
      <c r="AB1891">
        <v>2</v>
      </c>
      <c r="AF1891">
        <v>17.899999999999999</v>
      </c>
    </row>
    <row r="1892" spans="1:32" x14ac:dyDescent="0.2">
      <c r="A1892" t="s">
        <v>371</v>
      </c>
      <c r="B1892" t="s">
        <v>367</v>
      </c>
      <c r="C1892" t="s">
        <v>32</v>
      </c>
      <c r="D1892" t="s">
        <v>33</v>
      </c>
      <c r="E1892">
        <v>11</v>
      </c>
      <c r="F1892" t="s">
        <v>372</v>
      </c>
      <c r="G1892" t="s">
        <v>243</v>
      </c>
      <c r="H1892">
        <v>39</v>
      </c>
      <c r="I1892">
        <v>19</v>
      </c>
      <c r="J1892">
        <v>216</v>
      </c>
      <c r="K1892">
        <v>1</v>
      </c>
      <c r="L1892">
        <v>0</v>
      </c>
      <c r="M1892">
        <v>2</v>
      </c>
      <c r="N1892">
        <v>0</v>
      </c>
      <c r="O1892">
        <v>5</v>
      </c>
      <c r="P1892">
        <v>12</v>
      </c>
      <c r="Q1892">
        <v>1</v>
      </c>
      <c r="R1892">
        <v>0</v>
      </c>
      <c r="S1892">
        <v>0</v>
      </c>
      <c r="AB1892">
        <v>1</v>
      </c>
      <c r="AC1892" t="s">
        <v>1477</v>
      </c>
      <c r="AD1892" t="s">
        <v>1682</v>
      </c>
      <c r="AE1892" t="s">
        <v>1683</v>
      </c>
      <c r="AF1892">
        <v>17.84</v>
      </c>
    </row>
    <row r="1893" spans="1:32" x14ac:dyDescent="0.2">
      <c r="A1893" t="s">
        <v>992</v>
      </c>
      <c r="B1893" t="s">
        <v>794</v>
      </c>
      <c r="C1893" t="s">
        <v>51</v>
      </c>
      <c r="D1893" t="s">
        <v>46</v>
      </c>
      <c r="E1893">
        <v>11</v>
      </c>
      <c r="F1893" t="s">
        <v>993</v>
      </c>
      <c r="G1893" t="s">
        <v>248</v>
      </c>
      <c r="T1893">
        <v>3</v>
      </c>
      <c r="U1893">
        <v>3</v>
      </c>
      <c r="V1893">
        <v>22</v>
      </c>
      <c r="W1893">
        <v>2</v>
      </c>
      <c r="X1893">
        <v>0</v>
      </c>
      <c r="Y1893">
        <v>0</v>
      </c>
      <c r="AB1893">
        <v>1</v>
      </c>
      <c r="AF1893">
        <v>17.2</v>
      </c>
    </row>
    <row r="1894" spans="1:32" x14ac:dyDescent="0.2">
      <c r="A1894" t="s">
        <v>1105</v>
      </c>
      <c r="B1894" t="s">
        <v>720</v>
      </c>
      <c r="C1894" t="s">
        <v>52</v>
      </c>
      <c r="D1894" t="s">
        <v>31</v>
      </c>
      <c r="E1894">
        <v>11</v>
      </c>
      <c r="F1894" t="s">
        <v>1106</v>
      </c>
      <c r="G1894" t="s">
        <v>240</v>
      </c>
      <c r="T1894">
        <v>7</v>
      </c>
      <c r="U1894">
        <v>4</v>
      </c>
      <c r="V1894">
        <v>102</v>
      </c>
      <c r="W1894">
        <v>0</v>
      </c>
      <c r="X1894">
        <v>0</v>
      </c>
      <c r="Y1894">
        <v>1</v>
      </c>
      <c r="AB1894">
        <v>3</v>
      </c>
      <c r="AF1894">
        <v>17.2</v>
      </c>
    </row>
    <row r="1895" spans="1:32" x14ac:dyDescent="0.2">
      <c r="A1895" t="s">
        <v>926</v>
      </c>
      <c r="B1895" t="s">
        <v>720</v>
      </c>
      <c r="C1895" t="s">
        <v>46</v>
      </c>
      <c r="D1895" t="s">
        <v>51</v>
      </c>
      <c r="E1895">
        <v>11</v>
      </c>
      <c r="F1895" t="s">
        <v>927</v>
      </c>
      <c r="G1895" t="s">
        <v>248</v>
      </c>
      <c r="T1895">
        <v>13</v>
      </c>
      <c r="U1895">
        <v>8</v>
      </c>
      <c r="V1895">
        <v>90</v>
      </c>
      <c r="W1895">
        <v>0</v>
      </c>
      <c r="X1895">
        <v>0</v>
      </c>
      <c r="Y1895">
        <v>0</v>
      </c>
      <c r="AB1895">
        <v>1</v>
      </c>
      <c r="AC1895" t="s">
        <v>1477</v>
      </c>
      <c r="AD1895" t="s">
        <v>1684</v>
      </c>
      <c r="AE1895" t="s">
        <v>1685</v>
      </c>
      <c r="AF1895">
        <v>17</v>
      </c>
    </row>
    <row r="1896" spans="1:32" x14ac:dyDescent="0.2">
      <c r="A1896" t="s">
        <v>1590</v>
      </c>
      <c r="B1896" t="s">
        <v>367</v>
      </c>
      <c r="C1896" t="s">
        <v>38</v>
      </c>
      <c r="D1896" t="s">
        <v>36</v>
      </c>
      <c r="E1896">
        <v>11</v>
      </c>
      <c r="F1896" t="s">
        <v>1591</v>
      </c>
      <c r="G1896" t="s">
        <v>246</v>
      </c>
      <c r="H1896">
        <v>41</v>
      </c>
      <c r="I1896">
        <v>26</v>
      </c>
      <c r="J1896">
        <v>261</v>
      </c>
      <c r="K1896">
        <v>2</v>
      </c>
      <c r="L1896">
        <v>0</v>
      </c>
      <c r="M1896">
        <v>3</v>
      </c>
      <c r="N1896">
        <v>0</v>
      </c>
      <c r="O1896">
        <v>2</v>
      </c>
      <c r="P1896">
        <v>14</v>
      </c>
      <c r="Q1896">
        <v>0</v>
      </c>
      <c r="R1896">
        <v>0</v>
      </c>
      <c r="S1896">
        <v>0</v>
      </c>
      <c r="AB1896">
        <v>2</v>
      </c>
      <c r="AF1896">
        <v>16.84</v>
      </c>
    </row>
    <row r="1897" spans="1:32" x14ac:dyDescent="0.2">
      <c r="A1897" t="s">
        <v>1493</v>
      </c>
      <c r="B1897" t="s">
        <v>367</v>
      </c>
      <c r="C1897" t="s">
        <v>60</v>
      </c>
      <c r="D1897" t="s">
        <v>57</v>
      </c>
      <c r="E1897">
        <v>11</v>
      </c>
      <c r="F1897" t="s">
        <v>1494</v>
      </c>
      <c r="G1897" t="s">
        <v>249</v>
      </c>
      <c r="H1897">
        <v>34</v>
      </c>
      <c r="I1897">
        <v>22</v>
      </c>
      <c r="J1897">
        <v>264</v>
      </c>
      <c r="K1897">
        <v>1</v>
      </c>
      <c r="L1897">
        <v>0</v>
      </c>
      <c r="M1897">
        <v>0</v>
      </c>
      <c r="N1897">
        <v>0</v>
      </c>
      <c r="O1897">
        <v>4</v>
      </c>
      <c r="P1897">
        <v>22</v>
      </c>
      <c r="Q1897">
        <v>0</v>
      </c>
      <c r="R1897">
        <v>0</v>
      </c>
      <c r="S1897">
        <v>0</v>
      </c>
      <c r="AB1897">
        <v>2</v>
      </c>
      <c r="AF1897">
        <v>16.760000000000002</v>
      </c>
    </row>
    <row r="1898" spans="1:32" x14ac:dyDescent="0.2">
      <c r="A1898" t="s">
        <v>1584</v>
      </c>
      <c r="B1898" t="s">
        <v>367</v>
      </c>
      <c r="C1898" t="s">
        <v>33</v>
      </c>
      <c r="D1898" t="s">
        <v>32</v>
      </c>
      <c r="E1898">
        <v>11</v>
      </c>
      <c r="F1898" t="s">
        <v>1585</v>
      </c>
      <c r="G1898" t="s">
        <v>243</v>
      </c>
      <c r="H1898">
        <v>34</v>
      </c>
      <c r="I1898">
        <v>16</v>
      </c>
      <c r="J1898">
        <v>229</v>
      </c>
      <c r="K1898">
        <v>2</v>
      </c>
      <c r="L1898">
        <v>0</v>
      </c>
      <c r="M1898">
        <v>0</v>
      </c>
      <c r="N1898">
        <v>0</v>
      </c>
      <c r="O1898">
        <v>3</v>
      </c>
      <c r="P1898">
        <v>-5</v>
      </c>
      <c r="Q1898">
        <v>0</v>
      </c>
      <c r="R1898">
        <v>0</v>
      </c>
      <c r="S1898">
        <v>0</v>
      </c>
      <c r="Z1898">
        <v>1</v>
      </c>
      <c r="AA1898">
        <v>0</v>
      </c>
      <c r="AF1898">
        <v>16.66</v>
      </c>
    </row>
    <row r="1899" spans="1:32" x14ac:dyDescent="0.2">
      <c r="A1899" t="s">
        <v>612</v>
      </c>
      <c r="B1899" t="s">
        <v>475</v>
      </c>
      <c r="C1899" t="s">
        <v>55</v>
      </c>
      <c r="D1899" t="s">
        <v>35</v>
      </c>
      <c r="E1899">
        <v>11</v>
      </c>
      <c r="F1899" t="s">
        <v>613</v>
      </c>
      <c r="G1899" t="s">
        <v>245</v>
      </c>
      <c r="O1899">
        <v>22</v>
      </c>
      <c r="P1899">
        <v>67</v>
      </c>
      <c r="Q1899">
        <v>0</v>
      </c>
      <c r="R1899">
        <v>0</v>
      </c>
      <c r="S1899">
        <v>0</v>
      </c>
      <c r="T1899">
        <v>6</v>
      </c>
      <c r="U1899">
        <v>5</v>
      </c>
      <c r="V1899">
        <v>48</v>
      </c>
      <c r="W1899">
        <v>0</v>
      </c>
      <c r="X1899">
        <v>0</v>
      </c>
      <c r="Y1899">
        <v>0</v>
      </c>
      <c r="AB1899">
        <v>3</v>
      </c>
      <c r="AF1899">
        <v>16.5</v>
      </c>
    </row>
    <row r="1900" spans="1:32" x14ac:dyDescent="0.2">
      <c r="A1900" t="s">
        <v>517</v>
      </c>
      <c r="B1900" t="s">
        <v>475</v>
      </c>
      <c r="C1900" t="s">
        <v>51</v>
      </c>
      <c r="D1900" t="s">
        <v>46</v>
      </c>
      <c r="E1900">
        <v>11</v>
      </c>
      <c r="F1900" t="s">
        <v>518</v>
      </c>
      <c r="G1900" t="s">
        <v>248</v>
      </c>
      <c r="O1900">
        <v>13</v>
      </c>
      <c r="P1900">
        <v>45</v>
      </c>
      <c r="Q1900">
        <v>2</v>
      </c>
      <c r="R1900">
        <v>0</v>
      </c>
      <c r="S1900">
        <v>0</v>
      </c>
      <c r="AB1900">
        <v>1</v>
      </c>
      <c r="AF1900">
        <v>16.5</v>
      </c>
    </row>
    <row r="1901" spans="1:32" x14ac:dyDescent="0.2">
      <c r="A1901" t="s">
        <v>1097</v>
      </c>
      <c r="B1901" t="s">
        <v>794</v>
      </c>
      <c r="C1901" t="s">
        <v>60</v>
      </c>
      <c r="D1901" t="s">
        <v>57</v>
      </c>
      <c r="E1901">
        <v>11</v>
      </c>
      <c r="F1901" t="s">
        <v>1098</v>
      </c>
      <c r="G1901" t="s">
        <v>249</v>
      </c>
      <c r="T1901">
        <v>4</v>
      </c>
      <c r="U1901">
        <v>4</v>
      </c>
      <c r="V1901">
        <v>65</v>
      </c>
      <c r="W1901">
        <v>1</v>
      </c>
      <c r="X1901">
        <v>0</v>
      </c>
      <c r="Y1901">
        <v>0</v>
      </c>
      <c r="AB1901">
        <v>2</v>
      </c>
      <c r="AF1901">
        <v>16.5</v>
      </c>
    </row>
    <row r="1902" spans="1:32" x14ac:dyDescent="0.2">
      <c r="A1902" t="s">
        <v>964</v>
      </c>
      <c r="B1902" t="s">
        <v>720</v>
      </c>
      <c r="C1902" t="s">
        <v>44</v>
      </c>
      <c r="D1902" t="s">
        <v>53</v>
      </c>
      <c r="E1902">
        <v>11</v>
      </c>
      <c r="F1902" t="s">
        <v>965</v>
      </c>
      <c r="G1902" t="s">
        <v>247</v>
      </c>
      <c r="T1902">
        <v>8</v>
      </c>
      <c r="U1902">
        <v>4</v>
      </c>
      <c r="V1902">
        <v>64</v>
      </c>
      <c r="W1902">
        <v>1</v>
      </c>
      <c r="X1902">
        <v>0</v>
      </c>
      <c r="Y1902">
        <v>0</v>
      </c>
      <c r="AB1902">
        <v>1</v>
      </c>
      <c r="AF1902">
        <v>16.399999999999999</v>
      </c>
    </row>
    <row r="1903" spans="1:32" x14ac:dyDescent="0.2">
      <c r="A1903" t="s">
        <v>1133</v>
      </c>
      <c r="B1903" t="s">
        <v>720</v>
      </c>
      <c r="C1903" t="s">
        <v>36</v>
      </c>
      <c r="D1903" t="s">
        <v>38</v>
      </c>
      <c r="E1903">
        <v>11</v>
      </c>
      <c r="F1903" t="s">
        <v>1134</v>
      </c>
      <c r="G1903" t="s">
        <v>246</v>
      </c>
      <c r="T1903">
        <v>7</v>
      </c>
      <c r="U1903">
        <v>4</v>
      </c>
      <c r="V1903">
        <v>63</v>
      </c>
      <c r="W1903">
        <v>1</v>
      </c>
      <c r="X1903">
        <v>0</v>
      </c>
      <c r="Y1903">
        <v>0</v>
      </c>
      <c r="AB1903">
        <v>1</v>
      </c>
      <c r="AF1903">
        <v>16.3</v>
      </c>
    </row>
    <row r="1904" spans="1:32" x14ac:dyDescent="0.2">
      <c r="A1904" t="s">
        <v>880</v>
      </c>
      <c r="B1904" t="s">
        <v>720</v>
      </c>
      <c r="C1904" t="s">
        <v>55</v>
      </c>
      <c r="D1904" t="s">
        <v>35</v>
      </c>
      <c r="E1904">
        <v>11</v>
      </c>
      <c r="F1904" t="s">
        <v>881</v>
      </c>
      <c r="G1904" t="s">
        <v>245</v>
      </c>
      <c r="T1904">
        <v>8</v>
      </c>
      <c r="U1904">
        <v>5</v>
      </c>
      <c r="V1904">
        <v>50</v>
      </c>
      <c r="W1904">
        <v>1</v>
      </c>
      <c r="X1904">
        <v>0</v>
      </c>
      <c r="Y1904">
        <v>0</v>
      </c>
      <c r="AB1904">
        <v>1</v>
      </c>
      <c r="AF1904">
        <v>16</v>
      </c>
    </row>
    <row r="1905" spans="1:32" x14ac:dyDescent="0.2">
      <c r="A1905" t="s">
        <v>505</v>
      </c>
      <c r="B1905" t="s">
        <v>475</v>
      </c>
      <c r="C1905" t="s">
        <v>36</v>
      </c>
      <c r="D1905" t="s">
        <v>38</v>
      </c>
      <c r="E1905">
        <v>11</v>
      </c>
      <c r="F1905" t="s">
        <v>506</v>
      </c>
      <c r="G1905" t="s">
        <v>246</v>
      </c>
      <c r="O1905">
        <v>10</v>
      </c>
      <c r="P1905">
        <v>43</v>
      </c>
      <c r="Q1905">
        <v>0</v>
      </c>
      <c r="R1905">
        <v>0</v>
      </c>
      <c r="S1905">
        <v>0</v>
      </c>
      <c r="T1905">
        <v>4</v>
      </c>
      <c r="U1905">
        <v>3</v>
      </c>
      <c r="V1905">
        <v>26</v>
      </c>
      <c r="W1905">
        <v>1</v>
      </c>
      <c r="X1905">
        <v>0</v>
      </c>
      <c r="Y1905">
        <v>0</v>
      </c>
      <c r="AB1905">
        <v>2</v>
      </c>
      <c r="AF1905">
        <v>15.9</v>
      </c>
    </row>
    <row r="1906" spans="1:32" x14ac:dyDescent="0.2">
      <c r="A1906" t="s">
        <v>779</v>
      </c>
      <c r="B1906" t="s">
        <v>720</v>
      </c>
      <c r="C1906" t="s">
        <v>44</v>
      </c>
      <c r="D1906" t="s">
        <v>53</v>
      </c>
      <c r="E1906">
        <v>11</v>
      </c>
      <c r="F1906" t="s">
        <v>780</v>
      </c>
      <c r="G1906" t="s">
        <v>247</v>
      </c>
      <c r="O1906">
        <v>2</v>
      </c>
      <c r="P1906">
        <v>12</v>
      </c>
      <c r="Q1906">
        <v>0</v>
      </c>
      <c r="R1906">
        <v>0</v>
      </c>
      <c r="S1906">
        <v>0</v>
      </c>
      <c r="T1906">
        <v>8</v>
      </c>
      <c r="U1906">
        <v>5</v>
      </c>
      <c r="V1906">
        <v>37</v>
      </c>
      <c r="W1906">
        <v>1</v>
      </c>
      <c r="X1906">
        <v>0</v>
      </c>
      <c r="Y1906">
        <v>0</v>
      </c>
      <c r="AB1906">
        <v>3</v>
      </c>
      <c r="AF1906">
        <v>15.9</v>
      </c>
    </row>
    <row r="1907" spans="1:32" x14ac:dyDescent="0.2">
      <c r="A1907" t="s">
        <v>387</v>
      </c>
      <c r="B1907" t="s">
        <v>367</v>
      </c>
      <c r="C1907" t="s">
        <v>42</v>
      </c>
      <c r="D1907" t="s">
        <v>34</v>
      </c>
      <c r="E1907">
        <v>11</v>
      </c>
      <c r="F1907" t="s">
        <v>388</v>
      </c>
      <c r="G1907" t="s">
        <v>239</v>
      </c>
      <c r="H1907">
        <v>24</v>
      </c>
      <c r="I1907">
        <v>13</v>
      </c>
      <c r="J1907">
        <v>188</v>
      </c>
      <c r="K1907">
        <v>2</v>
      </c>
      <c r="L1907">
        <v>0</v>
      </c>
      <c r="M1907">
        <v>1</v>
      </c>
      <c r="N1907">
        <v>0</v>
      </c>
      <c r="O1907">
        <v>3</v>
      </c>
      <c r="P1907">
        <v>13</v>
      </c>
      <c r="Q1907">
        <v>0</v>
      </c>
      <c r="R1907">
        <v>0</v>
      </c>
      <c r="S1907">
        <v>0</v>
      </c>
      <c r="AB1907">
        <v>1</v>
      </c>
      <c r="AF1907">
        <v>15.82</v>
      </c>
    </row>
    <row r="1908" spans="1:32" x14ac:dyDescent="0.2">
      <c r="A1908" t="s">
        <v>542</v>
      </c>
      <c r="B1908" t="s">
        <v>475</v>
      </c>
      <c r="C1908" t="s">
        <v>60</v>
      </c>
      <c r="D1908" t="s">
        <v>57</v>
      </c>
      <c r="E1908">
        <v>11</v>
      </c>
      <c r="F1908" t="s">
        <v>1502</v>
      </c>
      <c r="G1908" t="s">
        <v>249</v>
      </c>
      <c r="O1908">
        <v>12</v>
      </c>
      <c r="P1908">
        <v>37</v>
      </c>
      <c r="Q1908">
        <v>0</v>
      </c>
      <c r="R1908">
        <v>0</v>
      </c>
      <c r="S1908">
        <v>0</v>
      </c>
      <c r="T1908">
        <v>11</v>
      </c>
      <c r="U1908">
        <v>8</v>
      </c>
      <c r="V1908">
        <v>40</v>
      </c>
      <c r="W1908">
        <v>0</v>
      </c>
      <c r="X1908">
        <v>0</v>
      </c>
      <c r="Y1908">
        <v>0</v>
      </c>
      <c r="AF1908">
        <v>15.7</v>
      </c>
    </row>
    <row r="1909" spans="1:32" x14ac:dyDescent="0.2">
      <c r="A1909" t="s">
        <v>846</v>
      </c>
      <c r="B1909" t="s">
        <v>720</v>
      </c>
      <c r="C1909" t="s">
        <v>32</v>
      </c>
      <c r="D1909" t="s">
        <v>33</v>
      </c>
      <c r="E1909">
        <v>11</v>
      </c>
      <c r="F1909" t="s">
        <v>847</v>
      </c>
      <c r="G1909" t="s">
        <v>243</v>
      </c>
      <c r="T1909">
        <v>10</v>
      </c>
      <c r="U1909">
        <v>5</v>
      </c>
      <c r="V1909">
        <v>47</v>
      </c>
      <c r="W1909">
        <v>1</v>
      </c>
      <c r="X1909">
        <v>0</v>
      </c>
      <c r="Y1909">
        <v>0</v>
      </c>
      <c r="AB1909">
        <v>1</v>
      </c>
      <c r="AC1909" t="s">
        <v>1477</v>
      </c>
      <c r="AD1909" t="s">
        <v>1686</v>
      </c>
      <c r="AE1909" t="s">
        <v>1687</v>
      </c>
      <c r="AF1909">
        <v>15.7</v>
      </c>
    </row>
    <row r="1910" spans="1:32" x14ac:dyDescent="0.2">
      <c r="A1910" t="s">
        <v>928</v>
      </c>
      <c r="B1910" t="s">
        <v>720</v>
      </c>
      <c r="C1910" t="s">
        <v>36</v>
      </c>
      <c r="D1910" t="s">
        <v>38</v>
      </c>
      <c r="E1910">
        <v>11</v>
      </c>
      <c r="F1910" t="s">
        <v>929</v>
      </c>
      <c r="G1910" t="s">
        <v>246</v>
      </c>
      <c r="T1910">
        <v>6</v>
      </c>
      <c r="U1910">
        <v>4</v>
      </c>
      <c r="V1910">
        <v>56</v>
      </c>
      <c r="W1910">
        <v>1</v>
      </c>
      <c r="X1910">
        <v>0</v>
      </c>
      <c r="Y1910">
        <v>0</v>
      </c>
      <c r="AB1910">
        <v>2</v>
      </c>
      <c r="AC1910" t="s">
        <v>1477</v>
      </c>
      <c r="AD1910" t="s">
        <v>1613</v>
      </c>
      <c r="AE1910" t="s">
        <v>1688</v>
      </c>
      <c r="AF1910">
        <v>15.6</v>
      </c>
    </row>
    <row r="1911" spans="1:32" x14ac:dyDescent="0.2">
      <c r="A1911" t="s">
        <v>761</v>
      </c>
      <c r="B1911" t="s">
        <v>720</v>
      </c>
      <c r="C1911" t="s">
        <v>58</v>
      </c>
      <c r="D1911" t="s">
        <v>43</v>
      </c>
      <c r="E1911">
        <v>11</v>
      </c>
      <c r="F1911" t="s">
        <v>762</v>
      </c>
      <c r="G1911" t="s">
        <v>251</v>
      </c>
      <c r="T1911">
        <v>7</v>
      </c>
      <c r="U1911">
        <v>6</v>
      </c>
      <c r="V1911">
        <v>95</v>
      </c>
      <c r="W1911">
        <v>0</v>
      </c>
      <c r="X1911">
        <v>0</v>
      </c>
      <c r="Y1911">
        <v>0</v>
      </c>
      <c r="AB1911">
        <v>3</v>
      </c>
      <c r="AF1911">
        <v>15.5</v>
      </c>
    </row>
    <row r="1912" spans="1:32" x14ac:dyDescent="0.2">
      <c r="A1912" t="s">
        <v>433</v>
      </c>
      <c r="B1912" t="s">
        <v>367</v>
      </c>
      <c r="C1912" t="s">
        <v>59</v>
      </c>
      <c r="D1912" t="s">
        <v>50</v>
      </c>
      <c r="E1912">
        <v>11</v>
      </c>
      <c r="F1912" t="s">
        <v>434</v>
      </c>
      <c r="G1912" t="s">
        <v>242</v>
      </c>
      <c r="H1912">
        <v>32</v>
      </c>
      <c r="I1912">
        <v>23</v>
      </c>
      <c r="J1912">
        <v>213</v>
      </c>
      <c r="K1912">
        <v>2</v>
      </c>
      <c r="L1912">
        <v>0</v>
      </c>
      <c r="M1912">
        <v>2</v>
      </c>
      <c r="N1912">
        <v>0</v>
      </c>
      <c r="O1912">
        <v>3</v>
      </c>
      <c r="P1912">
        <v>8</v>
      </c>
      <c r="Q1912">
        <v>0</v>
      </c>
      <c r="R1912">
        <v>0</v>
      </c>
      <c r="S1912">
        <v>0</v>
      </c>
      <c r="AB1912">
        <v>2</v>
      </c>
      <c r="AF1912">
        <v>15.32</v>
      </c>
    </row>
    <row r="1913" spans="1:32" x14ac:dyDescent="0.2">
      <c r="A1913" t="s">
        <v>393</v>
      </c>
      <c r="B1913" t="s">
        <v>367</v>
      </c>
      <c r="C1913" t="s">
        <v>34</v>
      </c>
      <c r="D1913" t="s">
        <v>42</v>
      </c>
      <c r="E1913">
        <v>11</v>
      </c>
      <c r="F1913" t="s">
        <v>394</v>
      </c>
      <c r="G1913" t="s">
        <v>239</v>
      </c>
      <c r="H1913">
        <v>28</v>
      </c>
      <c r="I1913">
        <v>18</v>
      </c>
      <c r="J1913">
        <v>227</v>
      </c>
      <c r="K1913">
        <v>2</v>
      </c>
      <c r="L1913">
        <v>0</v>
      </c>
      <c r="M1913">
        <v>2</v>
      </c>
      <c r="N1913">
        <v>0</v>
      </c>
      <c r="O1913">
        <v>2</v>
      </c>
      <c r="P1913">
        <v>2</v>
      </c>
      <c r="Q1913">
        <v>0</v>
      </c>
      <c r="R1913">
        <v>0</v>
      </c>
      <c r="S1913">
        <v>0</v>
      </c>
      <c r="AB1913">
        <v>1</v>
      </c>
      <c r="AC1913" t="s">
        <v>1582</v>
      </c>
      <c r="AD1913" t="s">
        <v>1583</v>
      </c>
      <c r="AF1913">
        <v>15.28</v>
      </c>
    </row>
    <row r="1914" spans="1:32" x14ac:dyDescent="0.2">
      <c r="A1914" t="s">
        <v>769</v>
      </c>
      <c r="B1914" t="s">
        <v>720</v>
      </c>
      <c r="C1914" t="s">
        <v>61</v>
      </c>
      <c r="D1914" t="s">
        <v>56</v>
      </c>
      <c r="E1914">
        <v>11</v>
      </c>
      <c r="F1914" t="s">
        <v>770</v>
      </c>
      <c r="G1914" t="s">
        <v>244</v>
      </c>
      <c r="O1914">
        <v>1</v>
      </c>
      <c r="P1914">
        <v>-2</v>
      </c>
      <c r="Q1914">
        <v>0</v>
      </c>
      <c r="R1914">
        <v>0</v>
      </c>
      <c r="S1914">
        <v>0</v>
      </c>
      <c r="T1914">
        <v>11</v>
      </c>
      <c r="U1914">
        <v>8</v>
      </c>
      <c r="V1914">
        <v>73</v>
      </c>
      <c r="W1914">
        <v>0</v>
      </c>
      <c r="X1914">
        <v>0</v>
      </c>
      <c r="Y1914">
        <v>0</v>
      </c>
      <c r="AB1914">
        <v>2</v>
      </c>
      <c r="AF1914">
        <v>15.1</v>
      </c>
    </row>
    <row r="1915" spans="1:32" x14ac:dyDescent="0.2">
      <c r="A1915" t="s">
        <v>495</v>
      </c>
      <c r="B1915" t="s">
        <v>475</v>
      </c>
      <c r="C1915" t="s">
        <v>38</v>
      </c>
      <c r="D1915" t="s">
        <v>36</v>
      </c>
      <c r="E1915">
        <v>11</v>
      </c>
      <c r="F1915" t="s">
        <v>496</v>
      </c>
      <c r="G1915" t="s">
        <v>246</v>
      </c>
      <c r="O1915">
        <v>6</v>
      </c>
      <c r="P1915">
        <v>21</v>
      </c>
      <c r="Q1915">
        <v>0</v>
      </c>
      <c r="R1915">
        <v>0</v>
      </c>
      <c r="S1915">
        <v>0</v>
      </c>
      <c r="T1915">
        <v>7</v>
      </c>
      <c r="U1915">
        <v>3</v>
      </c>
      <c r="V1915">
        <v>38</v>
      </c>
      <c r="W1915">
        <v>1</v>
      </c>
      <c r="X1915">
        <v>0</v>
      </c>
      <c r="Y1915">
        <v>0</v>
      </c>
      <c r="AB1915">
        <v>3</v>
      </c>
      <c r="AF1915">
        <v>14.9</v>
      </c>
    </row>
    <row r="1916" spans="1:32" x14ac:dyDescent="0.2">
      <c r="A1916" t="s">
        <v>862</v>
      </c>
      <c r="B1916" t="s">
        <v>720</v>
      </c>
      <c r="C1916" t="s">
        <v>31</v>
      </c>
      <c r="D1916" t="s">
        <v>52</v>
      </c>
      <c r="E1916">
        <v>11</v>
      </c>
      <c r="F1916" t="s">
        <v>863</v>
      </c>
      <c r="G1916" t="s">
        <v>240</v>
      </c>
      <c r="T1916">
        <v>8</v>
      </c>
      <c r="U1916">
        <v>3</v>
      </c>
      <c r="V1916">
        <v>59</v>
      </c>
      <c r="W1916">
        <v>1</v>
      </c>
      <c r="X1916">
        <v>0</v>
      </c>
      <c r="Y1916">
        <v>0</v>
      </c>
      <c r="AB1916">
        <v>1</v>
      </c>
      <c r="AF1916">
        <v>14.9</v>
      </c>
    </row>
    <row r="1917" spans="1:32" x14ac:dyDescent="0.2">
      <c r="A1917" t="s">
        <v>966</v>
      </c>
      <c r="B1917" t="s">
        <v>794</v>
      </c>
      <c r="C1917" t="s">
        <v>38</v>
      </c>
      <c r="D1917" t="s">
        <v>36</v>
      </c>
      <c r="E1917">
        <v>11</v>
      </c>
      <c r="F1917" t="s">
        <v>967</v>
      </c>
      <c r="G1917" t="s">
        <v>246</v>
      </c>
      <c r="T1917">
        <v>10</v>
      </c>
      <c r="U1917">
        <v>7</v>
      </c>
      <c r="V1917">
        <v>79</v>
      </c>
      <c r="W1917">
        <v>0</v>
      </c>
      <c r="X1917">
        <v>0</v>
      </c>
      <c r="Y1917">
        <v>0</v>
      </c>
      <c r="AB1917">
        <v>2</v>
      </c>
      <c r="AF1917">
        <v>14.9</v>
      </c>
    </row>
    <row r="1918" spans="1:32" x14ac:dyDescent="0.2">
      <c r="A1918" t="s">
        <v>626</v>
      </c>
      <c r="B1918" t="s">
        <v>475</v>
      </c>
      <c r="C1918" t="s">
        <v>47</v>
      </c>
      <c r="D1918" t="s">
        <v>39</v>
      </c>
      <c r="E1918">
        <v>11</v>
      </c>
      <c r="F1918" t="s">
        <v>627</v>
      </c>
      <c r="G1918" t="s">
        <v>241</v>
      </c>
      <c r="O1918">
        <v>22</v>
      </c>
      <c r="P1918">
        <v>100</v>
      </c>
      <c r="Q1918">
        <v>0</v>
      </c>
      <c r="R1918">
        <v>0</v>
      </c>
      <c r="S1918">
        <v>1</v>
      </c>
      <c r="T1918">
        <v>2</v>
      </c>
      <c r="U1918">
        <v>1</v>
      </c>
      <c r="V1918">
        <v>6</v>
      </c>
      <c r="W1918">
        <v>0</v>
      </c>
      <c r="X1918">
        <v>0</v>
      </c>
      <c r="Y1918">
        <v>0</v>
      </c>
      <c r="AB1918">
        <v>2</v>
      </c>
      <c r="AC1918" t="s">
        <v>462</v>
      </c>
      <c r="AD1918" t="s">
        <v>1689</v>
      </c>
      <c r="AE1918" t="s">
        <v>1677</v>
      </c>
      <c r="AF1918">
        <v>14.6</v>
      </c>
    </row>
    <row r="1919" spans="1:32" x14ac:dyDescent="0.2">
      <c r="A1919" t="s">
        <v>1087</v>
      </c>
      <c r="B1919" t="s">
        <v>720</v>
      </c>
      <c r="C1919" t="s">
        <v>33</v>
      </c>
      <c r="D1919" t="s">
        <v>32</v>
      </c>
      <c r="E1919">
        <v>11</v>
      </c>
      <c r="F1919" t="s">
        <v>1088</v>
      </c>
      <c r="G1919" t="s">
        <v>243</v>
      </c>
      <c r="H1919">
        <v>1</v>
      </c>
      <c r="I1919">
        <v>1</v>
      </c>
      <c r="J1919">
        <v>21</v>
      </c>
      <c r="K1919">
        <v>1</v>
      </c>
      <c r="L1919">
        <v>0</v>
      </c>
      <c r="M1919">
        <v>0</v>
      </c>
      <c r="N1919">
        <v>0</v>
      </c>
      <c r="O1919">
        <v>4</v>
      </c>
      <c r="P1919">
        <v>26</v>
      </c>
      <c r="Q1919">
        <v>0</v>
      </c>
      <c r="R1919">
        <v>0</v>
      </c>
      <c r="S1919">
        <v>0</v>
      </c>
      <c r="T1919">
        <v>5</v>
      </c>
      <c r="U1919">
        <v>2</v>
      </c>
      <c r="V1919">
        <v>51</v>
      </c>
      <c r="W1919">
        <v>0</v>
      </c>
      <c r="X1919">
        <v>0</v>
      </c>
      <c r="Y1919">
        <v>0</v>
      </c>
      <c r="AB1919">
        <v>3</v>
      </c>
      <c r="AF1919">
        <v>14.54</v>
      </c>
    </row>
    <row r="1920" spans="1:32" x14ac:dyDescent="0.2">
      <c r="A1920" t="s">
        <v>1217</v>
      </c>
      <c r="B1920" t="s">
        <v>720</v>
      </c>
      <c r="C1920" t="s">
        <v>34</v>
      </c>
      <c r="D1920" t="s">
        <v>42</v>
      </c>
      <c r="E1920">
        <v>11</v>
      </c>
      <c r="F1920" t="s">
        <v>1218</v>
      </c>
      <c r="G1920" t="s">
        <v>239</v>
      </c>
      <c r="T1920">
        <v>9</v>
      </c>
      <c r="U1920">
        <v>4</v>
      </c>
      <c r="V1920">
        <v>45</v>
      </c>
      <c r="W1920">
        <v>1</v>
      </c>
      <c r="X1920">
        <v>0</v>
      </c>
      <c r="Y1920">
        <v>0</v>
      </c>
      <c r="AB1920">
        <v>1</v>
      </c>
      <c r="AF1920">
        <v>14.5</v>
      </c>
    </row>
    <row r="1921" spans="1:32" x14ac:dyDescent="0.2">
      <c r="A1921" t="s">
        <v>578</v>
      </c>
      <c r="B1921" t="s">
        <v>475</v>
      </c>
      <c r="C1921" t="s">
        <v>31</v>
      </c>
      <c r="D1921" t="s">
        <v>52</v>
      </c>
      <c r="E1921">
        <v>11</v>
      </c>
      <c r="F1921" t="s">
        <v>579</v>
      </c>
      <c r="G1921" t="s">
        <v>240</v>
      </c>
      <c r="O1921">
        <v>21</v>
      </c>
      <c r="P1921">
        <v>102</v>
      </c>
      <c r="Q1921">
        <v>0</v>
      </c>
      <c r="R1921">
        <v>0</v>
      </c>
      <c r="S1921">
        <v>1</v>
      </c>
      <c r="T1921">
        <v>1</v>
      </c>
      <c r="U1921">
        <v>1</v>
      </c>
      <c r="V1921">
        <v>2</v>
      </c>
      <c r="W1921">
        <v>0</v>
      </c>
      <c r="X1921">
        <v>0</v>
      </c>
      <c r="Y1921">
        <v>0</v>
      </c>
      <c r="AB1921">
        <v>1</v>
      </c>
      <c r="AC1921" t="s">
        <v>462</v>
      </c>
      <c r="AD1921" t="s">
        <v>1676</v>
      </c>
      <c r="AE1921" t="s">
        <v>1690</v>
      </c>
      <c r="AF1921">
        <v>14.4</v>
      </c>
    </row>
    <row r="1922" spans="1:32" x14ac:dyDescent="0.2">
      <c r="A1922" t="s">
        <v>1151</v>
      </c>
      <c r="B1922" t="s">
        <v>794</v>
      </c>
      <c r="C1922" t="s">
        <v>44</v>
      </c>
      <c r="D1922" t="s">
        <v>53</v>
      </c>
      <c r="E1922">
        <v>11</v>
      </c>
      <c r="F1922" t="s">
        <v>1152</v>
      </c>
      <c r="G1922" t="s">
        <v>247</v>
      </c>
      <c r="T1922">
        <v>6</v>
      </c>
      <c r="U1922">
        <v>3</v>
      </c>
      <c r="V1922">
        <v>54</v>
      </c>
      <c r="W1922">
        <v>1</v>
      </c>
      <c r="X1922">
        <v>0</v>
      </c>
      <c r="Y1922">
        <v>0</v>
      </c>
      <c r="AB1922">
        <v>1</v>
      </c>
      <c r="AF1922">
        <v>14.4</v>
      </c>
    </row>
    <row r="1923" spans="1:32" x14ac:dyDescent="0.2">
      <c r="A1923" t="s">
        <v>952</v>
      </c>
      <c r="B1923" t="s">
        <v>720</v>
      </c>
      <c r="C1923" t="s">
        <v>60</v>
      </c>
      <c r="D1923" t="s">
        <v>57</v>
      </c>
      <c r="E1923">
        <v>11</v>
      </c>
      <c r="F1923" t="s">
        <v>953</v>
      </c>
      <c r="G1923" t="s">
        <v>249</v>
      </c>
      <c r="T1923">
        <v>7</v>
      </c>
      <c r="U1923">
        <v>5</v>
      </c>
      <c r="V1923">
        <v>93</v>
      </c>
      <c r="W1923">
        <v>0</v>
      </c>
      <c r="X1923">
        <v>0</v>
      </c>
      <c r="Y1923">
        <v>0</v>
      </c>
      <c r="AB1923">
        <v>1</v>
      </c>
      <c r="AC1923" t="s">
        <v>1477</v>
      </c>
      <c r="AD1923" t="s">
        <v>1600</v>
      </c>
      <c r="AE1923" t="s">
        <v>1691</v>
      </c>
      <c r="AF1923">
        <v>14.3</v>
      </c>
    </row>
    <row r="1924" spans="1:32" x14ac:dyDescent="0.2">
      <c r="A1924" t="s">
        <v>822</v>
      </c>
      <c r="B1924" t="s">
        <v>720</v>
      </c>
      <c r="C1924" t="s">
        <v>46</v>
      </c>
      <c r="D1924" t="s">
        <v>51</v>
      </c>
      <c r="E1924">
        <v>11</v>
      </c>
      <c r="F1924" t="s">
        <v>823</v>
      </c>
      <c r="G1924" t="s">
        <v>248</v>
      </c>
      <c r="O1924">
        <v>2</v>
      </c>
      <c r="P1924">
        <v>9</v>
      </c>
      <c r="Q1924">
        <v>0</v>
      </c>
      <c r="R1924">
        <v>0</v>
      </c>
      <c r="S1924">
        <v>0</v>
      </c>
      <c r="T1924">
        <v>3</v>
      </c>
      <c r="U1924">
        <v>3</v>
      </c>
      <c r="V1924">
        <v>43</v>
      </c>
      <c r="W1924">
        <v>1</v>
      </c>
      <c r="X1924">
        <v>0</v>
      </c>
      <c r="Y1924">
        <v>0</v>
      </c>
      <c r="AB1924">
        <v>2</v>
      </c>
      <c r="AC1924" t="s">
        <v>1477</v>
      </c>
      <c r="AD1924" t="s">
        <v>1600</v>
      </c>
      <c r="AE1924" t="s">
        <v>1692</v>
      </c>
      <c r="AF1924">
        <v>14.2</v>
      </c>
    </row>
    <row r="1925" spans="1:32" x14ac:dyDescent="0.2">
      <c r="A1925" t="s">
        <v>501</v>
      </c>
      <c r="B1925" t="s">
        <v>475</v>
      </c>
      <c r="C1925" t="s">
        <v>39</v>
      </c>
      <c r="D1925" t="s">
        <v>47</v>
      </c>
      <c r="E1925">
        <v>11</v>
      </c>
      <c r="F1925" t="s">
        <v>502</v>
      </c>
      <c r="G1925" t="s">
        <v>241</v>
      </c>
      <c r="O1925">
        <v>13</v>
      </c>
      <c r="P1925">
        <v>45</v>
      </c>
      <c r="Q1925">
        <v>1</v>
      </c>
      <c r="R1925">
        <v>0</v>
      </c>
      <c r="S1925">
        <v>0</v>
      </c>
      <c r="T1925">
        <v>2</v>
      </c>
      <c r="U1925">
        <v>2</v>
      </c>
      <c r="V1925">
        <v>16</v>
      </c>
      <c r="W1925">
        <v>0</v>
      </c>
      <c r="X1925">
        <v>0</v>
      </c>
      <c r="Y1925">
        <v>0</v>
      </c>
      <c r="Z1925">
        <v>1</v>
      </c>
      <c r="AA1925">
        <v>0</v>
      </c>
      <c r="AB1925">
        <v>1</v>
      </c>
      <c r="AC1925" t="s">
        <v>1477</v>
      </c>
      <c r="AD1925" t="s">
        <v>1600</v>
      </c>
      <c r="AE1925" t="s">
        <v>1693</v>
      </c>
      <c r="AF1925">
        <v>14.1</v>
      </c>
    </row>
    <row r="1926" spans="1:32" x14ac:dyDescent="0.2">
      <c r="A1926" t="s">
        <v>421</v>
      </c>
      <c r="B1926" t="s">
        <v>367</v>
      </c>
      <c r="C1926" t="s">
        <v>43</v>
      </c>
      <c r="D1926" t="s">
        <v>58</v>
      </c>
      <c r="E1926">
        <v>11</v>
      </c>
      <c r="F1926" t="s">
        <v>422</v>
      </c>
      <c r="G1926" t="s">
        <v>251</v>
      </c>
      <c r="H1926">
        <v>39</v>
      </c>
      <c r="I1926">
        <v>20</v>
      </c>
      <c r="J1926">
        <v>277</v>
      </c>
      <c r="K1926">
        <v>1</v>
      </c>
      <c r="L1926">
        <v>0</v>
      </c>
      <c r="M1926">
        <v>1</v>
      </c>
      <c r="N1926">
        <v>0</v>
      </c>
      <c r="AB1926">
        <v>1</v>
      </c>
      <c r="AF1926">
        <v>14.08</v>
      </c>
    </row>
    <row r="1927" spans="1:32" x14ac:dyDescent="0.2">
      <c r="A1927" t="s">
        <v>399</v>
      </c>
      <c r="B1927" t="s">
        <v>367</v>
      </c>
      <c r="C1927" t="s">
        <v>55</v>
      </c>
      <c r="D1927" t="s">
        <v>35</v>
      </c>
      <c r="E1927">
        <v>11</v>
      </c>
      <c r="F1927" t="s">
        <v>400</v>
      </c>
      <c r="G1927" t="s">
        <v>245</v>
      </c>
      <c r="H1927">
        <v>44</v>
      </c>
      <c r="I1927">
        <v>27</v>
      </c>
      <c r="J1927">
        <v>299</v>
      </c>
      <c r="K1927">
        <v>1</v>
      </c>
      <c r="L1927">
        <v>0</v>
      </c>
      <c r="M1927">
        <v>2</v>
      </c>
      <c r="N1927">
        <v>0</v>
      </c>
      <c r="AB1927">
        <v>1</v>
      </c>
      <c r="AF1927">
        <v>13.96</v>
      </c>
    </row>
    <row r="1928" spans="1:32" x14ac:dyDescent="0.2">
      <c r="A1928" t="s">
        <v>638</v>
      </c>
      <c r="B1928" t="s">
        <v>475</v>
      </c>
      <c r="C1928" t="s">
        <v>32</v>
      </c>
      <c r="D1928" t="s">
        <v>33</v>
      </c>
      <c r="E1928">
        <v>11</v>
      </c>
      <c r="F1928" t="s">
        <v>639</v>
      </c>
      <c r="G1928" t="s">
        <v>243</v>
      </c>
      <c r="O1928">
        <v>4</v>
      </c>
      <c r="P1928">
        <v>22</v>
      </c>
      <c r="Q1928">
        <v>0</v>
      </c>
      <c r="R1928">
        <v>0</v>
      </c>
      <c r="S1928">
        <v>0</v>
      </c>
      <c r="T1928">
        <v>7</v>
      </c>
      <c r="U1928">
        <v>5</v>
      </c>
      <c r="V1928">
        <v>67</v>
      </c>
      <c r="W1928">
        <v>0</v>
      </c>
      <c r="X1928">
        <v>0</v>
      </c>
      <c r="Y1928">
        <v>0</v>
      </c>
      <c r="AB1928">
        <v>2</v>
      </c>
      <c r="AC1928" t="s">
        <v>462</v>
      </c>
      <c r="AD1928" t="s">
        <v>1684</v>
      </c>
      <c r="AE1928" t="s">
        <v>1694</v>
      </c>
      <c r="AF1928">
        <v>13.9</v>
      </c>
    </row>
    <row r="1929" spans="1:32" x14ac:dyDescent="0.2">
      <c r="A1929" t="s">
        <v>1119</v>
      </c>
      <c r="B1929" t="s">
        <v>794</v>
      </c>
      <c r="C1929" t="s">
        <v>40</v>
      </c>
      <c r="D1929" t="s">
        <v>54</v>
      </c>
      <c r="E1929">
        <v>11</v>
      </c>
      <c r="F1929" t="s">
        <v>1120</v>
      </c>
      <c r="G1929" t="s">
        <v>238</v>
      </c>
      <c r="T1929">
        <v>8</v>
      </c>
      <c r="U1929">
        <v>5</v>
      </c>
      <c r="V1929">
        <v>28</v>
      </c>
      <c r="W1929">
        <v>1</v>
      </c>
      <c r="X1929">
        <v>0</v>
      </c>
      <c r="Y1929">
        <v>0</v>
      </c>
      <c r="AB1929">
        <v>1</v>
      </c>
      <c r="AC1929" t="s">
        <v>462</v>
      </c>
      <c r="AD1929" t="s">
        <v>1511</v>
      </c>
      <c r="AE1929" t="s">
        <v>1695</v>
      </c>
      <c r="AF1929">
        <v>13.8</v>
      </c>
    </row>
    <row r="1930" spans="1:32" x14ac:dyDescent="0.2">
      <c r="A1930" t="s">
        <v>864</v>
      </c>
      <c r="B1930" t="s">
        <v>720</v>
      </c>
      <c r="C1930" t="s">
        <v>61</v>
      </c>
      <c r="D1930" t="s">
        <v>56</v>
      </c>
      <c r="E1930">
        <v>11</v>
      </c>
      <c r="F1930" t="s">
        <v>865</v>
      </c>
      <c r="G1930" t="s">
        <v>244</v>
      </c>
      <c r="T1930">
        <v>9</v>
      </c>
      <c r="U1930">
        <v>5</v>
      </c>
      <c r="V1930">
        <v>88</v>
      </c>
      <c r="W1930">
        <v>0</v>
      </c>
      <c r="X1930">
        <v>0</v>
      </c>
      <c r="Y1930">
        <v>0</v>
      </c>
      <c r="AB1930">
        <v>1</v>
      </c>
      <c r="AC1930" t="s">
        <v>1477</v>
      </c>
      <c r="AD1930" t="s">
        <v>1684</v>
      </c>
      <c r="AE1930" t="s">
        <v>1696</v>
      </c>
      <c r="AF1930">
        <v>13.8</v>
      </c>
    </row>
    <row r="1931" spans="1:32" x14ac:dyDescent="0.2">
      <c r="A1931" t="s">
        <v>1127</v>
      </c>
      <c r="B1931" t="s">
        <v>794</v>
      </c>
      <c r="C1931" t="s">
        <v>36</v>
      </c>
      <c r="D1931" t="s">
        <v>38</v>
      </c>
      <c r="E1931">
        <v>11</v>
      </c>
      <c r="F1931" t="s">
        <v>1128</v>
      </c>
      <c r="G1931" t="s">
        <v>246</v>
      </c>
      <c r="T1931">
        <v>4</v>
      </c>
      <c r="U1931">
        <v>3</v>
      </c>
      <c r="V1931">
        <v>47</v>
      </c>
      <c r="W1931">
        <v>1</v>
      </c>
      <c r="X1931">
        <v>0</v>
      </c>
      <c r="Y1931">
        <v>0</v>
      </c>
      <c r="AB1931">
        <v>2</v>
      </c>
      <c r="AF1931">
        <v>13.7</v>
      </c>
    </row>
    <row r="1932" spans="1:32" x14ac:dyDescent="0.2">
      <c r="A1932" t="s">
        <v>503</v>
      </c>
      <c r="B1932" t="s">
        <v>475</v>
      </c>
      <c r="C1932" t="s">
        <v>61</v>
      </c>
      <c r="D1932" t="s">
        <v>56</v>
      </c>
      <c r="E1932">
        <v>11</v>
      </c>
      <c r="F1932" t="s">
        <v>504</v>
      </c>
      <c r="G1932" t="s">
        <v>244</v>
      </c>
      <c r="O1932">
        <v>6</v>
      </c>
      <c r="P1932">
        <v>14</v>
      </c>
      <c r="Q1932">
        <v>0</v>
      </c>
      <c r="R1932">
        <v>0</v>
      </c>
      <c r="S1932">
        <v>0</v>
      </c>
      <c r="T1932">
        <v>6</v>
      </c>
      <c r="U1932">
        <v>5</v>
      </c>
      <c r="V1932">
        <v>72</v>
      </c>
      <c r="W1932">
        <v>0</v>
      </c>
      <c r="X1932">
        <v>0</v>
      </c>
      <c r="Y1932">
        <v>0</v>
      </c>
      <c r="AB1932">
        <v>2</v>
      </c>
      <c r="AF1932">
        <v>13.6</v>
      </c>
    </row>
    <row r="1933" spans="1:32" x14ac:dyDescent="0.2">
      <c r="A1933" t="s">
        <v>990</v>
      </c>
      <c r="B1933" t="s">
        <v>720</v>
      </c>
      <c r="C1933" t="s">
        <v>50</v>
      </c>
      <c r="D1933" t="s">
        <v>59</v>
      </c>
      <c r="E1933">
        <v>11</v>
      </c>
      <c r="F1933" t="s">
        <v>991</v>
      </c>
      <c r="G1933" t="s">
        <v>242</v>
      </c>
      <c r="T1933">
        <v>7</v>
      </c>
      <c r="U1933">
        <v>4</v>
      </c>
      <c r="V1933">
        <v>36</v>
      </c>
      <c r="W1933">
        <v>1</v>
      </c>
      <c r="X1933">
        <v>0</v>
      </c>
      <c r="Y1933">
        <v>0</v>
      </c>
      <c r="AB1933">
        <v>2</v>
      </c>
      <c r="AC1933" t="s">
        <v>1477</v>
      </c>
      <c r="AD1933" t="s">
        <v>1600</v>
      </c>
      <c r="AE1933" t="s">
        <v>1697</v>
      </c>
      <c r="AF1933">
        <v>13.6</v>
      </c>
    </row>
    <row r="1934" spans="1:32" x14ac:dyDescent="0.2">
      <c r="A1934" t="s">
        <v>443</v>
      </c>
      <c r="B1934" t="s">
        <v>367</v>
      </c>
      <c r="C1934" t="s">
        <v>40</v>
      </c>
      <c r="D1934" t="s">
        <v>54</v>
      </c>
      <c r="E1934">
        <v>11</v>
      </c>
      <c r="F1934" t="s">
        <v>444</v>
      </c>
      <c r="G1934" t="s">
        <v>238</v>
      </c>
      <c r="H1934">
        <v>30</v>
      </c>
      <c r="I1934">
        <v>21</v>
      </c>
      <c r="J1934">
        <v>242</v>
      </c>
      <c r="K1934">
        <v>1</v>
      </c>
      <c r="L1934">
        <v>0</v>
      </c>
      <c r="M1934">
        <v>1</v>
      </c>
      <c r="N1934">
        <v>0</v>
      </c>
      <c r="O1934">
        <v>2</v>
      </c>
      <c r="P1934">
        <v>9</v>
      </c>
      <c r="Q1934">
        <v>0</v>
      </c>
      <c r="R1934">
        <v>0</v>
      </c>
      <c r="S1934">
        <v>0</v>
      </c>
      <c r="Z1934">
        <v>1</v>
      </c>
      <c r="AA1934">
        <v>0</v>
      </c>
      <c r="AB1934">
        <v>1</v>
      </c>
      <c r="AF1934">
        <v>13.58</v>
      </c>
    </row>
    <row r="1935" spans="1:32" x14ac:dyDescent="0.2">
      <c r="A1935" t="s">
        <v>441</v>
      </c>
      <c r="B1935" t="s">
        <v>367</v>
      </c>
      <c r="C1935" t="s">
        <v>62</v>
      </c>
      <c r="D1935" t="s">
        <v>49</v>
      </c>
      <c r="E1935">
        <v>11</v>
      </c>
      <c r="F1935" t="s">
        <v>442</v>
      </c>
      <c r="G1935" t="s">
        <v>250</v>
      </c>
      <c r="H1935">
        <v>25</v>
      </c>
      <c r="I1935">
        <v>20</v>
      </c>
      <c r="J1935">
        <v>253</v>
      </c>
      <c r="K1935">
        <v>0</v>
      </c>
      <c r="L1935">
        <v>0</v>
      </c>
      <c r="M1935">
        <v>0</v>
      </c>
      <c r="N1935">
        <v>0</v>
      </c>
      <c r="O1935">
        <v>7</v>
      </c>
      <c r="P1935">
        <v>33</v>
      </c>
      <c r="Q1935">
        <v>0</v>
      </c>
      <c r="R1935">
        <v>0</v>
      </c>
      <c r="S1935">
        <v>0</v>
      </c>
      <c r="AB1935">
        <v>1</v>
      </c>
      <c r="AF1935">
        <v>13.42</v>
      </c>
    </row>
    <row r="1936" spans="1:32" x14ac:dyDescent="0.2">
      <c r="A1936" t="s">
        <v>688</v>
      </c>
      <c r="B1936" t="s">
        <v>475</v>
      </c>
      <c r="C1936" t="s">
        <v>52</v>
      </c>
      <c r="D1936" t="s">
        <v>31</v>
      </c>
      <c r="E1936">
        <v>11</v>
      </c>
      <c r="F1936" t="s">
        <v>689</v>
      </c>
      <c r="G1936" t="s">
        <v>240</v>
      </c>
      <c r="O1936">
        <v>13</v>
      </c>
      <c r="P1936">
        <v>25</v>
      </c>
      <c r="Q1936">
        <v>1</v>
      </c>
      <c r="R1936">
        <v>0</v>
      </c>
      <c r="S1936">
        <v>0</v>
      </c>
      <c r="T1936">
        <v>6</v>
      </c>
      <c r="U1936">
        <v>3</v>
      </c>
      <c r="V1936">
        <v>17</v>
      </c>
      <c r="W1936">
        <v>0</v>
      </c>
      <c r="X1936">
        <v>0</v>
      </c>
      <c r="Y1936">
        <v>0</v>
      </c>
      <c r="AB1936">
        <v>2</v>
      </c>
      <c r="AF1936">
        <v>13.2</v>
      </c>
    </row>
    <row r="1937" spans="1:32" x14ac:dyDescent="0.2">
      <c r="A1937" t="s">
        <v>1029</v>
      </c>
      <c r="B1937" t="s">
        <v>720</v>
      </c>
      <c r="C1937" t="s">
        <v>42</v>
      </c>
      <c r="D1937" t="s">
        <v>34</v>
      </c>
      <c r="E1937">
        <v>11</v>
      </c>
      <c r="F1937" t="s">
        <v>1030</v>
      </c>
      <c r="G1937" t="s">
        <v>239</v>
      </c>
      <c r="T1937">
        <v>2</v>
      </c>
      <c r="U1937">
        <v>2</v>
      </c>
      <c r="V1937">
        <v>52</v>
      </c>
      <c r="W1937">
        <v>1</v>
      </c>
      <c r="X1937">
        <v>0</v>
      </c>
      <c r="Y1937">
        <v>0</v>
      </c>
      <c r="AB1937">
        <v>3</v>
      </c>
      <c r="AF1937">
        <v>13.2</v>
      </c>
    </row>
    <row r="1938" spans="1:32" x14ac:dyDescent="0.2">
      <c r="A1938" t="s">
        <v>640</v>
      </c>
      <c r="B1938" t="s">
        <v>475</v>
      </c>
      <c r="C1938" t="s">
        <v>38</v>
      </c>
      <c r="D1938" t="s">
        <v>36</v>
      </c>
      <c r="E1938">
        <v>11</v>
      </c>
      <c r="F1938" t="s">
        <v>641</v>
      </c>
      <c r="G1938" t="s">
        <v>246</v>
      </c>
      <c r="O1938">
        <v>13</v>
      </c>
      <c r="P1938">
        <v>64</v>
      </c>
      <c r="Q1938">
        <v>0</v>
      </c>
      <c r="R1938">
        <v>0</v>
      </c>
      <c r="S1938">
        <v>0</v>
      </c>
      <c r="T1938">
        <v>5</v>
      </c>
      <c r="U1938">
        <v>4</v>
      </c>
      <c r="V1938">
        <v>27</v>
      </c>
      <c r="W1938">
        <v>0</v>
      </c>
      <c r="X1938">
        <v>0</v>
      </c>
      <c r="Y1938">
        <v>0</v>
      </c>
      <c r="Z1938">
        <v>1</v>
      </c>
      <c r="AA1938">
        <v>0</v>
      </c>
      <c r="AB1938">
        <v>1</v>
      </c>
      <c r="AF1938">
        <v>13.1</v>
      </c>
    </row>
    <row r="1939" spans="1:32" x14ac:dyDescent="0.2">
      <c r="A1939" t="s">
        <v>493</v>
      </c>
      <c r="B1939" t="s">
        <v>475</v>
      </c>
      <c r="C1939" t="s">
        <v>59</v>
      </c>
      <c r="D1939" t="s">
        <v>50</v>
      </c>
      <c r="E1939">
        <v>11</v>
      </c>
      <c r="F1939" t="s">
        <v>494</v>
      </c>
      <c r="G1939" t="s">
        <v>242</v>
      </c>
      <c r="O1939">
        <v>14</v>
      </c>
      <c r="P1939">
        <v>34</v>
      </c>
      <c r="Q1939">
        <v>0</v>
      </c>
      <c r="R1939">
        <v>0</v>
      </c>
      <c r="S1939">
        <v>0</v>
      </c>
      <c r="T1939">
        <v>5</v>
      </c>
      <c r="U1939">
        <v>5</v>
      </c>
      <c r="V1939">
        <v>46</v>
      </c>
      <c r="W1939">
        <v>0</v>
      </c>
      <c r="X1939">
        <v>0</v>
      </c>
      <c r="Y1939">
        <v>0</v>
      </c>
      <c r="Z1939">
        <v>1</v>
      </c>
      <c r="AA1939">
        <v>0</v>
      </c>
      <c r="AB1939">
        <v>1</v>
      </c>
      <c r="AF1939">
        <v>13</v>
      </c>
    </row>
    <row r="1940" spans="1:32" x14ac:dyDescent="0.2">
      <c r="A1940" t="s">
        <v>960</v>
      </c>
      <c r="B1940" t="s">
        <v>794</v>
      </c>
      <c r="C1940" t="s">
        <v>31</v>
      </c>
      <c r="D1940" t="s">
        <v>52</v>
      </c>
      <c r="E1940">
        <v>11</v>
      </c>
      <c r="F1940" t="s">
        <v>1541</v>
      </c>
      <c r="G1940" t="s">
        <v>240</v>
      </c>
      <c r="T1940">
        <v>6</v>
      </c>
      <c r="U1940">
        <v>6</v>
      </c>
      <c r="V1940">
        <v>68</v>
      </c>
      <c r="W1940">
        <v>0</v>
      </c>
      <c r="X1940">
        <v>0</v>
      </c>
      <c r="Y1940">
        <v>0</v>
      </c>
      <c r="AF1940">
        <v>12.8</v>
      </c>
    </row>
    <row r="1941" spans="1:32" x14ac:dyDescent="0.2">
      <c r="A1941" t="s">
        <v>658</v>
      </c>
      <c r="B1941" t="s">
        <v>475</v>
      </c>
      <c r="C1941" t="s">
        <v>35</v>
      </c>
      <c r="D1941" t="s">
        <v>55</v>
      </c>
      <c r="E1941">
        <v>11</v>
      </c>
      <c r="F1941" t="s">
        <v>659</v>
      </c>
      <c r="G1941" t="s">
        <v>245</v>
      </c>
      <c r="O1941">
        <v>25</v>
      </c>
      <c r="P1941">
        <v>66</v>
      </c>
      <c r="Q1941">
        <v>1</v>
      </c>
      <c r="R1941">
        <v>0</v>
      </c>
      <c r="S1941">
        <v>0</v>
      </c>
      <c r="Z1941">
        <v>1</v>
      </c>
      <c r="AA1941">
        <v>0</v>
      </c>
      <c r="AB1941">
        <v>1</v>
      </c>
      <c r="AF1941">
        <v>12.6</v>
      </c>
    </row>
    <row r="1942" spans="1:32" x14ac:dyDescent="0.2">
      <c r="A1942" t="s">
        <v>1139</v>
      </c>
      <c r="B1942" t="s">
        <v>720</v>
      </c>
      <c r="C1942" t="s">
        <v>39</v>
      </c>
      <c r="D1942" t="s">
        <v>47</v>
      </c>
      <c r="E1942">
        <v>11</v>
      </c>
      <c r="F1942" t="s">
        <v>1140</v>
      </c>
      <c r="G1942" t="s">
        <v>241</v>
      </c>
      <c r="T1942">
        <v>9</v>
      </c>
      <c r="U1942">
        <v>6</v>
      </c>
      <c r="V1942">
        <v>66</v>
      </c>
      <c r="W1942">
        <v>0</v>
      </c>
      <c r="X1942">
        <v>0</v>
      </c>
      <c r="Y1942">
        <v>0</v>
      </c>
      <c r="AB1942">
        <v>1</v>
      </c>
      <c r="AF1942">
        <v>12.6</v>
      </c>
    </row>
    <row r="1943" spans="1:32" x14ac:dyDescent="0.2">
      <c r="A1943" t="s">
        <v>405</v>
      </c>
      <c r="B1943" t="s">
        <v>367</v>
      </c>
      <c r="C1943" t="s">
        <v>52</v>
      </c>
      <c r="D1943" t="s">
        <v>31</v>
      </c>
      <c r="E1943">
        <v>11</v>
      </c>
      <c r="F1943" t="s">
        <v>406</v>
      </c>
      <c r="G1943" t="s">
        <v>240</v>
      </c>
      <c r="H1943">
        <v>32</v>
      </c>
      <c r="I1943">
        <v>18</v>
      </c>
      <c r="J1943">
        <v>265</v>
      </c>
      <c r="K1943">
        <v>0</v>
      </c>
      <c r="L1943">
        <v>0</v>
      </c>
      <c r="M1943">
        <v>1</v>
      </c>
      <c r="N1943">
        <v>0</v>
      </c>
      <c r="O1943">
        <v>3</v>
      </c>
      <c r="P1943">
        <v>29</v>
      </c>
      <c r="Q1943">
        <v>0</v>
      </c>
      <c r="R1943">
        <v>0</v>
      </c>
      <c r="S1943">
        <v>0</v>
      </c>
      <c r="Z1943">
        <v>1</v>
      </c>
      <c r="AA1943">
        <v>0</v>
      </c>
      <c r="AB1943">
        <v>1</v>
      </c>
      <c r="AF1943">
        <v>12.5</v>
      </c>
    </row>
    <row r="1944" spans="1:32" x14ac:dyDescent="0.2">
      <c r="A1944" t="s">
        <v>1037</v>
      </c>
      <c r="B1944" t="s">
        <v>720</v>
      </c>
      <c r="C1944" t="s">
        <v>49</v>
      </c>
      <c r="D1944" t="s">
        <v>62</v>
      </c>
      <c r="E1944">
        <v>11</v>
      </c>
      <c r="F1944" t="s">
        <v>1038</v>
      </c>
      <c r="G1944" t="s">
        <v>250</v>
      </c>
      <c r="T1944">
        <v>8</v>
      </c>
      <c r="U1944">
        <v>7</v>
      </c>
      <c r="V1944">
        <v>54</v>
      </c>
      <c r="W1944">
        <v>0</v>
      </c>
      <c r="X1944">
        <v>0</v>
      </c>
      <c r="Y1944">
        <v>0</v>
      </c>
      <c r="AB1944">
        <v>1</v>
      </c>
      <c r="AF1944">
        <v>12.4</v>
      </c>
    </row>
    <row r="1945" spans="1:32" x14ac:dyDescent="0.2">
      <c r="A1945" t="s">
        <v>1293</v>
      </c>
      <c r="B1945" t="s">
        <v>794</v>
      </c>
      <c r="C1945" t="s">
        <v>35</v>
      </c>
      <c r="D1945" t="s">
        <v>55</v>
      </c>
      <c r="E1945">
        <v>11</v>
      </c>
      <c r="F1945" t="s">
        <v>1294</v>
      </c>
      <c r="G1945" t="s">
        <v>245</v>
      </c>
      <c r="T1945">
        <v>3</v>
      </c>
      <c r="U1945">
        <v>2</v>
      </c>
      <c r="V1945">
        <v>43</v>
      </c>
      <c r="W1945">
        <v>1</v>
      </c>
      <c r="X1945">
        <v>0</v>
      </c>
      <c r="Y1945">
        <v>0</v>
      </c>
      <c r="AB1945">
        <v>2</v>
      </c>
      <c r="AF1945">
        <v>12.3</v>
      </c>
    </row>
    <row r="1946" spans="1:32" x14ac:dyDescent="0.2">
      <c r="A1946" t="s">
        <v>838</v>
      </c>
      <c r="B1946" t="s">
        <v>720</v>
      </c>
      <c r="C1946" t="s">
        <v>32</v>
      </c>
      <c r="D1946" t="s">
        <v>33</v>
      </c>
      <c r="E1946">
        <v>11</v>
      </c>
      <c r="F1946" t="s">
        <v>839</v>
      </c>
      <c r="G1946" t="s">
        <v>243</v>
      </c>
      <c r="T1946">
        <v>11</v>
      </c>
      <c r="U1946">
        <v>4</v>
      </c>
      <c r="V1946">
        <v>81</v>
      </c>
      <c r="W1946">
        <v>0</v>
      </c>
      <c r="X1946">
        <v>0</v>
      </c>
      <c r="Y1946">
        <v>0</v>
      </c>
      <c r="AB1946">
        <v>2</v>
      </c>
      <c r="AC1946" t="s">
        <v>462</v>
      </c>
      <c r="AD1946" t="s">
        <v>1613</v>
      </c>
      <c r="AE1946" t="s">
        <v>1694</v>
      </c>
      <c r="AF1946">
        <v>12.1</v>
      </c>
    </row>
    <row r="1947" spans="1:32" x14ac:dyDescent="0.2">
      <c r="A1947" t="s">
        <v>1225</v>
      </c>
      <c r="B1947" t="s">
        <v>720</v>
      </c>
      <c r="C1947" t="s">
        <v>57</v>
      </c>
      <c r="D1947" t="s">
        <v>60</v>
      </c>
      <c r="E1947">
        <v>11</v>
      </c>
      <c r="F1947" t="s">
        <v>1226</v>
      </c>
      <c r="G1947" t="s">
        <v>249</v>
      </c>
      <c r="T1947">
        <v>6</v>
      </c>
      <c r="U1947">
        <v>6</v>
      </c>
      <c r="V1947">
        <v>60</v>
      </c>
      <c r="W1947">
        <v>0</v>
      </c>
      <c r="X1947">
        <v>0</v>
      </c>
      <c r="Y1947">
        <v>0</v>
      </c>
      <c r="AB1947">
        <v>1</v>
      </c>
      <c r="AC1947" t="s">
        <v>1477</v>
      </c>
      <c r="AD1947" t="s">
        <v>1698</v>
      </c>
      <c r="AE1947" t="s">
        <v>1699</v>
      </c>
      <c r="AF1947">
        <v>12</v>
      </c>
    </row>
    <row r="1948" spans="1:32" x14ac:dyDescent="0.2">
      <c r="A1948" t="s">
        <v>972</v>
      </c>
      <c r="B1948" t="s">
        <v>720</v>
      </c>
      <c r="C1948" t="s">
        <v>51</v>
      </c>
      <c r="D1948" t="s">
        <v>46</v>
      </c>
      <c r="E1948">
        <v>11</v>
      </c>
      <c r="F1948" t="s">
        <v>973</v>
      </c>
      <c r="G1948" t="s">
        <v>248</v>
      </c>
      <c r="T1948">
        <v>12</v>
      </c>
      <c r="U1948">
        <v>4</v>
      </c>
      <c r="V1948">
        <v>79</v>
      </c>
      <c r="W1948">
        <v>0</v>
      </c>
      <c r="X1948">
        <v>0</v>
      </c>
      <c r="Y1948">
        <v>0</v>
      </c>
      <c r="AB1948">
        <v>1</v>
      </c>
      <c r="AF1948">
        <v>11.9</v>
      </c>
    </row>
    <row r="1949" spans="1:32" x14ac:dyDescent="0.2">
      <c r="A1949" t="s">
        <v>419</v>
      </c>
      <c r="B1949" t="s">
        <v>367</v>
      </c>
      <c r="C1949" t="s">
        <v>53</v>
      </c>
      <c r="D1949" t="s">
        <v>44</v>
      </c>
      <c r="E1949">
        <v>11</v>
      </c>
      <c r="F1949" t="s">
        <v>420</v>
      </c>
      <c r="G1949" t="s">
        <v>247</v>
      </c>
      <c r="H1949">
        <v>30</v>
      </c>
      <c r="I1949">
        <v>22</v>
      </c>
      <c r="J1949">
        <v>207</v>
      </c>
      <c r="K1949">
        <v>1</v>
      </c>
      <c r="L1949">
        <v>0</v>
      </c>
      <c r="M1949">
        <v>1</v>
      </c>
      <c r="N1949">
        <v>0</v>
      </c>
      <c r="O1949">
        <v>1</v>
      </c>
      <c r="P1949">
        <v>4</v>
      </c>
      <c r="Q1949">
        <v>0</v>
      </c>
      <c r="R1949">
        <v>0</v>
      </c>
      <c r="S1949">
        <v>0</v>
      </c>
      <c r="Z1949">
        <v>2</v>
      </c>
      <c r="AA1949">
        <v>0</v>
      </c>
      <c r="AB1949">
        <v>1</v>
      </c>
      <c r="AF1949">
        <v>11.68</v>
      </c>
    </row>
    <row r="1950" spans="1:32" x14ac:dyDescent="0.2">
      <c r="A1950" t="s">
        <v>534</v>
      </c>
      <c r="B1950" t="s">
        <v>475</v>
      </c>
      <c r="C1950" t="s">
        <v>54</v>
      </c>
      <c r="D1950" t="s">
        <v>40</v>
      </c>
      <c r="E1950">
        <v>11</v>
      </c>
      <c r="F1950" t="s">
        <v>535</v>
      </c>
      <c r="G1950" t="s">
        <v>238</v>
      </c>
      <c r="O1950">
        <v>15</v>
      </c>
      <c r="P1950">
        <v>78</v>
      </c>
      <c r="Q1950">
        <v>0</v>
      </c>
      <c r="R1950">
        <v>0</v>
      </c>
      <c r="S1950">
        <v>0</v>
      </c>
      <c r="T1950">
        <v>2</v>
      </c>
      <c r="U1950">
        <v>2</v>
      </c>
      <c r="V1950">
        <v>16</v>
      </c>
      <c r="W1950">
        <v>0</v>
      </c>
      <c r="X1950">
        <v>0</v>
      </c>
      <c r="Y1950">
        <v>0</v>
      </c>
      <c r="AB1950">
        <v>1</v>
      </c>
      <c r="AF1950">
        <v>11.4</v>
      </c>
    </row>
    <row r="1951" spans="1:32" x14ac:dyDescent="0.2">
      <c r="A1951" t="s">
        <v>598</v>
      </c>
      <c r="B1951" t="s">
        <v>475</v>
      </c>
      <c r="C1951" t="s">
        <v>40</v>
      </c>
      <c r="D1951" t="s">
        <v>54</v>
      </c>
      <c r="E1951">
        <v>11</v>
      </c>
      <c r="F1951" t="s">
        <v>599</v>
      </c>
      <c r="G1951" t="s">
        <v>238</v>
      </c>
      <c r="O1951">
        <v>14</v>
      </c>
      <c r="P1951">
        <v>54</v>
      </c>
      <c r="Q1951">
        <v>0</v>
      </c>
      <c r="R1951">
        <v>0</v>
      </c>
      <c r="S1951">
        <v>0</v>
      </c>
      <c r="T1951">
        <v>4</v>
      </c>
      <c r="U1951">
        <v>3</v>
      </c>
      <c r="V1951">
        <v>28</v>
      </c>
      <c r="W1951">
        <v>0</v>
      </c>
      <c r="X1951">
        <v>0</v>
      </c>
      <c r="Y1951">
        <v>0</v>
      </c>
      <c r="AB1951">
        <v>1</v>
      </c>
      <c r="AC1951" t="s">
        <v>1477</v>
      </c>
      <c r="AD1951" t="s">
        <v>1487</v>
      </c>
      <c r="AE1951" t="s">
        <v>1700</v>
      </c>
      <c r="AF1951">
        <v>11.2</v>
      </c>
    </row>
    <row r="1952" spans="1:32" x14ac:dyDescent="0.2">
      <c r="A1952" t="s">
        <v>1051</v>
      </c>
      <c r="B1952" t="s">
        <v>720</v>
      </c>
      <c r="C1952" t="s">
        <v>56</v>
      </c>
      <c r="D1952" t="s">
        <v>61</v>
      </c>
      <c r="E1952">
        <v>11</v>
      </c>
      <c r="F1952" t="s">
        <v>1052</v>
      </c>
      <c r="G1952" t="s">
        <v>244</v>
      </c>
      <c r="T1952">
        <v>11</v>
      </c>
      <c r="U1952">
        <v>6</v>
      </c>
      <c r="V1952">
        <v>50</v>
      </c>
      <c r="W1952">
        <v>0</v>
      </c>
      <c r="X1952">
        <v>0</v>
      </c>
      <c r="Y1952">
        <v>0</v>
      </c>
      <c r="AB1952">
        <v>2</v>
      </c>
      <c r="AF1952">
        <v>11</v>
      </c>
    </row>
    <row r="1953" spans="1:32" x14ac:dyDescent="0.2">
      <c r="A1953" t="s">
        <v>1215</v>
      </c>
      <c r="B1953" t="s">
        <v>794</v>
      </c>
      <c r="C1953" t="s">
        <v>31</v>
      </c>
      <c r="D1953" t="s">
        <v>52</v>
      </c>
      <c r="E1953">
        <v>11</v>
      </c>
      <c r="F1953" t="s">
        <v>1216</v>
      </c>
      <c r="G1953" t="s">
        <v>240</v>
      </c>
      <c r="T1953">
        <v>5</v>
      </c>
      <c r="U1953">
        <v>4</v>
      </c>
      <c r="V1953">
        <v>69</v>
      </c>
      <c r="W1953">
        <v>0</v>
      </c>
      <c r="X1953">
        <v>0</v>
      </c>
      <c r="Y1953">
        <v>0</v>
      </c>
      <c r="AB1953">
        <v>2</v>
      </c>
      <c r="AC1953" t="s">
        <v>1477</v>
      </c>
      <c r="AD1953" t="s">
        <v>1701</v>
      </c>
      <c r="AE1953" t="s">
        <v>1702</v>
      </c>
      <c r="AF1953">
        <v>10.9</v>
      </c>
    </row>
    <row r="1954" spans="1:32" x14ac:dyDescent="0.2">
      <c r="A1954" t="s">
        <v>986</v>
      </c>
      <c r="B1954" t="s">
        <v>720</v>
      </c>
      <c r="C1954" t="s">
        <v>38</v>
      </c>
      <c r="D1954" t="s">
        <v>36</v>
      </c>
      <c r="E1954">
        <v>11</v>
      </c>
      <c r="F1954" t="s">
        <v>987</v>
      </c>
      <c r="G1954" t="s">
        <v>246</v>
      </c>
      <c r="T1954">
        <v>1</v>
      </c>
      <c r="U1954">
        <v>1</v>
      </c>
      <c r="V1954">
        <v>39</v>
      </c>
      <c r="W1954">
        <v>1</v>
      </c>
      <c r="X1954">
        <v>0</v>
      </c>
      <c r="Y1954">
        <v>0</v>
      </c>
      <c r="AB1954">
        <v>2</v>
      </c>
      <c r="AF1954">
        <v>10.9</v>
      </c>
    </row>
    <row r="1955" spans="1:32" x14ac:dyDescent="0.2">
      <c r="A1955" t="s">
        <v>1288</v>
      </c>
      <c r="B1955" t="s">
        <v>720</v>
      </c>
      <c r="C1955" t="s">
        <v>31</v>
      </c>
      <c r="D1955" t="s">
        <v>52</v>
      </c>
      <c r="E1955">
        <v>11</v>
      </c>
      <c r="F1955" t="s">
        <v>1289</v>
      </c>
      <c r="G1955" t="s">
        <v>240</v>
      </c>
      <c r="O1955">
        <v>1</v>
      </c>
      <c r="P1955">
        <v>5</v>
      </c>
      <c r="Q1955">
        <v>0</v>
      </c>
      <c r="R1955">
        <v>0</v>
      </c>
      <c r="S1955">
        <v>0</v>
      </c>
      <c r="T1955">
        <v>3</v>
      </c>
      <c r="U1955">
        <v>2</v>
      </c>
      <c r="V1955">
        <v>22</v>
      </c>
      <c r="W1955">
        <v>1</v>
      </c>
      <c r="X1955">
        <v>0</v>
      </c>
      <c r="Y1955">
        <v>0</v>
      </c>
      <c r="AB1955">
        <v>4</v>
      </c>
      <c r="AF1955">
        <v>10.7</v>
      </c>
    </row>
    <row r="1956" spans="1:32" x14ac:dyDescent="0.2">
      <c r="A1956" t="s">
        <v>477</v>
      </c>
      <c r="B1956" t="s">
        <v>475</v>
      </c>
      <c r="C1956" t="s">
        <v>46</v>
      </c>
      <c r="D1956" t="s">
        <v>51</v>
      </c>
      <c r="E1956">
        <v>11</v>
      </c>
      <c r="F1956" t="s">
        <v>478</v>
      </c>
      <c r="G1956" t="s">
        <v>248</v>
      </c>
      <c r="O1956">
        <v>2</v>
      </c>
      <c r="P1956">
        <v>9</v>
      </c>
      <c r="Q1956">
        <v>0</v>
      </c>
      <c r="R1956">
        <v>0</v>
      </c>
      <c r="S1956">
        <v>0</v>
      </c>
      <c r="T1956">
        <v>2</v>
      </c>
      <c r="U1956">
        <v>2</v>
      </c>
      <c r="V1956">
        <v>17</v>
      </c>
      <c r="W1956">
        <v>1</v>
      </c>
      <c r="X1956">
        <v>0</v>
      </c>
      <c r="Y1956">
        <v>0</v>
      </c>
      <c r="AB1956">
        <v>3</v>
      </c>
      <c r="AF1956">
        <v>10.6</v>
      </c>
    </row>
    <row r="1957" spans="1:32" x14ac:dyDescent="0.2">
      <c r="A1957" t="s">
        <v>1284</v>
      </c>
      <c r="B1957" t="s">
        <v>720</v>
      </c>
      <c r="C1957" t="s">
        <v>43</v>
      </c>
      <c r="D1957" t="s">
        <v>58</v>
      </c>
      <c r="E1957">
        <v>11</v>
      </c>
      <c r="F1957" t="s">
        <v>1285</v>
      </c>
      <c r="G1957" t="s">
        <v>251</v>
      </c>
      <c r="T1957">
        <v>8</v>
      </c>
      <c r="U1957">
        <v>4</v>
      </c>
      <c r="V1957">
        <v>66</v>
      </c>
      <c r="W1957">
        <v>0</v>
      </c>
      <c r="X1957">
        <v>0</v>
      </c>
      <c r="Y1957">
        <v>0</v>
      </c>
      <c r="AB1957">
        <v>2</v>
      </c>
      <c r="AF1957">
        <v>10.6</v>
      </c>
    </row>
    <row r="1958" spans="1:32" x14ac:dyDescent="0.2">
      <c r="A1958" t="s">
        <v>852</v>
      </c>
      <c r="B1958" t="s">
        <v>794</v>
      </c>
      <c r="C1958" t="s">
        <v>53</v>
      </c>
      <c r="D1958" t="s">
        <v>44</v>
      </c>
      <c r="E1958">
        <v>11</v>
      </c>
      <c r="F1958" t="s">
        <v>853</v>
      </c>
      <c r="G1958" t="s">
        <v>247</v>
      </c>
      <c r="T1958">
        <v>8</v>
      </c>
      <c r="U1958">
        <v>6</v>
      </c>
      <c r="V1958">
        <v>46</v>
      </c>
      <c r="W1958">
        <v>0</v>
      </c>
      <c r="X1958">
        <v>0</v>
      </c>
      <c r="Y1958">
        <v>0</v>
      </c>
      <c r="Z1958">
        <v>1</v>
      </c>
      <c r="AA1958">
        <v>0</v>
      </c>
      <c r="AB1958">
        <v>1</v>
      </c>
      <c r="AF1958">
        <v>10.6</v>
      </c>
    </row>
    <row r="1959" spans="1:32" x14ac:dyDescent="0.2">
      <c r="A1959" t="s">
        <v>771</v>
      </c>
      <c r="B1959" t="s">
        <v>720</v>
      </c>
      <c r="C1959" t="s">
        <v>42</v>
      </c>
      <c r="D1959" t="s">
        <v>34</v>
      </c>
      <c r="E1959">
        <v>11</v>
      </c>
      <c r="F1959" t="s">
        <v>772</v>
      </c>
      <c r="G1959" t="s">
        <v>239</v>
      </c>
      <c r="T1959">
        <v>7</v>
      </c>
      <c r="U1959">
        <v>4</v>
      </c>
      <c r="V1959">
        <v>66</v>
      </c>
      <c r="W1959">
        <v>0</v>
      </c>
      <c r="X1959">
        <v>0</v>
      </c>
      <c r="Y1959">
        <v>0</v>
      </c>
      <c r="AB1959">
        <v>2</v>
      </c>
      <c r="AF1959">
        <v>10.6</v>
      </c>
    </row>
    <row r="1960" spans="1:32" x14ac:dyDescent="0.2">
      <c r="A1960" t="s">
        <v>812</v>
      </c>
      <c r="B1960" t="s">
        <v>720</v>
      </c>
      <c r="C1960" t="s">
        <v>47</v>
      </c>
      <c r="D1960" t="s">
        <v>39</v>
      </c>
      <c r="E1960">
        <v>11</v>
      </c>
      <c r="F1960" t="s">
        <v>813</v>
      </c>
      <c r="G1960" t="s">
        <v>241</v>
      </c>
      <c r="T1960">
        <v>9</v>
      </c>
      <c r="U1960">
        <v>2</v>
      </c>
      <c r="V1960">
        <v>24</v>
      </c>
      <c r="W1960">
        <v>1</v>
      </c>
      <c r="X1960">
        <v>0</v>
      </c>
      <c r="Y1960">
        <v>0</v>
      </c>
      <c r="AB1960">
        <v>1</v>
      </c>
      <c r="AF1960">
        <v>10.4</v>
      </c>
    </row>
    <row r="1961" spans="1:32" x14ac:dyDescent="0.2">
      <c r="A1961" t="s">
        <v>1179</v>
      </c>
      <c r="B1961" t="s">
        <v>794</v>
      </c>
      <c r="C1961" t="s">
        <v>42</v>
      </c>
      <c r="D1961" t="s">
        <v>34</v>
      </c>
      <c r="E1961">
        <v>11</v>
      </c>
      <c r="F1961" t="s">
        <v>1180</v>
      </c>
      <c r="G1961" t="s">
        <v>239</v>
      </c>
      <c r="T1961">
        <v>5</v>
      </c>
      <c r="U1961">
        <v>2</v>
      </c>
      <c r="V1961">
        <v>21</v>
      </c>
      <c r="W1961">
        <v>1</v>
      </c>
      <c r="X1961">
        <v>0</v>
      </c>
      <c r="Y1961">
        <v>0</v>
      </c>
      <c r="AB1961">
        <v>1</v>
      </c>
      <c r="AF1961">
        <v>10.1</v>
      </c>
    </row>
    <row r="1962" spans="1:32" x14ac:dyDescent="0.2">
      <c r="A1962" t="s">
        <v>787</v>
      </c>
      <c r="B1962" t="s">
        <v>720</v>
      </c>
      <c r="C1962" t="s">
        <v>51</v>
      </c>
      <c r="D1962" t="s">
        <v>46</v>
      </c>
      <c r="E1962">
        <v>11</v>
      </c>
      <c r="F1962" t="s">
        <v>788</v>
      </c>
      <c r="G1962" t="s">
        <v>248</v>
      </c>
      <c r="T1962">
        <v>9</v>
      </c>
      <c r="U1962">
        <v>4</v>
      </c>
      <c r="V1962">
        <v>60</v>
      </c>
      <c r="W1962">
        <v>0</v>
      </c>
      <c r="X1962">
        <v>0</v>
      </c>
      <c r="Y1962">
        <v>0</v>
      </c>
      <c r="AB1962">
        <v>2</v>
      </c>
      <c r="AF1962">
        <v>10</v>
      </c>
    </row>
    <row r="1963" spans="1:32" x14ac:dyDescent="0.2">
      <c r="A1963" t="s">
        <v>1019</v>
      </c>
      <c r="B1963" t="s">
        <v>720</v>
      </c>
      <c r="C1963" t="s">
        <v>44</v>
      </c>
      <c r="D1963" t="s">
        <v>53</v>
      </c>
      <c r="E1963">
        <v>11</v>
      </c>
      <c r="F1963" t="s">
        <v>1020</v>
      </c>
      <c r="G1963" t="s">
        <v>247</v>
      </c>
      <c r="T1963">
        <v>6</v>
      </c>
      <c r="U1963">
        <v>4</v>
      </c>
      <c r="V1963">
        <v>57</v>
      </c>
      <c r="W1963">
        <v>0</v>
      </c>
      <c r="X1963">
        <v>0</v>
      </c>
      <c r="Y1963">
        <v>0</v>
      </c>
      <c r="AB1963">
        <v>4</v>
      </c>
      <c r="AF1963">
        <v>9.6999999999999993</v>
      </c>
    </row>
    <row r="1964" spans="1:32" x14ac:dyDescent="0.2">
      <c r="A1964" t="s">
        <v>1183</v>
      </c>
      <c r="B1964" t="s">
        <v>720</v>
      </c>
      <c r="C1964" t="s">
        <v>52</v>
      </c>
      <c r="D1964" t="s">
        <v>31</v>
      </c>
      <c r="E1964">
        <v>11</v>
      </c>
      <c r="F1964" t="s">
        <v>1184</v>
      </c>
      <c r="G1964" t="s">
        <v>240</v>
      </c>
      <c r="T1964">
        <v>5</v>
      </c>
      <c r="U1964">
        <v>4</v>
      </c>
      <c r="V1964">
        <v>57</v>
      </c>
      <c r="W1964">
        <v>0</v>
      </c>
      <c r="X1964">
        <v>0</v>
      </c>
      <c r="Y1964">
        <v>0</v>
      </c>
      <c r="AB1964">
        <v>4</v>
      </c>
      <c r="AF1964">
        <v>9.6999999999999993</v>
      </c>
    </row>
    <row r="1965" spans="1:32" x14ac:dyDescent="0.2">
      <c r="A1965" t="s">
        <v>886</v>
      </c>
      <c r="B1965" t="s">
        <v>720</v>
      </c>
      <c r="C1965" t="s">
        <v>62</v>
      </c>
      <c r="D1965" t="s">
        <v>49</v>
      </c>
      <c r="E1965">
        <v>11</v>
      </c>
      <c r="F1965" t="s">
        <v>887</v>
      </c>
      <c r="G1965" t="s">
        <v>250</v>
      </c>
      <c r="T1965">
        <v>4</v>
      </c>
      <c r="U1965">
        <v>4</v>
      </c>
      <c r="V1965">
        <v>56</v>
      </c>
      <c r="W1965">
        <v>0</v>
      </c>
      <c r="X1965">
        <v>0</v>
      </c>
      <c r="Y1965">
        <v>0</v>
      </c>
      <c r="AB1965">
        <v>2</v>
      </c>
      <c r="AF1965">
        <v>9.6</v>
      </c>
    </row>
    <row r="1966" spans="1:32" x14ac:dyDescent="0.2">
      <c r="A1966" t="s">
        <v>868</v>
      </c>
      <c r="B1966" t="s">
        <v>794</v>
      </c>
      <c r="C1966" t="s">
        <v>62</v>
      </c>
      <c r="D1966" t="s">
        <v>49</v>
      </c>
      <c r="E1966">
        <v>11</v>
      </c>
      <c r="F1966" t="s">
        <v>869</v>
      </c>
      <c r="G1966" t="s">
        <v>250</v>
      </c>
      <c r="T1966">
        <v>7</v>
      </c>
      <c r="U1966">
        <v>5</v>
      </c>
      <c r="V1966">
        <v>46</v>
      </c>
      <c r="W1966">
        <v>0</v>
      </c>
      <c r="X1966">
        <v>0</v>
      </c>
      <c r="Y1966">
        <v>0</v>
      </c>
      <c r="AB1966">
        <v>1</v>
      </c>
      <c r="AC1966" t="s">
        <v>462</v>
      </c>
      <c r="AD1966" t="s">
        <v>1689</v>
      </c>
      <c r="AE1966" t="s">
        <v>1703</v>
      </c>
      <c r="AF1966">
        <v>9.6</v>
      </c>
    </row>
    <row r="1967" spans="1:32" x14ac:dyDescent="0.2">
      <c r="A1967" t="s">
        <v>616</v>
      </c>
      <c r="B1967" t="s">
        <v>475</v>
      </c>
      <c r="C1967" t="s">
        <v>33</v>
      </c>
      <c r="D1967" t="s">
        <v>32</v>
      </c>
      <c r="E1967">
        <v>11</v>
      </c>
      <c r="F1967" t="s">
        <v>617</v>
      </c>
      <c r="G1967" t="s">
        <v>243</v>
      </c>
      <c r="O1967">
        <v>6</v>
      </c>
      <c r="P1967">
        <v>37</v>
      </c>
      <c r="Q1967">
        <v>0</v>
      </c>
      <c r="R1967">
        <v>0</v>
      </c>
      <c r="S1967">
        <v>0</v>
      </c>
      <c r="T1967">
        <v>3</v>
      </c>
      <c r="U1967">
        <v>3</v>
      </c>
      <c r="V1967">
        <v>28</v>
      </c>
      <c r="W1967">
        <v>0</v>
      </c>
      <c r="X1967">
        <v>0</v>
      </c>
      <c r="Y1967">
        <v>0</v>
      </c>
      <c r="AB1967">
        <v>2</v>
      </c>
      <c r="AF1967">
        <v>9.5</v>
      </c>
    </row>
    <row r="1968" spans="1:32" x14ac:dyDescent="0.2">
      <c r="A1968" t="s">
        <v>1623</v>
      </c>
      <c r="B1968" t="s">
        <v>367</v>
      </c>
      <c r="C1968" t="s">
        <v>35</v>
      </c>
      <c r="D1968" t="s">
        <v>55</v>
      </c>
      <c r="E1968">
        <v>11</v>
      </c>
      <c r="F1968" t="s">
        <v>1704</v>
      </c>
      <c r="G1968" t="s">
        <v>245</v>
      </c>
      <c r="H1968">
        <v>26</v>
      </c>
      <c r="I1968">
        <v>12</v>
      </c>
      <c r="J1968">
        <v>136</v>
      </c>
      <c r="K1968">
        <v>1</v>
      </c>
      <c r="L1968">
        <v>0</v>
      </c>
      <c r="M1968">
        <v>0</v>
      </c>
      <c r="N1968">
        <v>0</v>
      </c>
      <c r="O1968">
        <v>2</v>
      </c>
      <c r="P1968">
        <v>0</v>
      </c>
      <c r="Q1968">
        <v>0</v>
      </c>
      <c r="R1968">
        <v>0</v>
      </c>
      <c r="S1968">
        <v>0</v>
      </c>
      <c r="Z1968">
        <v>2</v>
      </c>
      <c r="AA1968">
        <v>0</v>
      </c>
      <c r="AB1968">
        <v>1</v>
      </c>
      <c r="AF1968">
        <v>9.44</v>
      </c>
    </row>
    <row r="1969" spans="1:32" x14ac:dyDescent="0.2">
      <c r="A1969" t="s">
        <v>369</v>
      </c>
      <c r="B1969" t="s">
        <v>367</v>
      </c>
      <c r="C1969" t="s">
        <v>58</v>
      </c>
      <c r="D1969" t="s">
        <v>43</v>
      </c>
      <c r="E1969">
        <v>11</v>
      </c>
      <c r="F1969" t="s">
        <v>370</v>
      </c>
      <c r="G1969" t="s">
        <v>251</v>
      </c>
      <c r="H1969">
        <v>36</v>
      </c>
      <c r="I1969">
        <v>20</v>
      </c>
      <c r="J1969">
        <v>233</v>
      </c>
      <c r="K1969">
        <v>0</v>
      </c>
      <c r="L1969">
        <v>0</v>
      </c>
      <c r="M1969">
        <v>0</v>
      </c>
      <c r="N1969">
        <v>0</v>
      </c>
      <c r="O1969">
        <v>4</v>
      </c>
      <c r="P1969">
        <v>1</v>
      </c>
      <c r="Q1969">
        <v>0</v>
      </c>
      <c r="R1969">
        <v>0</v>
      </c>
      <c r="S1969">
        <v>0</v>
      </c>
      <c r="AB1969">
        <v>1</v>
      </c>
      <c r="AF1969">
        <v>9.42</v>
      </c>
    </row>
    <row r="1970" spans="1:32" x14ac:dyDescent="0.2">
      <c r="A1970" t="s">
        <v>568</v>
      </c>
      <c r="B1970" t="s">
        <v>475</v>
      </c>
      <c r="C1970" t="s">
        <v>31</v>
      </c>
      <c r="D1970" t="s">
        <v>52</v>
      </c>
      <c r="E1970">
        <v>11</v>
      </c>
      <c r="F1970" t="s">
        <v>569</v>
      </c>
      <c r="G1970" t="s">
        <v>240</v>
      </c>
      <c r="O1970">
        <v>12</v>
      </c>
      <c r="P1970">
        <v>59</v>
      </c>
      <c r="Q1970">
        <v>0</v>
      </c>
      <c r="R1970">
        <v>0</v>
      </c>
      <c r="S1970">
        <v>0</v>
      </c>
      <c r="T1970">
        <v>2</v>
      </c>
      <c r="U1970">
        <v>2</v>
      </c>
      <c r="V1970">
        <v>13</v>
      </c>
      <c r="W1970">
        <v>0</v>
      </c>
      <c r="X1970">
        <v>0</v>
      </c>
      <c r="Y1970">
        <v>0</v>
      </c>
      <c r="AB1970">
        <v>2</v>
      </c>
      <c r="AF1970">
        <v>9.1999999999999993</v>
      </c>
    </row>
    <row r="1971" spans="1:32" x14ac:dyDescent="0.2">
      <c r="A1971" t="s">
        <v>988</v>
      </c>
      <c r="B1971" t="s">
        <v>720</v>
      </c>
      <c r="C1971" t="s">
        <v>59</v>
      </c>
      <c r="D1971" t="s">
        <v>50</v>
      </c>
      <c r="E1971">
        <v>11</v>
      </c>
      <c r="F1971" t="s">
        <v>989</v>
      </c>
      <c r="G1971" t="s">
        <v>242</v>
      </c>
      <c r="T1971">
        <v>8</v>
      </c>
      <c r="U1971">
        <v>5</v>
      </c>
      <c r="V1971">
        <v>41</v>
      </c>
      <c r="W1971">
        <v>0</v>
      </c>
      <c r="X1971">
        <v>0</v>
      </c>
      <c r="Y1971">
        <v>0</v>
      </c>
      <c r="AB1971">
        <v>2</v>
      </c>
      <c r="AF1971">
        <v>9.1</v>
      </c>
    </row>
    <row r="1972" spans="1:32" x14ac:dyDescent="0.2">
      <c r="A1972" t="s">
        <v>540</v>
      </c>
      <c r="B1972" t="s">
        <v>530</v>
      </c>
      <c r="C1972" t="s">
        <v>44</v>
      </c>
      <c r="D1972" t="s">
        <v>53</v>
      </c>
      <c r="E1972">
        <v>11</v>
      </c>
      <c r="F1972" t="s">
        <v>541</v>
      </c>
      <c r="G1972" t="s">
        <v>247</v>
      </c>
      <c r="O1972">
        <v>7</v>
      </c>
      <c r="P1972">
        <v>5</v>
      </c>
      <c r="Q1972">
        <v>0</v>
      </c>
      <c r="R1972">
        <v>0</v>
      </c>
      <c r="S1972">
        <v>0</v>
      </c>
      <c r="T1972">
        <v>2</v>
      </c>
      <c r="U1972">
        <v>2</v>
      </c>
      <c r="V1972">
        <v>5</v>
      </c>
      <c r="W1972">
        <v>1</v>
      </c>
      <c r="X1972">
        <v>0</v>
      </c>
      <c r="Y1972">
        <v>0</v>
      </c>
      <c r="AB1972">
        <v>2</v>
      </c>
      <c r="AF1972">
        <v>9</v>
      </c>
    </row>
    <row r="1973" spans="1:32" x14ac:dyDescent="0.2">
      <c r="A1973" t="s">
        <v>818</v>
      </c>
      <c r="B1973" t="s">
        <v>720</v>
      </c>
      <c r="C1973" t="s">
        <v>39</v>
      </c>
      <c r="D1973" t="s">
        <v>47</v>
      </c>
      <c r="E1973">
        <v>11</v>
      </c>
      <c r="F1973" t="s">
        <v>819</v>
      </c>
      <c r="G1973" t="s">
        <v>241</v>
      </c>
      <c r="T1973">
        <v>5</v>
      </c>
      <c r="U1973">
        <v>4</v>
      </c>
      <c r="V1973">
        <v>50</v>
      </c>
      <c r="W1973">
        <v>0</v>
      </c>
      <c r="X1973">
        <v>0</v>
      </c>
      <c r="Y1973">
        <v>0</v>
      </c>
      <c r="AB1973">
        <v>3</v>
      </c>
      <c r="AF1973">
        <v>9</v>
      </c>
    </row>
    <row r="1974" spans="1:32" x14ac:dyDescent="0.2">
      <c r="A1974" t="s">
        <v>1079</v>
      </c>
      <c r="B1974" t="s">
        <v>720</v>
      </c>
      <c r="C1974" t="s">
        <v>36</v>
      </c>
      <c r="D1974" t="s">
        <v>38</v>
      </c>
      <c r="E1974">
        <v>11</v>
      </c>
      <c r="F1974" t="s">
        <v>1080</v>
      </c>
      <c r="G1974" t="s">
        <v>246</v>
      </c>
      <c r="T1974">
        <v>5</v>
      </c>
      <c r="U1974">
        <v>4</v>
      </c>
      <c r="V1974">
        <v>50</v>
      </c>
      <c r="W1974">
        <v>0</v>
      </c>
      <c r="X1974">
        <v>0</v>
      </c>
      <c r="Y1974">
        <v>0</v>
      </c>
      <c r="AB1974">
        <v>3</v>
      </c>
      <c r="AF1974">
        <v>9</v>
      </c>
    </row>
    <row r="1975" spans="1:32" x14ac:dyDescent="0.2">
      <c r="A1975" t="s">
        <v>521</v>
      </c>
      <c r="B1975" t="s">
        <v>475</v>
      </c>
      <c r="C1975" t="s">
        <v>56</v>
      </c>
      <c r="D1975" t="s">
        <v>61</v>
      </c>
      <c r="E1975">
        <v>11</v>
      </c>
      <c r="F1975" t="s">
        <v>522</v>
      </c>
      <c r="G1975" t="s">
        <v>244</v>
      </c>
      <c r="O1975">
        <v>13</v>
      </c>
      <c r="P1975">
        <v>28</v>
      </c>
      <c r="Q1975">
        <v>1</v>
      </c>
      <c r="R1975">
        <v>0</v>
      </c>
      <c r="S1975">
        <v>0</v>
      </c>
      <c r="AB1975">
        <v>1</v>
      </c>
      <c r="AF1975">
        <v>8.8000000000000007</v>
      </c>
    </row>
    <row r="1976" spans="1:32" x14ac:dyDescent="0.2">
      <c r="A1976" t="s">
        <v>996</v>
      </c>
      <c r="B1976" t="s">
        <v>794</v>
      </c>
      <c r="C1976" t="s">
        <v>46</v>
      </c>
      <c r="D1976" t="s">
        <v>51</v>
      </c>
      <c r="E1976">
        <v>11</v>
      </c>
      <c r="F1976" t="s">
        <v>997</v>
      </c>
      <c r="G1976" t="s">
        <v>248</v>
      </c>
      <c r="T1976">
        <v>2</v>
      </c>
      <c r="U1976">
        <v>1</v>
      </c>
      <c r="V1976">
        <v>18</v>
      </c>
      <c r="W1976">
        <v>1</v>
      </c>
      <c r="X1976">
        <v>0</v>
      </c>
      <c r="Y1976">
        <v>0</v>
      </c>
      <c r="AB1976">
        <v>1</v>
      </c>
      <c r="AF1976">
        <v>8.8000000000000007</v>
      </c>
    </row>
    <row r="1977" spans="1:32" x14ac:dyDescent="0.2">
      <c r="A1977" t="s">
        <v>1525</v>
      </c>
      <c r="B1977" t="s">
        <v>720</v>
      </c>
      <c r="C1977" t="s">
        <v>49</v>
      </c>
      <c r="D1977" t="s">
        <v>62</v>
      </c>
      <c r="E1977">
        <v>11</v>
      </c>
      <c r="F1977" t="s">
        <v>1526</v>
      </c>
      <c r="G1977" t="s">
        <v>250</v>
      </c>
      <c r="T1977">
        <v>7</v>
      </c>
      <c r="U1977">
        <v>5</v>
      </c>
      <c r="V1977">
        <v>37</v>
      </c>
      <c r="W1977">
        <v>0</v>
      </c>
      <c r="X1977">
        <v>0</v>
      </c>
      <c r="Y1977">
        <v>0</v>
      </c>
      <c r="Z1977">
        <v>1</v>
      </c>
      <c r="AA1977">
        <v>0</v>
      </c>
      <c r="AB1977">
        <v>4</v>
      </c>
      <c r="AF1977">
        <v>8.6999999999999993</v>
      </c>
    </row>
    <row r="1978" spans="1:32" x14ac:dyDescent="0.2">
      <c r="A1978" t="s">
        <v>1604</v>
      </c>
      <c r="B1978" t="s">
        <v>720</v>
      </c>
      <c r="C1978" t="s">
        <v>55</v>
      </c>
      <c r="D1978" t="s">
        <v>35</v>
      </c>
      <c r="E1978">
        <v>11</v>
      </c>
      <c r="F1978" t="s">
        <v>1605</v>
      </c>
      <c r="G1978" t="s">
        <v>245</v>
      </c>
      <c r="T1978">
        <v>5</v>
      </c>
      <c r="U1978">
        <v>4</v>
      </c>
      <c r="V1978">
        <v>45</v>
      </c>
      <c r="W1978">
        <v>0</v>
      </c>
      <c r="X1978">
        <v>0</v>
      </c>
      <c r="Y1978">
        <v>0</v>
      </c>
      <c r="AF1978">
        <v>8.5</v>
      </c>
    </row>
    <row r="1979" spans="1:32" x14ac:dyDescent="0.2">
      <c r="A1979" t="s">
        <v>485</v>
      </c>
      <c r="B1979" t="s">
        <v>475</v>
      </c>
      <c r="C1979" t="s">
        <v>62</v>
      </c>
      <c r="D1979" t="s">
        <v>49</v>
      </c>
      <c r="E1979">
        <v>11</v>
      </c>
      <c r="F1979" t="s">
        <v>486</v>
      </c>
      <c r="G1979" t="s">
        <v>250</v>
      </c>
      <c r="O1979">
        <v>11</v>
      </c>
      <c r="P1979">
        <v>16</v>
      </c>
      <c r="Q1979">
        <v>0</v>
      </c>
      <c r="R1979">
        <v>0</v>
      </c>
      <c r="S1979">
        <v>0</v>
      </c>
      <c r="T1979">
        <v>2</v>
      </c>
      <c r="U1979">
        <v>2</v>
      </c>
      <c r="V1979">
        <v>48</v>
      </c>
      <c r="W1979">
        <v>0</v>
      </c>
      <c r="X1979">
        <v>0</v>
      </c>
      <c r="Y1979">
        <v>0</v>
      </c>
      <c r="AB1979">
        <v>1</v>
      </c>
      <c r="AF1979">
        <v>8.4</v>
      </c>
    </row>
    <row r="1980" spans="1:32" x14ac:dyDescent="0.2">
      <c r="A1980" t="s">
        <v>842</v>
      </c>
      <c r="B1980" t="s">
        <v>720</v>
      </c>
      <c r="C1980" t="s">
        <v>58</v>
      </c>
      <c r="D1980" t="s">
        <v>43</v>
      </c>
      <c r="E1980">
        <v>11</v>
      </c>
      <c r="F1980" t="s">
        <v>843</v>
      </c>
      <c r="G1980" t="s">
        <v>251</v>
      </c>
      <c r="T1980">
        <v>9</v>
      </c>
      <c r="U1980">
        <v>4</v>
      </c>
      <c r="V1980">
        <v>44</v>
      </c>
      <c r="W1980">
        <v>0</v>
      </c>
      <c r="X1980">
        <v>0</v>
      </c>
      <c r="Y1980">
        <v>0</v>
      </c>
      <c r="AB1980">
        <v>2</v>
      </c>
      <c r="AF1980">
        <v>8.4</v>
      </c>
    </row>
    <row r="1981" spans="1:32" x14ac:dyDescent="0.2">
      <c r="A1981" t="s">
        <v>1103</v>
      </c>
      <c r="B1981" t="s">
        <v>720</v>
      </c>
      <c r="C1981" t="s">
        <v>49</v>
      </c>
      <c r="D1981" t="s">
        <v>62</v>
      </c>
      <c r="E1981">
        <v>11</v>
      </c>
      <c r="F1981" t="s">
        <v>1104</v>
      </c>
      <c r="G1981" t="s">
        <v>250</v>
      </c>
      <c r="T1981">
        <v>5</v>
      </c>
      <c r="U1981">
        <v>3</v>
      </c>
      <c r="V1981">
        <v>51</v>
      </c>
      <c r="W1981">
        <v>0</v>
      </c>
      <c r="X1981">
        <v>0</v>
      </c>
      <c r="Y1981">
        <v>0</v>
      </c>
      <c r="AB1981">
        <v>3</v>
      </c>
      <c r="AF1981">
        <v>8.1</v>
      </c>
    </row>
    <row r="1982" spans="1:32" x14ac:dyDescent="0.2">
      <c r="A1982" t="s">
        <v>1025</v>
      </c>
      <c r="B1982" t="s">
        <v>794</v>
      </c>
      <c r="C1982" t="s">
        <v>52</v>
      </c>
      <c r="D1982" t="s">
        <v>31</v>
      </c>
      <c r="E1982">
        <v>11</v>
      </c>
      <c r="F1982" t="s">
        <v>1026</v>
      </c>
      <c r="G1982" t="s">
        <v>240</v>
      </c>
      <c r="T1982">
        <v>6</v>
      </c>
      <c r="U1982">
        <v>3</v>
      </c>
      <c r="V1982">
        <v>47</v>
      </c>
      <c r="W1982">
        <v>0</v>
      </c>
      <c r="X1982">
        <v>0</v>
      </c>
      <c r="Y1982">
        <v>0</v>
      </c>
      <c r="AB1982">
        <v>2</v>
      </c>
      <c r="AF1982">
        <v>7.7</v>
      </c>
    </row>
    <row r="1983" spans="1:32" x14ac:dyDescent="0.2">
      <c r="A1983" t="s">
        <v>375</v>
      </c>
      <c r="B1983" t="s">
        <v>367</v>
      </c>
      <c r="C1983" t="s">
        <v>56</v>
      </c>
      <c r="D1983" t="s">
        <v>61</v>
      </c>
      <c r="E1983">
        <v>11</v>
      </c>
      <c r="F1983" t="s">
        <v>376</v>
      </c>
      <c r="G1983" t="s">
        <v>244</v>
      </c>
      <c r="H1983">
        <v>25</v>
      </c>
      <c r="I1983">
        <v>13</v>
      </c>
      <c r="J1983">
        <v>169</v>
      </c>
      <c r="K1983">
        <v>0</v>
      </c>
      <c r="L1983">
        <v>0</v>
      </c>
      <c r="M1983">
        <v>0</v>
      </c>
      <c r="N1983">
        <v>0</v>
      </c>
      <c r="O1983">
        <v>2</v>
      </c>
      <c r="P1983">
        <v>8</v>
      </c>
      <c r="Q1983">
        <v>0</v>
      </c>
      <c r="R1983">
        <v>0</v>
      </c>
      <c r="S1983">
        <v>0</v>
      </c>
      <c r="AB1983">
        <v>1</v>
      </c>
      <c r="AF1983">
        <v>7.56</v>
      </c>
    </row>
    <row r="1984" spans="1:32" x14ac:dyDescent="0.2">
      <c r="A1984" t="s">
        <v>566</v>
      </c>
      <c r="B1984" t="s">
        <v>475</v>
      </c>
      <c r="C1984" t="s">
        <v>42</v>
      </c>
      <c r="D1984" t="s">
        <v>34</v>
      </c>
      <c r="E1984">
        <v>11</v>
      </c>
      <c r="F1984" t="s">
        <v>567</v>
      </c>
      <c r="G1984" t="s">
        <v>239</v>
      </c>
      <c r="O1984">
        <v>7</v>
      </c>
      <c r="P1984">
        <v>44</v>
      </c>
      <c r="Q1984">
        <v>0</v>
      </c>
      <c r="R1984">
        <v>0</v>
      </c>
      <c r="S1984">
        <v>0</v>
      </c>
      <c r="T1984">
        <v>3</v>
      </c>
      <c r="U1984">
        <v>2</v>
      </c>
      <c r="V1984">
        <v>11</v>
      </c>
      <c r="W1984">
        <v>0</v>
      </c>
      <c r="X1984">
        <v>0</v>
      </c>
      <c r="Y1984">
        <v>0</v>
      </c>
      <c r="AB1984">
        <v>1</v>
      </c>
      <c r="AF1984">
        <v>7.5</v>
      </c>
    </row>
    <row r="1985" spans="1:32" x14ac:dyDescent="0.2">
      <c r="A1985" t="s">
        <v>648</v>
      </c>
      <c r="B1985" t="s">
        <v>475</v>
      </c>
      <c r="C1985" t="s">
        <v>46</v>
      </c>
      <c r="D1985" t="s">
        <v>51</v>
      </c>
      <c r="E1985">
        <v>11</v>
      </c>
      <c r="F1985" t="s">
        <v>649</v>
      </c>
      <c r="G1985" t="s">
        <v>248</v>
      </c>
      <c r="O1985">
        <v>18</v>
      </c>
      <c r="P1985">
        <v>63</v>
      </c>
      <c r="Q1985">
        <v>0</v>
      </c>
      <c r="R1985">
        <v>0</v>
      </c>
      <c r="S1985">
        <v>0</v>
      </c>
      <c r="T1985">
        <v>2</v>
      </c>
      <c r="U1985">
        <v>1</v>
      </c>
      <c r="V1985">
        <v>2</v>
      </c>
      <c r="W1985">
        <v>0</v>
      </c>
      <c r="X1985">
        <v>0</v>
      </c>
      <c r="Y1985">
        <v>0</v>
      </c>
      <c r="AB1985">
        <v>1</v>
      </c>
      <c r="AF1985">
        <v>7.5</v>
      </c>
    </row>
    <row r="1986" spans="1:32" x14ac:dyDescent="0.2">
      <c r="A1986" t="s">
        <v>1147</v>
      </c>
      <c r="B1986" t="s">
        <v>794</v>
      </c>
      <c r="C1986" t="s">
        <v>59</v>
      </c>
      <c r="D1986" t="s">
        <v>50</v>
      </c>
      <c r="E1986">
        <v>11</v>
      </c>
      <c r="F1986" t="s">
        <v>1148</v>
      </c>
      <c r="G1986" t="s">
        <v>242</v>
      </c>
      <c r="T1986">
        <v>5</v>
      </c>
      <c r="U1986">
        <v>3</v>
      </c>
      <c r="V1986">
        <v>45</v>
      </c>
      <c r="W1986">
        <v>0</v>
      </c>
      <c r="X1986">
        <v>0</v>
      </c>
      <c r="Y1986">
        <v>0</v>
      </c>
      <c r="AB1986">
        <v>1</v>
      </c>
      <c r="AF1986">
        <v>7.5</v>
      </c>
    </row>
    <row r="1987" spans="1:32" x14ac:dyDescent="0.2">
      <c r="A1987" t="s">
        <v>1075</v>
      </c>
      <c r="B1987" t="s">
        <v>720</v>
      </c>
      <c r="C1987" t="s">
        <v>56</v>
      </c>
      <c r="D1987" t="s">
        <v>61</v>
      </c>
      <c r="E1987">
        <v>11</v>
      </c>
      <c r="F1987" t="s">
        <v>1076</v>
      </c>
      <c r="G1987" t="s">
        <v>244</v>
      </c>
      <c r="T1987">
        <v>2</v>
      </c>
      <c r="U1987">
        <v>2</v>
      </c>
      <c r="V1987">
        <v>54</v>
      </c>
      <c r="W1987">
        <v>0</v>
      </c>
      <c r="X1987">
        <v>0</v>
      </c>
      <c r="Y1987">
        <v>0</v>
      </c>
      <c r="AB1987">
        <v>3</v>
      </c>
      <c r="AF1987">
        <v>7.4</v>
      </c>
    </row>
    <row r="1988" spans="1:32" x14ac:dyDescent="0.2">
      <c r="A1988" t="s">
        <v>1274</v>
      </c>
      <c r="B1988" t="s">
        <v>720</v>
      </c>
      <c r="C1988" t="s">
        <v>36</v>
      </c>
      <c r="D1988" t="s">
        <v>38</v>
      </c>
      <c r="E1988">
        <v>11</v>
      </c>
      <c r="F1988" t="s">
        <v>1275</v>
      </c>
      <c r="G1988" t="s">
        <v>246</v>
      </c>
      <c r="T1988">
        <v>1</v>
      </c>
      <c r="U1988">
        <v>1</v>
      </c>
      <c r="V1988">
        <v>4</v>
      </c>
      <c r="W1988">
        <v>1</v>
      </c>
      <c r="X1988">
        <v>0</v>
      </c>
      <c r="Y1988">
        <v>0</v>
      </c>
      <c r="AB1988">
        <v>4</v>
      </c>
      <c r="AF1988">
        <v>7.4</v>
      </c>
    </row>
    <row r="1989" spans="1:32" x14ac:dyDescent="0.2">
      <c r="A1989" t="s">
        <v>956</v>
      </c>
      <c r="B1989" t="s">
        <v>720</v>
      </c>
      <c r="C1989" t="s">
        <v>53</v>
      </c>
      <c r="D1989" t="s">
        <v>44</v>
      </c>
      <c r="E1989">
        <v>11</v>
      </c>
      <c r="F1989" t="s">
        <v>957</v>
      </c>
      <c r="G1989" t="s">
        <v>247</v>
      </c>
      <c r="T1989">
        <v>4</v>
      </c>
      <c r="U1989">
        <v>3</v>
      </c>
      <c r="V1989">
        <v>43</v>
      </c>
      <c r="W1989">
        <v>0</v>
      </c>
      <c r="X1989">
        <v>0</v>
      </c>
      <c r="Y1989">
        <v>0</v>
      </c>
      <c r="AB1989">
        <v>3</v>
      </c>
      <c r="AF1989">
        <v>7.3</v>
      </c>
    </row>
    <row r="1990" spans="1:32" x14ac:dyDescent="0.2">
      <c r="A1990" t="s">
        <v>634</v>
      </c>
      <c r="B1990" t="s">
        <v>475</v>
      </c>
      <c r="C1990" t="s">
        <v>43</v>
      </c>
      <c r="D1990" t="s">
        <v>58</v>
      </c>
      <c r="E1990">
        <v>11</v>
      </c>
      <c r="F1990" t="s">
        <v>635</v>
      </c>
      <c r="G1990" t="s">
        <v>251</v>
      </c>
      <c r="O1990">
        <v>16</v>
      </c>
      <c r="P1990">
        <v>56</v>
      </c>
      <c r="Q1990">
        <v>0</v>
      </c>
      <c r="R1990">
        <v>0</v>
      </c>
      <c r="S1990">
        <v>0</v>
      </c>
      <c r="T1990">
        <v>2</v>
      </c>
      <c r="U1990">
        <v>1</v>
      </c>
      <c r="V1990">
        <v>5</v>
      </c>
      <c r="W1990">
        <v>0</v>
      </c>
      <c r="X1990">
        <v>0</v>
      </c>
      <c r="Y1990">
        <v>0</v>
      </c>
      <c r="AB1990">
        <v>1</v>
      </c>
      <c r="AF1990">
        <v>7.1</v>
      </c>
    </row>
    <row r="1991" spans="1:32" x14ac:dyDescent="0.2">
      <c r="A1991" t="s">
        <v>876</v>
      </c>
      <c r="B1991" t="s">
        <v>794</v>
      </c>
      <c r="C1991" t="s">
        <v>35</v>
      </c>
      <c r="D1991" t="s">
        <v>55</v>
      </c>
      <c r="E1991">
        <v>11</v>
      </c>
      <c r="F1991" t="s">
        <v>877</v>
      </c>
      <c r="G1991" t="s">
        <v>245</v>
      </c>
      <c r="T1991">
        <v>6</v>
      </c>
      <c r="U1991">
        <v>4</v>
      </c>
      <c r="V1991">
        <v>31</v>
      </c>
      <c r="W1991">
        <v>0</v>
      </c>
      <c r="X1991">
        <v>0</v>
      </c>
      <c r="Y1991">
        <v>0</v>
      </c>
      <c r="AB1991">
        <v>1</v>
      </c>
      <c r="AF1991">
        <v>7.1</v>
      </c>
    </row>
    <row r="1992" spans="1:32" x14ac:dyDescent="0.2">
      <c r="A1992" t="s">
        <v>1129</v>
      </c>
      <c r="B1992" t="s">
        <v>720</v>
      </c>
      <c r="C1992" t="s">
        <v>54</v>
      </c>
      <c r="D1992" t="s">
        <v>40</v>
      </c>
      <c r="E1992">
        <v>11</v>
      </c>
      <c r="F1992" t="s">
        <v>1130</v>
      </c>
      <c r="G1992" t="s">
        <v>238</v>
      </c>
      <c r="T1992">
        <v>6</v>
      </c>
      <c r="U1992">
        <v>3</v>
      </c>
      <c r="V1992">
        <v>40</v>
      </c>
      <c r="W1992">
        <v>0</v>
      </c>
      <c r="X1992">
        <v>0</v>
      </c>
      <c r="Y1992">
        <v>0</v>
      </c>
      <c r="AB1992">
        <v>2</v>
      </c>
      <c r="AF1992">
        <v>7</v>
      </c>
    </row>
    <row r="1993" spans="1:32" x14ac:dyDescent="0.2">
      <c r="A1993" t="s">
        <v>423</v>
      </c>
      <c r="B1993" t="s">
        <v>367</v>
      </c>
      <c r="C1993" t="s">
        <v>49</v>
      </c>
      <c r="D1993" t="s">
        <v>62</v>
      </c>
      <c r="E1993">
        <v>11</v>
      </c>
      <c r="F1993" t="s">
        <v>424</v>
      </c>
      <c r="G1993" t="s">
        <v>250</v>
      </c>
      <c r="H1993">
        <v>30</v>
      </c>
      <c r="I1993">
        <v>19</v>
      </c>
      <c r="J1993">
        <v>178</v>
      </c>
      <c r="K1993">
        <v>0</v>
      </c>
      <c r="L1993">
        <v>0</v>
      </c>
      <c r="M1993">
        <v>1</v>
      </c>
      <c r="N1993">
        <v>0</v>
      </c>
      <c r="O1993">
        <v>4</v>
      </c>
      <c r="P1993">
        <v>8</v>
      </c>
      <c r="Q1993">
        <v>0</v>
      </c>
      <c r="R1993">
        <v>0</v>
      </c>
      <c r="S1993">
        <v>0</v>
      </c>
      <c r="AB1993">
        <v>1</v>
      </c>
      <c r="AF1993">
        <v>6.92</v>
      </c>
    </row>
    <row r="1994" spans="1:32" x14ac:dyDescent="0.2">
      <c r="A1994" t="s">
        <v>934</v>
      </c>
      <c r="B1994" t="s">
        <v>720</v>
      </c>
      <c r="C1994" t="s">
        <v>58</v>
      </c>
      <c r="D1994" t="s">
        <v>43</v>
      </c>
      <c r="E1994">
        <v>11</v>
      </c>
      <c r="F1994" t="s">
        <v>935</v>
      </c>
      <c r="G1994" t="s">
        <v>251</v>
      </c>
      <c r="T1994">
        <v>6</v>
      </c>
      <c r="U1994">
        <v>3</v>
      </c>
      <c r="V1994">
        <v>39</v>
      </c>
      <c r="W1994">
        <v>0</v>
      </c>
      <c r="X1994">
        <v>0</v>
      </c>
      <c r="Y1994">
        <v>0</v>
      </c>
      <c r="AB1994">
        <v>1</v>
      </c>
      <c r="AF1994">
        <v>6.9</v>
      </c>
    </row>
    <row r="1995" spans="1:32" x14ac:dyDescent="0.2">
      <c r="A1995" t="s">
        <v>1111</v>
      </c>
      <c r="B1995" t="s">
        <v>794</v>
      </c>
      <c r="C1995" t="s">
        <v>57</v>
      </c>
      <c r="D1995" t="s">
        <v>60</v>
      </c>
      <c r="E1995">
        <v>11</v>
      </c>
      <c r="F1995" t="s">
        <v>1112</v>
      </c>
      <c r="G1995" t="s">
        <v>249</v>
      </c>
      <c r="T1995">
        <v>3</v>
      </c>
      <c r="U1995">
        <v>3</v>
      </c>
      <c r="V1995">
        <v>39</v>
      </c>
      <c r="W1995">
        <v>0</v>
      </c>
      <c r="X1995">
        <v>0</v>
      </c>
      <c r="Y1995">
        <v>0</v>
      </c>
      <c r="AB1995">
        <v>1</v>
      </c>
      <c r="AF1995">
        <v>6.9</v>
      </c>
    </row>
    <row r="1996" spans="1:32" x14ac:dyDescent="0.2">
      <c r="A1996" t="s">
        <v>1317</v>
      </c>
      <c r="B1996" t="s">
        <v>720</v>
      </c>
      <c r="C1996" t="s">
        <v>47</v>
      </c>
      <c r="D1996" t="s">
        <v>39</v>
      </c>
      <c r="E1996">
        <v>11</v>
      </c>
      <c r="F1996" t="s">
        <v>1318</v>
      </c>
      <c r="G1996" t="s">
        <v>241</v>
      </c>
      <c r="T1996">
        <v>4</v>
      </c>
      <c r="U1996">
        <v>3</v>
      </c>
      <c r="V1996">
        <v>36</v>
      </c>
      <c r="W1996">
        <v>0</v>
      </c>
      <c r="X1996">
        <v>0</v>
      </c>
      <c r="Y1996">
        <v>0</v>
      </c>
      <c r="AB1996">
        <v>2</v>
      </c>
      <c r="AF1996">
        <v>6.6</v>
      </c>
    </row>
    <row r="1997" spans="1:32" x14ac:dyDescent="0.2">
      <c r="A1997" t="s">
        <v>1145</v>
      </c>
      <c r="B1997" t="s">
        <v>720</v>
      </c>
      <c r="C1997" t="s">
        <v>57</v>
      </c>
      <c r="D1997" t="s">
        <v>60</v>
      </c>
      <c r="E1997">
        <v>11</v>
      </c>
      <c r="F1997" t="s">
        <v>1146</v>
      </c>
      <c r="G1997" t="s">
        <v>249</v>
      </c>
      <c r="T1997">
        <v>5</v>
      </c>
      <c r="U1997">
        <v>3</v>
      </c>
      <c r="V1997">
        <v>34</v>
      </c>
      <c r="W1997">
        <v>0</v>
      </c>
      <c r="X1997">
        <v>0</v>
      </c>
      <c r="Y1997">
        <v>0</v>
      </c>
      <c r="AB1997">
        <v>2</v>
      </c>
      <c r="AF1997">
        <v>6.4</v>
      </c>
    </row>
    <row r="1998" spans="1:32" x14ac:dyDescent="0.2">
      <c r="A1998" t="s">
        <v>958</v>
      </c>
      <c r="B1998" t="s">
        <v>720</v>
      </c>
      <c r="C1998" t="s">
        <v>50</v>
      </c>
      <c r="D1998" t="s">
        <v>59</v>
      </c>
      <c r="E1998">
        <v>11</v>
      </c>
      <c r="F1998" t="s">
        <v>959</v>
      </c>
      <c r="G1998" t="s">
        <v>242</v>
      </c>
      <c r="T1998">
        <v>9</v>
      </c>
      <c r="U1998">
        <v>4</v>
      </c>
      <c r="V1998">
        <v>24</v>
      </c>
      <c r="W1998">
        <v>0</v>
      </c>
      <c r="X1998">
        <v>0</v>
      </c>
      <c r="Y1998">
        <v>0</v>
      </c>
      <c r="AB1998">
        <v>3</v>
      </c>
      <c r="AF1998">
        <v>6.4</v>
      </c>
    </row>
    <row r="1999" spans="1:32" x14ac:dyDescent="0.2">
      <c r="A1999" t="s">
        <v>1059</v>
      </c>
      <c r="B1999" t="s">
        <v>720</v>
      </c>
      <c r="C1999" t="s">
        <v>38</v>
      </c>
      <c r="D1999" t="s">
        <v>36</v>
      </c>
      <c r="E1999">
        <v>11</v>
      </c>
      <c r="F1999" t="s">
        <v>1060</v>
      </c>
      <c r="G1999" t="s">
        <v>246</v>
      </c>
      <c r="T1999">
        <v>3</v>
      </c>
      <c r="U1999">
        <v>2</v>
      </c>
      <c r="V1999">
        <v>42</v>
      </c>
      <c r="W1999">
        <v>0</v>
      </c>
      <c r="X1999">
        <v>0</v>
      </c>
      <c r="Y1999">
        <v>0</v>
      </c>
      <c r="AB1999">
        <v>3</v>
      </c>
      <c r="AF1999">
        <v>6.2</v>
      </c>
    </row>
    <row r="2000" spans="1:32" x14ac:dyDescent="0.2">
      <c r="A2000" t="s">
        <v>1705</v>
      </c>
      <c r="B2000" t="s">
        <v>1001</v>
      </c>
      <c r="C2000" t="s">
        <v>62</v>
      </c>
      <c r="D2000" t="s">
        <v>49</v>
      </c>
      <c r="E2000">
        <v>11</v>
      </c>
      <c r="F2000" t="s">
        <v>1706</v>
      </c>
      <c r="G2000" t="s">
        <v>250</v>
      </c>
      <c r="O2000">
        <v>1</v>
      </c>
      <c r="P2000">
        <v>1</v>
      </c>
      <c r="Q2000">
        <v>1</v>
      </c>
      <c r="R2000">
        <v>0</v>
      </c>
      <c r="S2000">
        <v>0</v>
      </c>
      <c r="AF2000">
        <v>6.1</v>
      </c>
    </row>
    <row r="2001" spans="1:32" x14ac:dyDescent="0.2">
      <c r="A2001" t="s">
        <v>499</v>
      </c>
      <c r="B2001" t="s">
        <v>475</v>
      </c>
      <c r="C2001" t="s">
        <v>49</v>
      </c>
      <c r="D2001" t="s">
        <v>62</v>
      </c>
      <c r="E2001">
        <v>11</v>
      </c>
      <c r="F2001" t="s">
        <v>500</v>
      </c>
      <c r="G2001" t="s">
        <v>250</v>
      </c>
      <c r="O2001">
        <v>15</v>
      </c>
      <c r="P2001">
        <v>37</v>
      </c>
      <c r="Q2001">
        <v>0</v>
      </c>
      <c r="R2001">
        <v>0</v>
      </c>
      <c r="S2001">
        <v>0</v>
      </c>
      <c r="T2001">
        <v>1</v>
      </c>
      <c r="U2001">
        <v>1</v>
      </c>
      <c r="V2001">
        <v>12</v>
      </c>
      <c r="W2001">
        <v>0</v>
      </c>
      <c r="X2001">
        <v>0</v>
      </c>
      <c r="Y2001">
        <v>0</v>
      </c>
      <c r="AB2001">
        <v>2</v>
      </c>
      <c r="AF2001">
        <v>5.9</v>
      </c>
    </row>
    <row r="2002" spans="1:32" x14ac:dyDescent="0.2">
      <c r="A2002" t="s">
        <v>828</v>
      </c>
      <c r="B2002" t="s">
        <v>720</v>
      </c>
      <c r="C2002" t="s">
        <v>62</v>
      </c>
      <c r="D2002" t="s">
        <v>49</v>
      </c>
      <c r="E2002">
        <v>11</v>
      </c>
      <c r="F2002" t="s">
        <v>829</v>
      </c>
      <c r="G2002" t="s">
        <v>250</v>
      </c>
      <c r="T2002">
        <v>6</v>
      </c>
      <c r="U2002">
        <v>3</v>
      </c>
      <c r="V2002">
        <v>29</v>
      </c>
      <c r="W2002">
        <v>0</v>
      </c>
      <c r="X2002">
        <v>0</v>
      </c>
      <c r="Y2002">
        <v>0</v>
      </c>
      <c r="AB2002">
        <v>1</v>
      </c>
      <c r="AF2002">
        <v>5.9</v>
      </c>
    </row>
    <row r="2003" spans="1:32" x14ac:dyDescent="0.2">
      <c r="A2003" t="s">
        <v>936</v>
      </c>
      <c r="B2003" t="s">
        <v>794</v>
      </c>
      <c r="C2003" t="s">
        <v>43</v>
      </c>
      <c r="D2003" t="s">
        <v>58</v>
      </c>
      <c r="E2003">
        <v>11</v>
      </c>
      <c r="F2003" t="s">
        <v>937</v>
      </c>
      <c r="G2003" t="s">
        <v>251</v>
      </c>
      <c r="T2003">
        <v>7</v>
      </c>
      <c r="U2003">
        <v>2</v>
      </c>
      <c r="V2003">
        <v>37</v>
      </c>
      <c r="W2003">
        <v>0</v>
      </c>
      <c r="X2003">
        <v>0</v>
      </c>
      <c r="Y2003">
        <v>0</v>
      </c>
      <c r="AB2003">
        <v>1</v>
      </c>
      <c r="AF2003">
        <v>5.7</v>
      </c>
    </row>
    <row r="2004" spans="1:32" x14ac:dyDescent="0.2">
      <c r="A2004" t="s">
        <v>1596</v>
      </c>
      <c r="B2004" t="s">
        <v>475</v>
      </c>
      <c r="C2004" t="s">
        <v>42</v>
      </c>
      <c r="D2004" t="s">
        <v>34</v>
      </c>
      <c r="E2004">
        <v>11</v>
      </c>
      <c r="F2004" t="s">
        <v>1597</v>
      </c>
      <c r="G2004" t="s">
        <v>239</v>
      </c>
      <c r="O2004">
        <v>4</v>
      </c>
      <c r="P2004">
        <v>13</v>
      </c>
      <c r="Q2004">
        <v>0</v>
      </c>
      <c r="R2004">
        <v>0</v>
      </c>
      <c r="S2004">
        <v>0</v>
      </c>
      <c r="T2004">
        <v>2</v>
      </c>
      <c r="U2004">
        <v>2</v>
      </c>
      <c r="V2004">
        <v>23</v>
      </c>
      <c r="W2004">
        <v>0</v>
      </c>
      <c r="X2004">
        <v>0</v>
      </c>
      <c r="Y2004">
        <v>0</v>
      </c>
      <c r="AB2004">
        <v>2</v>
      </c>
      <c r="AF2004">
        <v>5.6</v>
      </c>
    </row>
    <row r="2005" spans="1:32" x14ac:dyDescent="0.2">
      <c r="A2005" t="s">
        <v>525</v>
      </c>
      <c r="B2005" t="s">
        <v>475</v>
      </c>
      <c r="C2005" t="s">
        <v>61</v>
      </c>
      <c r="D2005" t="s">
        <v>56</v>
      </c>
      <c r="E2005">
        <v>11</v>
      </c>
      <c r="F2005" t="s">
        <v>526</v>
      </c>
      <c r="G2005" t="s">
        <v>244</v>
      </c>
      <c r="O2005">
        <v>12</v>
      </c>
      <c r="P2005">
        <v>44</v>
      </c>
      <c r="Q2005">
        <v>0</v>
      </c>
      <c r="R2005">
        <v>0</v>
      </c>
      <c r="S2005">
        <v>0</v>
      </c>
      <c r="T2005">
        <v>2</v>
      </c>
      <c r="U2005">
        <v>1</v>
      </c>
      <c r="V2005">
        <v>2</v>
      </c>
      <c r="W2005">
        <v>0</v>
      </c>
      <c r="X2005">
        <v>0</v>
      </c>
      <c r="Y2005">
        <v>0</v>
      </c>
      <c r="AB2005">
        <v>3</v>
      </c>
      <c r="AF2005">
        <v>5.6</v>
      </c>
    </row>
    <row r="2006" spans="1:32" x14ac:dyDescent="0.2">
      <c r="A2006" t="s">
        <v>560</v>
      </c>
      <c r="B2006" t="s">
        <v>475</v>
      </c>
      <c r="C2006" t="s">
        <v>32</v>
      </c>
      <c r="D2006" t="s">
        <v>33</v>
      </c>
      <c r="E2006">
        <v>11</v>
      </c>
      <c r="F2006" t="s">
        <v>561</v>
      </c>
      <c r="G2006" t="s">
        <v>243</v>
      </c>
      <c r="O2006">
        <v>8</v>
      </c>
      <c r="P2006">
        <v>36</v>
      </c>
      <c r="Q2006">
        <v>0</v>
      </c>
      <c r="R2006">
        <v>0</v>
      </c>
      <c r="S2006">
        <v>0</v>
      </c>
      <c r="T2006">
        <v>1</v>
      </c>
      <c r="U2006">
        <v>1</v>
      </c>
      <c r="V2006">
        <v>9</v>
      </c>
      <c r="W2006">
        <v>0</v>
      </c>
      <c r="X2006">
        <v>0</v>
      </c>
      <c r="Y2006">
        <v>0</v>
      </c>
      <c r="AB2006">
        <v>1</v>
      </c>
      <c r="AF2006">
        <v>5.5</v>
      </c>
    </row>
    <row r="2007" spans="1:32" x14ac:dyDescent="0.2">
      <c r="A2007" t="s">
        <v>1282</v>
      </c>
      <c r="B2007" t="s">
        <v>720</v>
      </c>
      <c r="C2007" t="s">
        <v>40</v>
      </c>
      <c r="D2007" t="s">
        <v>54</v>
      </c>
      <c r="E2007">
        <v>11</v>
      </c>
      <c r="F2007" t="s">
        <v>1283</v>
      </c>
      <c r="G2007" t="s">
        <v>238</v>
      </c>
      <c r="H2007">
        <v>1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T2007">
        <v>3</v>
      </c>
      <c r="U2007">
        <v>2</v>
      </c>
      <c r="V2007">
        <v>35</v>
      </c>
      <c r="W2007">
        <v>0</v>
      </c>
      <c r="X2007">
        <v>0</v>
      </c>
      <c r="Y2007">
        <v>0</v>
      </c>
      <c r="AB2007">
        <v>3</v>
      </c>
      <c r="AC2007" t="s">
        <v>1477</v>
      </c>
      <c r="AD2007" t="s">
        <v>1482</v>
      </c>
      <c r="AE2007" t="s">
        <v>1700</v>
      </c>
      <c r="AF2007">
        <v>5.5</v>
      </c>
    </row>
    <row r="2008" spans="1:32" x14ac:dyDescent="0.2">
      <c r="A2008" t="s">
        <v>1197</v>
      </c>
      <c r="B2008" t="s">
        <v>794</v>
      </c>
      <c r="C2008" t="s">
        <v>60</v>
      </c>
      <c r="D2008" t="s">
        <v>57</v>
      </c>
      <c r="E2008">
        <v>11</v>
      </c>
      <c r="F2008" t="s">
        <v>1198</v>
      </c>
      <c r="G2008" t="s">
        <v>249</v>
      </c>
      <c r="T2008">
        <v>3</v>
      </c>
      <c r="U2008">
        <v>2</v>
      </c>
      <c r="V2008">
        <v>35</v>
      </c>
      <c r="W2008">
        <v>0</v>
      </c>
      <c r="X2008">
        <v>0</v>
      </c>
      <c r="Y2008">
        <v>0</v>
      </c>
      <c r="AB2008">
        <v>1</v>
      </c>
      <c r="AF2008">
        <v>5.5</v>
      </c>
    </row>
    <row r="2009" spans="1:32" x14ac:dyDescent="0.2">
      <c r="A2009" t="s">
        <v>483</v>
      </c>
      <c r="B2009" t="s">
        <v>475</v>
      </c>
      <c r="C2009" t="s">
        <v>47</v>
      </c>
      <c r="D2009" t="s">
        <v>39</v>
      </c>
      <c r="E2009">
        <v>11</v>
      </c>
      <c r="F2009" t="s">
        <v>484</v>
      </c>
      <c r="G2009" t="s">
        <v>241</v>
      </c>
      <c r="O2009">
        <v>8</v>
      </c>
      <c r="P2009">
        <v>14</v>
      </c>
      <c r="Q2009">
        <v>0</v>
      </c>
      <c r="R2009">
        <v>0</v>
      </c>
      <c r="S2009">
        <v>0</v>
      </c>
      <c r="T2009">
        <v>1</v>
      </c>
      <c r="U2009">
        <v>1</v>
      </c>
      <c r="V2009">
        <v>30</v>
      </c>
      <c r="W2009">
        <v>0</v>
      </c>
      <c r="X2009">
        <v>0</v>
      </c>
      <c r="Y2009">
        <v>0</v>
      </c>
      <c r="AB2009">
        <v>1</v>
      </c>
      <c r="AF2009">
        <v>5.4</v>
      </c>
    </row>
    <row r="2010" spans="1:32" x14ac:dyDescent="0.2">
      <c r="A2010" t="s">
        <v>882</v>
      </c>
      <c r="B2010" t="s">
        <v>720</v>
      </c>
      <c r="C2010" t="s">
        <v>38</v>
      </c>
      <c r="D2010" t="s">
        <v>36</v>
      </c>
      <c r="E2010">
        <v>11</v>
      </c>
      <c r="F2010" t="s">
        <v>883</v>
      </c>
      <c r="G2010" t="s">
        <v>246</v>
      </c>
      <c r="T2010">
        <v>4</v>
      </c>
      <c r="U2010">
        <v>4</v>
      </c>
      <c r="V2010">
        <v>13</v>
      </c>
      <c r="W2010">
        <v>0</v>
      </c>
      <c r="X2010">
        <v>0</v>
      </c>
      <c r="Y2010">
        <v>0</v>
      </c>
      <c r="AB2010">
        <v>1</v>
      </c>
      <c r="AF2010">
        <v>5.3</v>
      </c>
    </row>
    <row r="2011" spans="1:32" x14ac:dyDescent="0.2">
      <c r="A2011" t="s">
        <v>554</v>
      </c>
      <c r="B2011" t="s">
        <v>475</v>
      </c>
      <c r="C2011" t="s">
        <v>61</v>
      </c>
      <c r="D2011" t="s">
        <v>56</v>
      </c>
      <c r="E2011">
        <v>11</v>
      </c>
      <c r="F2011" t="s">
        <v>555</v>
      </c>
      <c r="G2011" t="s">
        <v>244</v>
      </c>
      <c r="O2011">
        <v>6</v>
      </c>
      <c r="P2011">
        <v>22</v>
      </c>
      <c r="Q2011">
        <v>0</v>
      </c>
      <c r="R2011">
        <v>0</v>
      </c>
      <c r="S2011">
        <v>0</v>
      </c>
      <c r="T2011">
        <v>1</v>
      </c>
      <c r="U2011">
        <v>1</v>
      </c>
      <c r="V2011">
        <v>18</v>
      </c>
      <c r="W2011">
        <v>0</v>
      </c>
      <c r="X2011">
        <v>0</v>
      </c>
      <c r="Y2011">
        <v>0</v>
      </c>
      <c r="AB2011">
        <v>1</v>
      </c>
      <c r="AC2011" t="s">
        <v>1477</v>
      </c>
      <c r="AD2011" t="s">
        <v>1707</v>
      </c>
      <c r="AE2011" t="s">
        <v>1708</v>
      </c>
      <c r="AF2011">
        <v>5</v>
      </c>
    </row>
    <row r="2012" spans="1:32" x14ac:dyDescent="0.2">
      <c r="A2012" t="s">
        <v>1143</v>
      </c>
      <c r="B2012" t="s">
        <v>794</v>
      </c>
      <c r="C2012" t="s">
        <v>55</v>
      </c>
      <c r="D2012" t="s">
        <v>35</v>
      </c>
      <c r="E2012">
        <v>11</v>
      </c>
      <c r="F2012" t="s">
        <v>1144</v>
      </c>
      <c r="G2012" t="s">
        <v>245</v>
      </c>
      <c r="T2012">
        <v>4</v>
      </c>
      <c r="U2012">
        <v>3</v>
      </c>
      <c r="V2012">
        <v>20</v>
      </c>
      <c r="W2012">
        <v>0</v>
      </c>
      <c r="X2012">
        <v>0</v>
      </c>
      <c r="Y2012">
        <v>0</v>
      </c>
      <c r="AB2012">
        <v>2</v>
      </c>
      <c r="AF2012">
        <v>5</v>
      </c>
    </row>
    <row r="2013" spans="1:32" x14ac:dyDescent="0.2">
      <c r="A2013" t="s">
        <v>850</v>
      </c>
      <c r="B2013" t="s">
        <v>720</v>
      </c>
      <c r="C2013" t="s">
        <v>40</v>
      </c>
      <c r="D2013" t="s">
        <v>54</v>
      </c>
      <c r="E2013">
        <v>11</v>
      </c>
      <c r="F2013" t="s">
        <v>851</v>
      </c>
      <c r="G2013" t="s">
        <v>238</v>
      </c>
      <c r="T2013">
        <v>4</v>
      </c>
      <c r="U2013">
        <v>3</v>
      </c>
      <c r="V2013">
        <v>19</v>
      </c>
      <c r="W2013">
        <v>0</v>
      </c>
      <c r="X2013">
        <v>0</v>
      </c>
      <c r="Y2013">
        <v>0</v>
      </c>
      <c r="AB2013">
        <v>2</v>
      </c>
      <c r="AC2013" t="s">
        <v>462</v>
      </c>
      <c r="AD2013" t="s">
        <v>1560</v>
      </c>
      <c r="AE2013" t="s">
        <v>1695</v>
      </c>
      <c r="AF2013">
        <v>4.9000000000000004</v>
      </c>
    </row>
    <row r="2014" spans="1:32" x14ac:dyDescent="0.2">
      <c r="A2014" t="s">
        <v>672</v>
      </c>
      <c r="B2014" t="s">
        <v>475</v>
      </c>
      <c r="C2014" t="s">
        <v>50</v>
      </c>
      <c r="D2014" t="s">
        <v>59</v>
      </c>
      <c r="E2014">
        <v>11</v>
      </c>
      <c r="F2014" t="s">
        <v>673</v>
      </c>
      <c r="G2014" t="s">
        <v>242</v>
      </c>
      <c r="O2014">
        <v>17</v>
      </c>
      <c r="P2014">
        <v>48</v>
      </c>
      <c r="Q2014">
        <v>0</v>
      </c>
      <c r="R2014">
        <v>0</v>
      </c>
      <c r="S2014">
        <v>0</v>
      </c>
      <c r="T2014">
        <v>2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1</v>
      </c>
      <c r="AA2014">
        <v>0</v>
      </c>
      <c r="AB2014">
        <v>2</v>
      </c>
      <c r="AF2014">
        <v>4.8</v>
      </c>
    </row>
    <row r="2015" spans="1:32" x14ac:dyDescent="0.2">
      <c r="A2015" t="s">
        <v>594</v>
      </c>
      <c r="B2015" t="s">
        <v>475</v>
      </c>
      <c r="C2015" t="s">
        <v>50</v>
      </c>
      <c r="D2015" t="s">
        <v>59</v>
      </c>
      <c r="E2015">
        <v>11</v>
      </c>
      <c r="F2015" t="s">
        <v>595</v>
      </c>
      <c r="G2015" t="s">
        <v>242</v>
      </c>
      <c r="O2015">
        <v>2</v>
      </c>
      <c r="P2015">
        <v>2</v>
      </c>
      <c r="Q2015">
        <v>0</v>
      </c>
      <c r="R2015">
        <v>0</v>
      </c>
      <c r="S2015">
        <v>0</v>
      </c>
      <c r="T2015">
        <v>4</v>
      </c>
      <c r="U2015">
        <v>3</v>
      </c>
      <c r="V2015">
        <v>16</v>
      </c>
      <c r="W2015">
        <v>0</v>
      </c>
      <c r="X2015">
        <v>0</v>
      </c>
      <c r="Y2015">
        <v>0</v>
      </c>
      <c r="AB2015">
        <v>3</v>
      </c>
      <c r="AF2015">
        <v>4.8</v>
      </c>
    </row>
    <row r="2016" spans="1:32" x14ac:dyDescent="0.2">
      <c r="A2016" t="s">
        <v>654</v>
      </c>
      <c r="B2016" t="s">
        <v>475</v>
      </c>
      <c r="C2016" t="s">
        <v>34</v>
      </c>
      <c r="D2016" t="s">
        <v>42</v>
      </c>
      <c r="E2016">
        <v>11</v>
      </c>
      <c r="F2016" t="s">
        <v>1709</v>
      </c>
      <c r="G2016" t="s">
        <v>239</v>
      </c>
      <c r="O2016">
        <v>7</v>
      </c>
      <c r="P2016">
        <v>35</v>
      </c>
      <c r="Q2016">
        <v>0</v>
      </c>
      <c r="R2016">
        <v>0</v>
      </c>
      <c r="S2016">
        <v>0</v>
      </c>
      <c r="T2016">
        <v>2</v>
      </c>
      <c r="U2016">
        <v>1</v>
      </c>
      <c r="V2016">
        <v>3</v>
      </c>
      <c r="W2016">
        <v>0</v>
      </c>
      <c r="X2016">
        <v>0</v>
      </c>
      <c r="Y2016">
        <v>0</v>
      </c>
      <c r="AF2016">
        <v>4.8</v>
      </c>
    </row>
    <row r="2017" spans="1:32" x14ac:dyDescent="0.2">
      <c r="A2017" t="s">
        <v>642</v>
      </c>
      <c r="B2017" t="s">
        <v>475</v>
      </c>
      <c r="C2017" t="s">
        <v>53</v>
      </c>
      <c r="D2017" t="s">
        <v>44</v>
      </c>
      <c r="E2017">
        <v>11</v>
      </c>
      <c r="F2017" t="s">
        <v>643</v>
      </c>
      <c r="G2017" t="s">
        <v>247</v>
      </c>
      <c r="O2017">
        <v>4</v>
      </c>
      <c r="P2017">
        <v>10</v>
      </c>
      <c r="Q2017">
        <v>0</v>
      </c>
      <c r="R2017">
        <v>0</v>
      </c>
      <c r="S2017">
        <v>0</v>
      </c>
      <c r="T2017">
        <v>4</v>
      </c>
      <c r="U2017">
        <v>3</v>
      </c>
      <c r="V2017">
        <v>7</v>
      </c>
      <c r="W2017">
        <v>0</v>
      </c>
      <c r="X2017">
        <v>0</v>
      </c>
      <c r="Y2017">
        <v>0</v>
      </c>
      <c r="AB2017">
        <v>3</v>
      </c>
      <c r="AF2017">
        <v>4.7</v>
      </c>
    </row>
    <row r="2018" spans="1:32" x14ac:dyDescent="0.2">
      <c r="A2018" t="s">
        <v>874</v>
      </c>
      <c r="B2018" t="s">
        <v>794</v>
      </c>
      <c r="C2018" t="s">
        <v>34</v>
      </c>
      <c r="D2018" t="s">
        <v>42</v>
      </c>
      <c r="E2018">
        <v>11</v>
      </c>
      <c r="F2018" t="s">
        <v>875</v>
      </c>
      <c r="G2018" t="s">
        <v>239</v>
      </c>
      <c r="T2018">
        <v>3</v>
      </c>
      <c r="U2018">
        <v>2</v>
      </c>
      <c r="V2018">
        <v>27</v>
      </c>
      <c r="W2018">
        <v>0</v>
      </c>
      <c r="X2018">
        <v>0</v>
      </c>
      <c r="Y2018">
        <v>0</v>
      </c>
      <c r="AB2018">
        <v>1</v>
      </c>
      <c r="AF2018">
        <v>4.7</v>
      </c>
    </row>
    <row r="2019" spans="1:32" x14ac:dyDescent="0.2">
      <c r="A2019" t="s">
        <v>1039</v>
      </c>
      <c r="B2019" t="s">
        <v>794</v>
      </c>
      <c r="C2019" t="s">
        <v>62</v>
      </c>
      <c r="D2019" t="s">
        <v>49</v>
      </c>
      <c r="E2019">
        <v>11</v>
      </c>
      <c r="F2019" t="s">
        <v>1040</v>
      </c>
      <c r="G2019" t="s">
        <v>250</v>
      </c>
      <c r="T2019">
        <v>2</v>
      </c>
      <c r="U2019">
        <v>2</v>
      </c>
      <c r="V2019">
        <v>26</v>
      </c>
      <c r="W2019">
        <v>0</v>
      </c>
      <c r="X2019">
        <v>0</v>
      </c>
      <c r="Y2019">
        <v>0</v>
      </c>
      <c r="AB2019">
        <v>2</v>
      </c>
      <c r="AF2019">
        <v>4.5999999999999996</v>
      </c>
    </row>
    <row r="2020" spans="1:32" x14ac:dyDescent="0.2">
      <c r="A2020" t="s">
        <v>976</v>
      </c>
      <c r="B2020" t="s">
        <v>720</v>
      </c>
      <c r="C2020" t="s">
        <v>62</v>
      </c>
      <c r="D2020" t="s">
        <v>49</v>
      </c>
      <c r="E2020">
        <v>11</v>
      </c>
      <c r="F2020" t="s">
        <v>977</v>
      </c>
      <c r="G2020" t="s">
        <v>250</v>
      </c>
      <c r="T2020">
        <v>2</v>
      </c>
      <c r="U2020">
        <v>2</v>
      </c>
      <c r="V2020">
        <v>26</v>
      </c>
      <c r="W2020">
        <v>0</v>
      </c>
      <c r="X2020">
        <v>0</v>
      </c>
      <c r="Y2020">
        <v>0</v>
      </c>
      <c r="AB2020">
        <v>4</v>
      </c>
      <c r="AF2020">
        <v>4.5999999999999996</v>
      </c>
    </row>
    <row r="2021" spans="1:32" x14ac:dyDescent="0.2">
      <c r="A2021" t="s">
        <v>1089</v>
      </c>
      <c r="B2021" t="s">
        <v>794</v>
      </c>
      <c r="C2021" t="s">
        <v>52</v>
      </c>
      <c r="D2021" t="s">
        <v>31</v>
      </c>
      <c r="E2021">
        <v>11</v>
      </c>
      <c r="F2021" t="s">
        <v>1090</v>
      </c>
      <c r="G2021" t="s">
        <v>240</v>
      </c>
      <c r="T2021">
        <v>6</v>
      </c>
      <c r="U2021">
        <v>2</v>
      </c>
      <c r="V2021">
        <v>26</v>
      </c>
      <c r="W2021">
        <v>0</v>
      </c>
      <c r="X2021">
        <v>0</v>
      </c>
      <c r="Y2021">
        <v>0</v>
      </c>
      <c r="AB2021">
        <v>1</v>
      </c>
      <c r="AF2021">
        <v>4.5999999999999996</v>
      </c>
    </row>
    <row r="2022" spans="1:32" x14ac:dyDescent="0.2">
      <c r="A2022" t="s">
        <v>798</v>
      </c>
      <c r="B2022" t="s">
        <v>720</v>
      </c>
      <c r="C2022" t="s">
        <v>55</v>
      </c>
      <c r="D2022" t="s">
        <v>35</v>
      </c>
      <c r="E2022">
        <v>11</v>
      </c>
      <c r="F2022" t="s">
        <v>799</v>
      </c>
      <c r="G2022" t="s">
        <v>245</v>
      </c>
      <c r="T2022">
        <v>7</v>
      </c>
      <c r="U2022">
        <v>2</v>
      </c>
      <c r="V2022">
        <v>25</v>
      </c>
      <c r="W2022">
        <v>0</v>
      </c>
      <c r="X2022">
        <v>0</v>
      </c>
      <c r="Y2022">
        <v>0</v>
      </c>
      <c r="AB2022">
        <v>2</v>
      </c>
      <c r="AF2022">
        <v>4.5</v>
      </c>
    </row>
    <row r="2023" spans="1:32" x14ac:dyDescent="0.2">
      <c r="A2023" t="s">
        <v>1053</v>
      </c>
      <c r="B2023" t="s">
        <v>794</v>
      </c>
      <c r="C2023" t="s">
        <v>56</v>
      </c>
      <c r="D2023" t="s">
        <v>61</v>
      </c>
      <c r="E2023">
        <v>11</v>
      </c>
      <c r="F2023" t="s">
        <v>1054</v>
      </c>
      <c r="G2023" t="s">
        <v>244</v>
      </c>
      <c r="T2023">
        <v>3</v>
      </c>
      <c r="U2023">
        <v>2</v>
      </c>
      <c r="V2023">
        <v>25</v>
      </c>
      <c r="W2023">
        <v>0</v>
      </c>
      <c r="X2023">
        <v>0</v>
      </c>
      <c r="Y2023">
        <v>0</v>
      </c>
      <c r="AB2023">
        <v>1</v>
      </c>
      <c r="AF2023">
        <v>4.5</v>
      </c>
    </row>
    <row r="2024" spans="1:32" x14ac:dyDescent="0.2">
      <c r="A2024" t="s">
        <v>1125</v>
      </c>
      <c r="B2024" t="s">
        <v>720</v>
      </c>
      <c r="C2024" t="s">
        <v>35</v>
      </c>
      <c r="D2024" t="s">
        <v>55</v>
      </c>
      <c r="E2024">
        <v>11</v>
      </c>
      <c r="F2024" t="s">
        <v>1126</v>
      </c>
      <c r="G2024" t="s">
        <v>245</v>
      </c>
      <c r="T2024">
        <v>5</v>
      </c>
      <c r="U2024">
        <v>2</v>
      </c>
      <c r="V2024">
        <v>24</v>
      </c>
      <c r="W2024">
        <v>0</v>
      </c>
      <c r="X2024">
        <v>0</v>
      </c>
      <c r="Y2024">
        <v>0</v>
      </c>
      <c r="AB2024">
        <v>3</v>
      </c>
      <c r="AF2024">
        <v>4.4000000000000004</v>
      </c>
    </row>
    <row r="2025" spans="1:32" x14ac:dyDescent="0.2">
      <c r="A2025" t="s">
        <v>1007</v>
      </c>
      <c r="B2025" t="s">
        <v>530</v>
      </c>
      <c r="C2025" t="s">
        <v>55</v>
      </c>
      <c r="D2025" t="s">
        <v>35</v>
      </c>
      <c r="E2025">
        <v>11</v>
      </c>
      <c r="F2025" t="s">
        <v>1008</v>
      </c>
      <c r="G2025" t="s">
        <v>245</v>
      </c>
      <c r="O2025">
        <v>2</v>
      </c>
      <c r="P2025">
        <v>3</v>
      </c>
      <c r="Q2025">
        <v>0</v>
      </c>
      <c r="R2025">
        <v>0</v>
      </c>
      <c r="S2025">
        <v>0</v>
      </c>
      <c r="T2025">
        <v>5</v>
      </c>
      <c r="U2025">
        <v>3</v>
      </c>
      <c r="V2025">
        <v>10</v>
      </c>
      <c r="W2025">
        <v>0</v>
      </c>
      <c r="X2025">
        <v>0</v>
      </c>
      <c r="Y2025">
        <v>0</v>
      </c>
      <c r="AB2025">
        <v>2</v>
      </c>
      <c r="AF2025">
        <v>4.3</v>
      </c>
    </row>
    <row r="2026" spans="1:32" x14ac:dyDescent="0.2">
      <c r="A2026" t="s">
        <v>664</v>
      </c>
      <c r="B2026" t="s">
        <v>475</v>
      </c>
      <c r="C2026" t="s">
        <v>50</v>
      </c>
      <c r="D2026" t="s">
        <v>59</v>
      </c>
      <c r="E2026">
        <v>11</v>
      </c>
      <c r="F2026" t="s">
        <v>665</v>
      </c>
      <c r="G2026" t="s">
        <v>242</v>
      </c>
      <c r="O2026">
        <v>3</v>
      </c>
      <c r="P2026">
        <v>43</v>
      </c>
      <c r="Q2026">
        <v>0</v>
      </c>
      <c r="R2026">
        <v>0</v>
      </c>
      <c r="S2026">
        <v>0</v>
      </c>
      <c r="AB2026">
        <v>1</v>
      </c>
      <c r="AF2026">
        <v>4.3</v>
      </c>
    </row>
    <row r="2027" spans="1:32" x14ac:dyDescent="0.2">
      <c r="A2027" t="s">
        <v>606</v>
      </c>
      <c r="B2027" t="s">
        <v>475</v>
      </c>
      <c r="C2027" t="s">
        <v>57</v>
      </c>
      <c r="D2027" t="s">
        <v>60</v>
      </c>
      <c r="E2027">
        <v>11</v>
      </c>
      <c r="F2027" t="s">
        <v>607</v>
      </c>
      <c r="G2027" t="s">
        <v>249</v>
      </c>
      <c r="O2027">
        <v>4</v>
      </c>
      <c r="P2027">
        <v>11</v>
      </c>
      <c r="Q2027">
        <v>0</v>
      </c>
      <c r="R2027">
        <v>0</v>
      </c>
      <c r="S2027">
        <v>0</v>
      </c>
      <c r="T2027">
        <v>2</v>
      </c>
      <c r="U2027">
        <v>2</v>
      </c>
      <c r="V2027">
        <v>11</v>
      </c>
      <c r="W2027">
        <v>0</v>
      </c>
      <c r="X2027">
        <v>0</v>
      </c>
      <c r="Y2027">
        <v>0</v>
      </c>
      <c r="AB2027">
        <v>3</v>
      </c>
      <c r="AF2027">
        <v>4.2</v>
      </c>
    </row>
    <row r="2028" spans="1:32" x14ac:dyDescent="0.2">
      <c r="A2028" t="s">
        <v>1272</v>
      </c>
      <c r="B2028" t="s">
        <v>720</v>
      </c>
      <c r="C2028" t="s">
        <v>32</v>
      </c>
      <c r="D2028" t="s">
        <v>33</v>
      </c>
      <c r="E2028">
        <v>11</v>
      </c>
      <c r="F2028" t="s">
        <v>1273</v>
      </c>
      <c r="G2028" t="s">
        <v>243</v>
      </c>
      <c r="T2028">
        <v>4</v>
      </c>
      <c r="U2028">
        <v>2</v>
      </c>
      <c r="V2028">
        <v>22</v>
      </c>
      <c r="W2028">
        <v>0</v>
      </c>
      <c r="X2028">
        <v>0</v>
      </c>
      <c r="Y2028">
        <v>0</v>
      </c>
      <c r="AB2028">
        <v>4</v>
      </c>
      <c r="AF2028">
        <v>4.2</v>
      </c>
    </row>
    <row r="2029" spans="1:32" x14ac:dyDescent="0.2">
      <c r="A2029" t="s">
        <v>912</v>
      </c>
      <c r="B2029" t="s">
        <v>720</v>
      </c>
      <c r="C2029" t="s">
        <v>59</v>
      </c>
      <c r="D2029" t="s">
        <v>50</v>
      </c>
      <c r="E2029">
        <v>11</v>
      </c>
      <c r="F2029" t="s">
        <v>913</v>
      </c>
      <c r="G2029" t="s">
        <v>242</v>
      </c>
      <c r="T2029">
        <v>4</v>
      </c>
      <c r="U2029">
        <v>2</v>
      </c>
      <c r="V2029">
        <v>21</v>
      </c>
      <c r="W2029">
        <v>0</v>
      </c>
      <c r="X2029">
        <v>0</v>
      </c>
      <c r="Y2029">
        <v>0</v>
      </c>
      <c r="AB2029">
        <v>1</v>
      </c>
      <c r="AF2029">
        <v>4.0999999999999996</v>
      </c>
    </row>
    <row r="2030" spans="1:32" x14ac:dyDescent="0.2">
      <c r="A2030" t="s">
        <v>802</v>
      </c>
      <c r="B2030" t="s">
        <v>720</v>
      </c>
      <c r="C2030" t="s">
        <v>51</v>
      </c>
      <c r="D2030" t="s">
        <v>46</v>
      </c>
      <c r="E2030">
        <v>11</v>
      </c>
      <c r="F2030" t="s">
        <v>803</v>
      </c>
      <c r="G2030" t="s">
        <v>248</v>
      </c>
      <c r="O2030">
        <v>1</v>
      </c>
      <c r="P2030">
        <v>2</v>
      </c>
      <c r="Q2030">
        <v>0</v>
      </c>
      <c r="R2030">
        <v>0</v>
      </c>
      <c r="S2030">
        <v>0</v>
      </c>
      <c r="T2030">
        <v>3</v>
      </c>
      <c r="U2030">
        <v>2</v>
      </c>
      <c r="V2030">
        <v>19</v>
      </c>
      <c r="W2030">
        <v>0</v>
      </c>
      <c r="X2030">
        <v>0</v>
      </c>
      <c r="Y2030">
        <v>0</v>
      </c>
      <c r="AB2030">
        <v>3</v>
      </c>
      <c r="AF2030">
        <v>4.0999999999999996</v>
      </c>
    </row>
    <row r="2031" spans="1:32" x14ac:dyDescent="0.2">
      <c r="A2031" t="s">
        <v>860</v>
      </c>
      <c r="B2031" t="s">
        <v>720</v>
      </c>
      <c r="C2031" t="s">
        <v>38</v>
      </c>
      <c r="D2031" t="s">
        <v>36</v>
      </c>
      <c r="E2031">
        <v>11</v>
      </c>
      <c r="F2031" t="s">
        <v>861</v>
      </c>
      <c r="G2031" t="s">
        <v>246</v>
      </c>
      <c r="T2031">
        <v>4</v>
      </c>
      <c r="U2031">
        <v>3</v>
      </c>
      <c r="V2031">
        <v>11</v>
      </c>
      <c r="W2031">
        <v>0</v>
      </c>
      <c r="X2031">
        <v>0</v>
      </c>
      <c r="Y2031">
        <v>0</v>
      </c>
      <c r="AB2031">
        <v>4</v>
      </c>
      <c r="AF2031">
        <v>4.0999999999999996</v>
      </c>
    </row>
    <row r="2032" spans="1:32" x14ac:dyDescent="0.2">
      <c r="A2032" t="s">
        <v>1009</v>
      </c>
      <c r="B2032" t="s">
        <v>720</v>
      </c>
      <c r="C2032" t="s">
        <v>59</v>
      </c>
      <c r="D2032" t="s">
        <v>50</v>
      </c>
      <c r="E2032">
        <v>11</v>
      </c>
      <c r="F2032" t="s">
        <v>1010</v>
      </c>
      <c r="G2032" t="s">
        <v>242</v>
      </c>
      <c r="T2032">
        <v>3</v>
      </c>
      <c r="U2032">
        <v>2</v>
      </c>
      <c r="V2032">
        <v>20</v>
      </c>
      <c r="W2032">
        <v>0</v>
      </c>
      <c r="X2032">
        <v>0</v>
      </c>
      <c r="Y2032">
        <v>0</v>
      </c>
      <c r="AB2032">
        <v>4</v>
      </c>
      <c r="AF2032">
        <v>4</v>
      </c>
    </row>
    <row r="2033" spans="1:32" x14ac:dyDescent="0.2">
      <c r="A2033" t="s">
        <v>836</v>
      </c>
      <c r="B2033" t="s">
        <v>794</v>
      </c>
      <c r="C2033" t="s">
        <v>34</v>
      </c>
      <c r="D2033" t="s">
        <v>42</v>
      </c>
      <c r="E2033">
        <v>11</v>
      </c>
      <c r="F2033" t="s">
        <v>837</v>
      </c>
      <c r="G2033" t="s">
        <v>239</v>
      </c>
      <c r="T2033">
        <v>3</v>
      </c>
      <c r="U2033">
        <v>2</v>
      </c>
      <c r="V2033">
        <v>20</v>
      </c>
      <c r="W2033">
        <v>0</v>
      </c>
      <c r="X2033">
        <v>0</v>
      </c>
      <c r="Y2033">
        <v>0</v>
      </c>
      <c r="AB2033">
        <v>2</v>
      </c>
      <c r="AF2033">
        <v>4</v>
      </c>
    </row>
    <row r="2034" spans="1:32" x14ac:dyDescent="0.2">
      <c r="A2034" t="s">
        <v>1302</v>
      </c>
      <c r="B2034" t="s">
        <v>794</v>
      </c>
      <c r="C2034" t="s">
        <v>39</v>
      </c>
      <c r="D2034" t="s">
        <v>47</v>
      </c>
      <c r="E2034">
        <v>11</v>
      </c>
      <c r="F2034" t="s">
        <v>1303</v>
      </c>
      <c r="G2034" t="s">
        <v>241</v>
      </c>
      <c r="T2034">
        <v>3</v>
      </c>
      <c r="U2034">
        <v>2</v>
      </c>
      <c r="V2034">
        <v>19</v>
      </c>
      <c r="W2034">
        <v>0</v>
      </c>
      <c r="X2034">
        <v>0</v>
      </c>
      <c r="Y2034">
        <v>0</v>
      </c>
      <c r="AB2034">
        <v>2</v>
      </c>
      <c r="AF2034">
        <v>3.9</v>
      </c>
    </row>
    <row r="2035" spans="1:32" x14ac:dyDescent="0.2">
      <c r="A2035" t="s">
        <v>796</v>
      </c>
      <c r="B2035" t="s">
        <v>720</v>
      </c>
      <c r="C2035" t="s">
        <v>54</v>
      </c>
      <c r="D2035" t="s">
        <v>40</v>
      </c>
      <c r="E2035">
        <v>11</v>
      </c>
      <c r="F2035" t="s">
        <v>797</v>
      </c>
      <c r="G2035" t="s">
        <v>238</v>
      </c>
      <c r="O2035">
        <v>2</v>
      </c>
      <c r="P2035">
        <v>0</v>
      </c>
      <c r="Q2035">
        <v>0</v>
      </c>
      <c r="R2035">
        <v>0</v>
      </c>
      <c r="S2035">
        <v>0</v>
      </c>
      <c r="T2035">
        <v>2</v>
      </c>
      <c r="U2035">
        <v>2</v>
      </c>
      <c r="V2035">
        <v>18</v>
      </c>
      <c r="W2035">
        <v>0</v>
      </c>
      <c r="X2035">
        <v>0</v>
      </c>
      <c r="Y2035">
        <v>0</v>
      </c>
      <c r="AB2035">
        <v>3</v>
      </c>
      <c r="AF2035">
        <v>3.8</v>
      </c>
    </row>
    <row r="2036" spans="1:32" x14ac:dyDescent="0.2">
      <c r="A2036" t="s">
        <v>1710</v>
      </c>
      <c r="B2036" t="s">
        <v>475</v>
      </c>
      <c r="C2036" t="s">
        <v>38</v>
      </c>
      <c r="D2036" t="s">
        <v>36</v>
      </c>
      <c r="E2036">
        <v>11</v>
      </c>
      <c r="F2036" t="s">
        <v>1711</v>
      </c>
      <c r="G2036" t="s">
        <v>246</v>
      </c>
      <c r="O2036">
        <v>7</v>
      </c>
      <c r="P2036">
        <v>37</v>
      </c>
      <c r="Q2036">
        <v>0</v>
      </c>
      <c r="R2036">
        <v>0</v>
      </c>
      <c r="S2036">
        <v>0</v>
      </c>
      <c r="T2036">
        <v>1</v>
      </c>
      <c r="U2036">
        <v>0</v>
      </c>
      <c r="V2036">
        <v>0</v>
      </c>
      <c r="W2036">
        <v>0</v>
      </c>
      <c r="X2036">
        <v>0</v>
      </c>
      <c r="Y2036">
        <v>0</v>
      </c>
      <c r="AB2036">
        <v>3</v>
      </c>
      <c r="AF2036">
        <v>3.7</v>
      </c>
    </row>
    <row r="2037" spans="1:32" x14ac:dyDescent="0.2">
      <c r="A2037" t="s">
        <v>698</v>
      </c>
      <c r="B2037" t="s">
        <v>475</v>
      </c>
      <c r="C2037" t="s">
        <v>56</v>
      </c>
      <c r="D2037" t="s">
        <v>61</v>
      </c>
      <c r="E2037">
        <v>11</v>
      </c>
      <c r="F2037" t="s">
        <v>699</v>
      </c>
      <c r="G2037" t="s">
        <v>244</v>
      </c>
      <c r="O2037">
        <v>4</v>
      </c>
      <c r="P2037">
        <v>12</v>
      </c>
      <c r="Q2037">
        <v>0</v>
      </c>
      <c r="R2037">
        <v>0</v>
      </c>
      <c r="S2037">
        <v>0</v>
      </c>
      <c r="T2037">
        <v>1</v>
      </c>
      <c r="U2037">
        <v>1</v>
      </c>
      <c r="V2037">
        <v>15</v>
      </c>
      <c r="W2037">
        <v>0</v>
      </c>
      <c r="X2037">
        <v>0</v>
      </c>
      <c r="Y2037">
        <v>0</v>
      </c>
      <c r="AB2037">
        <v>3</v>
      </c>
      <c r="AF2037">
        <v>3.7</v>
      </c>
    </row>
    <row r="2038" spans="1:32" x14ac:dyDescent="0.2">
      <c r="A2038" t="s">
        <v>1047</v>
      </c>
      <c r="B2038" t="s">
        <v>794</v>
      </c>
      <c r="C2038" t="s">
        <v>40</v>
      </c>
      <c r="D2038" t="s">
        <v>54</v>
      </c>
      <c r="E2038">
        <v>11</v>
      </c>
      <c r="F2038" t="s">
        <v>1048</v>
      </c>
      <c r="G2038" t="s">
        <v>238</v>
      </c>
      <c r="T2038">
        <v>2</v>
      </c>
      <c r="U2038">
        <v>2</v>
      </c>
      <c r="V2038">
        <v>17</v>
      </c>
      <c r="W2038">
        <v>0</v>
      </c>
      <c r="X2038">
        <v>0</v>
      </c>
      <c r="Y2038">
        <v>0</v>
      </c>
      <c r="AB2038">
        <v>2</v>
      </c>
      <c r="AF2038">
        <v>3.7</v>
      </c>
    </row>
    <row r="2039" spans="1:32" x14ac:dyDescent="0.2">
      <c r="A2039" t="s">
        <v>793</v>
      </c>
      <c r="B2039" t="s">
        <v>794</v>
      </c>
      <c r="C2039" t="s">
        <v>47</v>
      </c>
      <c r="D2039" t="s">
        <v>39</v>
      </c>
      <c r="E2039">
        <v>11</v>
      </c>
      <c r="F2039" t="s">
        <v>795</v>
      </c>
      <c r="G2039" t="s">
        <v>241</v>
      </c>
      <c r="T2039">
        <v>5</v>
      </c>
      <c r="U2039">
        <v>3</v>
      </c>
      <c r="V2039">
        <v>7</v>
      </c>
      <c r="W2039">
        <v>0</v>
      </c>
      <c r="X2039">
        <v>0</v>
      </c>
      <c r="Y2039">
        <v>0</v>
      </c>
      <c r="AB2039">
        <v>1</v>
      </c>
      <c r="AF2039">
        <v>3.7</v>
      </c>
    </row>
    <row r="2040" spans="1:32" x14ac:dyDescent="0.2">
      <c r="A2040" t="s">
        <v>814</v>
      </c>
      <c r="B2040" t="s">
        <v>720</v>
      </c>
      <c r="C2040" t="s">
        <v>54</v>
      </c>
      <c r="D2040" t="s">
        <v>40</v>
      </c>
      <c r="E2040">
        <v>11</v>
      </c>
      <c r="F2040" t="s">
        <v>815</v>
      </c>
      <c r="G2040" t="s">
        <v>238</v>
      </c>
      <c r="T2040">
        <v>5</v>
      </c>
      <c r="U2040">
        <v>2</v>
      </c>
      <c r="V2040">
        <v>16</v>
      </c>
      <c r="W2040">
        <v>0</v>
      </c>
      <c r="X2040">
        <v>0</v>
      </c>
      <c r="Y2040">
        <v>0</v>
      </c>
      <c r="AB2040">
        <v>3</v>
      </c>
      <c r="AF2040">
        <v>3.6</v>
      </c>
    </row>
    <row r="2041" spans="1:32" x14ac:dyDescent="0.2">
      <c r="A2041" t="s">
        <v>1712</v>
      </c>
      <c r="B2041" t="s">
        <v>794</v>
      </c>
      <c r="C2041" t="s">
        <v>54</v>
      </c>
      <c r="D2041" t="s">
        <v>40</v>
      </c>
      <c r="E2041">
        <v>11</v>
      </c>
      <c r="F2041" t="s">
        <v>1713</v>
      </c>
      <c r="G2041" t="s">
        <v>238</v>
      </c>
      <c r="T2041">
        <v>2</v>
      </c>
      <c r="U2041">
        <v>2</v>
      </c>
      <c r="V2041">
        <v>16</v>
      </c>
      <c r="W2041">
        <v>0</v>
      </c>
      <c r="X2041">
        <v>0</v>
      </c>
      <c r="Y2041">
        <v>0</v>
      </c>
      <c r="Z2041">
        <v>1</v>
      </c>
      <c r="AA2041">
        <v>0</v>
      </c>
      <c r="AB2041">
        <v>2</v>
      </c>
      <c r="AF2041">
        <v>3.6</v>
      </c>
    </row>
    <row r="2042" spans="1:32" x14ac:dyDescent="0.2">
      <c r="A2042" t="s">
        <v>1011</v>
      </c>
      <c r="B2042" t="s">
        <v>794</v>
      </c>
      <c r="C2042" t="s">
        <v>57</v>
      </c>
      <c r="D2042" t="s">
        <v>60</v>
      </c>
      <c r="E2042">
        <v>11</v>
      </c>
      <c r="F2042" t="s">
        <v>1012</v>
      </c>
      <c r="G2042" t="s">
        <v>249</v>
      </c>
      <c r="T2042">
        <v>2</v>
      </c>
      <c r="U2042">
        <v>2</v>
      </c>
      <c r="V2042">
        <v>15</v>
      </c>
      <c r="W2042">
        <v>0</v>
      </c>
      <c r="X2042">
        <v>0</v>
      </c>
      <c r="Y2042">
        <v>0</v>
      </c>
      <c r="AB2042">
        <v>2</v>
      </c>
      <c r="AC2042" t="s">
        <v>462</v>
      </c>
      <c r="AD2042" t="s">
        <v>1698</v>
      </c>
      <c r="AE2042" t="s">
        <v>1714</v>
      </c>
      <c r="AF2042">
        <v>3.5</v>
      </c>
    </row>
    <row r="2043" spans="1:32" x14ac:dyDescent="0.2">
      <c r="A2043" t="s">
        <v>1065</v>
      </c>
      <c r="B2043" t="s">
        <v>720</v>
      </c>
      <c r="C2043" t="s">
        <v>60</v>
      </c>
      <c r="D2043" t="s">
        <v>57</v>
      </c>
      <c r="E2043">
        <v>11</v>
      </c>
      <c r="F2043" t="s">
        <v>1066</v>
      </c>
      <c r="G2043" t="s">
        <v>249</v>
      </c>
      <c r="T2043">
        <v>3</v>
      </c>
      <c r="U2043">
        <v>2</v>
      </c>
      <c r="V2043">
        <v>15</v>
      </c>
      <c r="W2043">
        <v>0</v>
      </c>
      <c r="X2043">
        <v>0</v>
      </c>
      <c r="Y2043">
        <v>0</v>
      </c>
      <c r="AB2043">
        <v>4</v>
      </c>
      <c r="AF2043">
        <v>3.5</v>
      </c>
    </row>
    <row r="2044" spans="1:32" x14ac:dyDescent="0.2">
      <c r="A2044" t="s">
        <v>1187</v>
      </c>
      <c r="B2044" t="s">
        <v>794</v>
      </c>
      <c r="C2044" t="s">
        <v>54</v>
      </c>
      <c r="D2044" t="s">
        <v>40</v>
      </c>
      <c r="E2044">
        <v>11</v>
      </c>
      <c r="F2044" t="s">
        <v>1188</v>
      </c>
      <c r="G2044" t="s">
        <v>238</v>
      </c>
      <c r="T2044">
        <v>2</v>
      </c>
      <c r="U2044">
        <v>2</v>
      </c>
      <c r="V2044">
        <v>14</v>
      </c>
      <c r="W2044">
        <v>0</v>
      </c>
      <c r="X2044">
        <v>0</v>
      </c>
      <c r="Y2044">
        <v>0</v>
      </c>
      <c r="AB2044">
        <v>2</v>
      </c>
      <c r="AF2044">
        <v>3.4</v>
      </c>
    </row>
    <row r="2045" spans="1:32" x14ac:dyDescent="0.2">
      <c r="A2045" t="s">
        <v>932</v>
      </c>
      <c r="B2045" t="s">
        <v>720</v>
      </c>
      <c r="C2045" t="s">
        <v>33</v>
      </c>
      <c r="D2045" t="s">
        <v>32</v>
      </c>
      <c r="E2045">
        <v>11</v>
      </c>
      <c r="F2045" t="s">
        <v>933</v>
      </c>
      <c r="G2045" t="s">
        <v>243</v>
      </c>
      <c r="T2045">
        <v>6</v>
      </c>
      <c r="U2045">
        <v>2</v>
      </c>
      <c r="V2045">
        <v>13</v>
      </c>
      <c r="W2045">
        <v>0</v>
      </c>
      <c r="X2045">
        <v>0</v>
      </c>
      <c r="Y2045">
        <v>0</v>
      </c>
      <c r="AB2045">
        <v>2</v>
      </c>
      <c r="AC2045" t="s">
        <v>462</v>
      </c>
      <c r="AD2045" t="s">
        <v>1593</v>
      </c>
      <c r="AE2045" t="s">
        <v>1715</v>
      </c>
      <c r="AF2045">
        <v>3.3</v>
      </c>
    </row>
    <row r="2046" spans="1:32" x14ac:dyDescent="0.2">
      <c r="A2046" t="s">
        <v>1588</v>
      </c>
      <c r="B2046" t="s">
        <v>720</v>
      </c>
      <c r="C2046" t="s">
        <v>35</v>
      </c>
      <c r="D2046" t="s">
        <v>55</v>
      </c>
      <c r="E2046">
        <v>11</v>
      </c>
      <c r="F2046" t="s">
        <v>1589</v>
      </c>
      <c r="G2046" t="s">
        <v>245</v>
      </c>
      <c r="T2046">
        <v>4</v>
      </c>
      <c r="U2046">
        <v>2</v>
      </c>
      <c r="V2046">
        <v>13</v>
      </c>
      <c r="W2046">
        <v>0</v>
      </c>
      <c r="X2046">
        <v>0</v>
      </c>
      <c r="Y2046">
        <v>0</v>
      </c>
      <c r="AB2046">
        <v>4</v>
      </c>
      <c r="AF2046">
        <v>3.3</v>
      </c>
    </row>
    <row r="2047" spans="1:32" x14ac:dyDescent="0.2">
      <c r="A2047" t="s">
        <v>523</v>
      </c>
      <c r="B2047" t="s">
        <v>475</v>
      </c>
      <c r="C2047" t="s">
        <v>53</v>
      </c>
      <c r="D2047" t="s">
        <v>44</v>
      </c>
      <c r="E2047">
        <v>11</v>
      </c>
      <c r="F2047" t="s">
        <v>524</v>
      </c>
      <c r="G2047" t="s">
        <v>247</v>
      </c>
      <c r="O2047">
        <v>5</v>
      </c>
      <c r="P2047">
        <v>0</v>
      </c>
      <c r="Q2047">
        <v>0</v>
      </c>
      <c r="R2047">
        <v>0</v>
      </c>
      <c r="S2047">
        <v>0</v>
      </c>
      <c r="T2047">
        <v>2</v>
      </c>
      <c r="U2047">
        <v>2</v>
      </c>
      <c r="V2047">
        <v>12</v>
      </c>
      <c r="W2047">
        <v>0</v>
      </c>
      <c r="X2047">
        <v>0</v>
      </c>
      <c r="Y2047">
        <v>0</v>
      </c>
      <c r="Z2047">
        <v>1</v>
      </c>
      <c r="AA2047">
        <v>0</v>
      </c>
      <c r="AB2047">
        <v>1</v>
      </c>
      <c r="AF2047">
        <v>3.2</v>
      </c>
    </row>
    <row r="2048" spans="1:32" x14ac:dyDescent="0.2">
      <c r="A2048" t="s">
        <v>1518</v>
      </c>
      <c r="B2048" t="s">
        <v>475</v>
      </c>
      <c r="C2048" t="s">
        <v>52</v>
      </c>
      <c r="D2048" t="s">
        <v>31</v>
      </c>
      <c r="E2048">
        <v>11</v>
      </c>
      <c r="F2048" t="s">
        <v>1519</v>
      </c>
      <c r="G2048" t="s">
        <v>240</v>
      </c>
      <c r="O2048">
        <v>9</v>
      </c>
      <c r="P2048">
        <v>32</v>
      </c>
      <c r="Q2048">
        <v>0</v>
      </c>
      <c r="R2048">
        <v>0</v>
      </c>
      <c r="S2048">
        <v>0</v>
      </c>
      <c r="AB2048">
        <v>3</v>
      </c>
      <c r="AF2048">
        <v>3.2</v>
      </c>
    </row>
    <row r="2049" spans="1:32" x14ac:dyDescent="0.2">
      <c r="A2049" t="s">
        <v>894</v>
      </c>
      <c r="B2049" t="s">
        <v>794</v>
      </c>
      <c r="C2049" t="s">
        <v>38</v>
      </c>
      <c r="D2049" t="s">
        <v>36</v>
      </c>
      <c r="E2049">
        <v>11</v>
      </c>
      <c r="F2049" t="s">
        <v>895</v>
      </c>
      <c r="G2049" t="s">
        <v>246</v>
      </c>
      <c r="T2049">
        <v>4</v>
      </c>
      <c r="U2049">
        <v>2</v>
      </c>
      <c r="V2049">
        <v>12</v>
      </c>
      <c r="W2049">
        <v>0</v>
      </c>
      <c r="X2049">
        <v>0</v>
      </c>
      <c r="Y2049">
        <v>0</v>
      </c>
      <c r="AB2049">
        <v>1</v>
      </c>
      <c r="AF2049">
        <v>3.2</v>
      </c>
    </row>
    <row r="2050" spans="1:32" x14ac:dyDescent="0.2">
      <c r="A2050" t="s">
        <v>767</v>
      </c>
      <c r="B2050" t="s">
        <v>720</v>
      </c>
      <c r="C2050" t="s">
        <v>35</v>
      </c>
      <c r="D2050" t="s">
        <v>55</v>
      </c>
      <c r="E2050">
        <v>11</v>
      </c>
      <c r="F2050" t="s">
        <v>768</v>
      </c>
      <c r="G2050" t="s">
        <v>245</v>
      </c>
      <c r="O2050">
        <v>1</v>
      </c>
      <c r="P2050">
        <v>16</v>
      </c>
      <c r="Q2050">
        <v>0</v>
      </c>
      <c r="R2050">
        <v>0</v>
      </c>
      <c r="S2050">
        <v>0</v>
      </c>
      <c r="T2050">
        <v>5</v>
      </c>
      <c r="U2050">
        <v>1</v>
      </c>
      <c r="V2050">
        <v>5</v>
      </c>
      <c r="W2050">
        <v>0</v>
      </c>
      <c r="X2050">
        <v>0</v>
      </c>
      <c r="Y2050">
        <v>0</v>
      </c>
      <c r="Z2050">
        <v>1</v>
      </c>
      <c r="AA2050">
        <v>0</v>
      </c>
      <c r="AB2050">
        <v>1</v>
      </c>
      <c r="AF2050">
        <v>3.1</v>
      </c>
    </row>
    <row r="2051" spans="1:32" x14ac:dyDescent="0.2">
      <c r="A2051" t="s">
        <v>1219</v>
      </c>
      <c r="B2051" t="s">
        <v>794</v>
      </c>
      <c r="C2051" t="s">
        <v>56</v>
      </c>
      <c r="D2051" t="s">
        <v>61</v>
      </c>
      <c r="E2051">
        <v>11</v>
      </c>
      <c r="F2051" t="s">
        <v>1220</v>
      </c>
      <c r="G2051" t="s">
        <v>244</v>
      </c>
      <c r="T2051">
        <v>2</v>
      </c>
      <c r="U2051">
        <v>1</v>
      </c>
      <c r="V2051">
        <v>21</v>
      </c>
      <c r="W2051">
        <v>0</v>
      </c>
      <c r="X2051">
        <v>0</v>
      </c>
      <c r="Y2051">
        <v>0</v>
      </c>
      <c r="AB2051">
        <v>2</v>
      </c>
      <c r="AF2051">
        <v>3.1</v>
      </c>
    </row>
    <row r="2052" spans="1:32" x14ac:dyDescent="0.2">
      <c r="A2052" t="s">
        <v>844</v>
      </c>
      <c r="B2052" t="s">
        <v>720</v>
      </c>
      <c r="C2052" t="s">
        <v>61</v>
      </c>
      <c r="D2052" t="s">
        <v>56</v>
      </c>
      <c r="E2052">
        <v>11</v>
      </c>
      <c r="F2052" t="s">
        <v>845</v>
      </c>
      <c r="G2052" t="s">
        <v>244</v>
      </c>
      <c r="T2052">
        <v>2</v>
      </c>
      <c r="U2052">
        <v>1</v>
      </c>
      <c r="V2052">
        <v>21</v>
      </c>
      <c r="W2052">
        <v>0</v>
      </c>
      <c r="X2052">
        <v>0</v>
      </c>
      <c r="Y2052">
        <v>0</v>
      </c>
      <c r="AB2052">
        <v>3</v>
      </c>
      <c r="AF2052">
        <v>3.1</v>
      </c>
    </row>
    <row r="2053" spans="1:32" x14ac:dyDescent="0.2">
      <c r="A2053" t="s">
        <v>602</v>
      </c>
      <c r="B2053" t="s">
        <v>475</v>
      </c>
      <c r="C2053" t="s">
        <v>35</v>
      </c>
      <c r="D2053" t="s">
        <v>55</v>
      </c>
      <c r="E2053">
        <v>11</v>
      </c>
      <c r="F2053" t="s">
        <v>603</v>
      </c>
      <c r="G2053" t="s">
        <v>245</v>
      </c>
      <c r="O2053">
        <v>1</v>
      </c>
      <c r="P2053">
        <v>0</v>
      </c>
      <c r="Q2053">
        <v>0</v>
      </c>
      <c r="R2053">
        <v>0</v>
      </c>
      <c r="S2053">
        <v>0</v>
      </c>
      <c r="T2053">
        <v>2</v>
      </c>
      <c r="U2053">
        <v>1</v>
      </c>
      <c r="V2053">
        <v>20</v>
      </c>
      <c r="W2053">
        <v>0</v>
      </c>
      <c r="X2053">
        <v>0</v>
      </c>
      <c r="Y2053">
        <v>0</v>
      </c>
      <c r="AB2053">
        <v>3</v>
      </c>
      <c r="AF2053">
        <v>3</v>
      </c>
    </row>
    <row r="2054" spans="1:32" x14ac:dyDescent="0.2">
      <c r="A2054" t="s">
        <v>1266</v>
      </c>
      <c r="B2054" t="s">
        <v>720</v>
      </c>
      <c r="C2054" t="s">
        <v>34</v>
      </c>
      <c r="D2054" t="s">
        <v>42</v>
      </c>
      <c r="E2054">
        <v>11</v>
      </c>
      <c r="F2054" t="s">
        <v>1267</v>
      </c>
      <c r="G2054" t="s">
        <v>239</v>
      </c>
      <c r="T2054">
        <v>1</v>
      </c>
      <c r="U2054">
        <v>1</v>
      </c>
      <c r="V2054">
        <v>19</v>
      </c>
      <c r="W2054">
        <v>0</v>
      </c>
      <c r="X2054">
        <v>0</v>
      </c>
      <c r="Y2054">
        <v>0</v>
      </c>
      <c r="AB2054">
        <v>4</v>
      </c>
      <c r="AF2054">
        <v>2.9</v>
      </c>
    </row>
    <row r="2055" spans="1:32" x14ac:dyDescent="0.2">
      <c r="A2055" t="s">
        <v>586</v>
      </c>
      <c r="B2055" t="s">
        <v>475</v>
      </c>
      <c r="C2055" t="s">
        <v>40</v>
      </c>
      <c r="D2055" t="s">
        <v>54</v>
      </c>
      <c r="E2055">
        <v>11</v>
      </c>
      <c r="F2055" t="s">
        <v>587</v>
      </c>
      <c r="G2055" t="s">
        <v>238</v>
      </c>
      <c r="O2055">
        <v>7</v>
      </c>
      <c r="P2055">
        <v>27</v>
      </c>
      <c r="Q2055">
        <v>0</v>
      </c>
      <c r="R2055">
        <v>0</v>
      </c>
      <c r="S2055">
        <v>0</v>
      </c>
      <c r="AB2055">
        <v>2</v>
      </c>
      <c r="AF2055">
        <v>2.7</v>
      </c>
    </row>
    <row r="2056" spans="1:32" x14ac:dyDescent="0.2">
      <c r="A2056" t="s">
        <v>1099</v>
      </c>
      <c r="B2056" t="s">
        <v>794</v>
      </c>
      <c r="C2056" t="s">
        <v>53</v>
      </c>
      <c r="D2056" t="s">
        <v>44</v>
      </c>
      <c r="E2056">
        <v>11</v>
      </c>
      <c r="F2056" t="s">
        <v>1100</v>
      </c>
      <c r="G2056" t="s">
        <v>247</v>
      </c>
      <c r="T2056">
        <v>3</v>
      </c>
      <c r="U2056">
        <v>2</v>
      </c>
      <c r="V2056">
        <v>7</v>
      </c>
      <c r="W2056">
        <v>0</v>
      </c>
      <c r="X2056">
        <v>0</v>
      </c>
      <c r="Y2056">
        <v>0</v>
      </c>
      <c r="AB2056">
        <v>2</v>
      </c>
      <c r="AF2056">
        <v>2.7</v>
      </c>
    </row>
    <row r="2057" spans="1:32" x14ac:dyDescent="0.2">
      <c r="A2057" t="s">
        <v>898</v>
      </c>
      <c r="B2057" t="s">
        <v>720</v>
      </c>
      <c r="C2057" t="s">
        <v>43</v>
      </c>
      <c r="D2057" t="s">
        <v>58</v>
      </c>
      <c r="E2057">
        <v>11</v>
      </c>
      <c r="F2057" t="s">
        <v>899</v>
      </c>
      <c r="G2057" t="s">
        <v>251</v>
      </c>
      <c r="T2057">
        <v>2</v>
      </c>
      <c r="U2057">
        <v>1</v>
      </c>
      <c r="V2057">
        <v>17</v>
      </c>
      <c r="W2057">
        <v>0</v>
      </c>
      <c r="X2057">
        <v>0</v>
      </c>
      <c r="Y2057">
        <v>0</v>
      </c>
      <c r="AB2057">
        <v>4</v>
      </c>
      <c r="AF2057">
        <v>2.7</v>
      </c>
    </row>
    <row r="2058" spans="1:32" x14ac:dyDescent="0.2">
      <c r="A2058" t="s">
        <v>900</v>
      </c>
      <c r="B2058" t="s">
        <v>720</v>
      </c>
      <c r="C2058" t="s">
        <v>62</v>
      </c>
      <c r="D2058" t="s">
        <v>49</v>
      </c>
      <c r="E2058">
        <v>11</v>
      </c>
      <c r="F2058" t="s">
        <v>901</v>
      </c>
      <c r="G2058" t="s">
        <v>250</v>
      </c>
      <c r="T2058">
        <v>1</v>
      </c>
      <c r="U2058">
        <v>1</v>
      </c>
      <c r="V2058">
        <v>17</v>
      </c>
      <c r="W2058">
        <v>0</v>
      </c>
      <c r="X2058">
        <v>0</v>
      </c>
      <c r="Y2058">
        <v>0</v>
      </c>
      <c r="AB2058">
        <v>3</v>
      </c>
      <c r="AF2058">
        <v>2.7</v>
      </c>
    </row>
    <row r="2059" spans="1:32" x14ac:dyDescent="0.2">
      <c r="A2059" t="s">
        <v>630</v>
      </c>
      <c r="B2059" t="s">
        <v>475</v>
      </c>
      <c r="C2059" t="s">
        <v>49</v>
      </c>
      <c r="D2059" t="s">
        <v>62</v>
      </c>
      <c r="E2059">
        <v>11</v>
      </c>
      <c r="F2059" t="s">
        <v>631</v>
      </c>
      <c r="G2059" t="s">
        <v>250</v>
      </c>
      <c r="O2059">
        <v>6</v>
      </c>
      <c r="P2059">
        <v>7</v>
      </c>
      <c r="Q2059">
        <v>0</v>
      </c>
      <c r="R2059">
        <v>0</v>
      </c>
      <c r="S2059">
        <v>0</v>
      </c>
      <c r="T2059">
        <v>2</v>
      </c>
      <c r="U2059">
        <v>1</v>
      </c>
      <c r="V2059">
        <v>9</v>
      </c>
      <c r="W2059">
        <v>0</v>
      </c>
      <c r="X2059">
        <v>0</v>
      </c>
      <c r="Y2059">
        <v>0</v>
      </c>
      <c r="AB2059">
        <v>1</v>
      </c>
      <c r="AF2059">
        <v>2.6</v>
      </c>
    </row>
    <row r="2060" spans="1:32" x14ac:dyDescent="0.2">
      <c r="A2060" t="s">
        <v>536</v>
      </c>
      <c r="B2060" t="s">
        <v>475</v>
      </c>
      <c r="C2060" t="s">
        <v>55</v>
      </c>
      <c r="D2060" t="s">
        <v>35</v>
      </c>
      <c r="E2060">
        <v>11</v>
      </c>
      <c r="F2060" t="s">
        <v>537</v>
      </c>
      <c r="G2060" t="s">
        <v>245</v>
      </c>
      <c r="O2060">
        <v>4</v>
      </c>
      <c r="P2060">
        <v>26</v>
      </c>
      <c r="Q2060">
        <v>0</v>
      </c>
      <c r="R2060">
        <v>0</v>
      </c>
      <c r="S2060">
        <v>0</v>
      </c>
      <c r="AB2060">
        <v>1</v>
      </c>
      <c r="AF2060">
        <v>2.6</v>
      </c>
    </row>
    <row r="2061" spans="1:32" x14ac:dyDescent="0.2">
      <c r="A2061" t="s">
        <v>1073</v>
      </c>
      <c r="B2061" t="s">
        <v>794</v>
      </c>
      <c r="C2061" t="s">
        <v>50</v>
      </c>
      <c r="D2061" t="s">
        <v>59</v>
      </c>
      <c r="E2061">
        <v>11</v>
      </c>
      <c r="F2061" t="s">
        <v>1074</v>
      </c>
      <c r="G2061" t="s">
        <v>242</v>
      </c>
      <c r="T2061">
        <v>3</v>
      </c>
      <c r="U2061">
        <v>1</v>
      </c>
      <c r="V2061">
        <v>16</v>
      </c>
      <c r="W2061">
        <v>0</v>
      </c>
      <c r="X2061">
        <v>0</v>
      </c>
      <c r="Y2061">
        <v>0</v>
      </c>
      <c r="AB2061">
        <v>1</v>
      </c>
      <c r="AF2061">
        <v>2.6</v>
      </c>
    </row>
    <row r="2062" spans="1:32" x14ac:dyDescent="0.2">
      <c r="A2062" t="s">
        <v>982</v>
      </c>
      <c r="B2062" t="s">
        <v>720</v>
      </c>
      <c r="C2062" t="s">
        <v>60</v>
      </c>
      <c r="D2062" t="s">
        <v>57</v>
      </c>
      <c r="E2062">
        <v>11</v>
      </c>
      <c r="F2062" t="s">
        <v>983</v>
      </c>
      <c r="G2062" t="s">
        <v>249</v>
      </c>
      <c r="T2062">
        <v>3</v>
      </c>
      <c r="U2062">
        <v>1</v>
      </c>
      <c r="V2062">
        <v>16</v>
      </c>
      <c r="W2062">
        <v>0</v>
      </c>
      <c r="X2062">
        <v>0</v>
      </c>
      <c r="Y2062">
        <v>0</v>
      </c>
      <c r="AB2062">
        <v>2</v>
      </c>
      <c r="AF2062">
        <v>2.6</v>
      </c>
    </row>
    <row r="2063" spans="1:32" x14ac:dyDescent="0.2">
      <c r="A2063" t="s">
        <v>946</v>
      </c>
      <c r="B2063" t="s">
        <v>794</v>
      </c>
      <c r="C2063" t="s">
        <v>33</v>
      </c>
      <c r="D2063" t="s">
        <v>32</v>
      </c>
      <c r="E2063">
        <v>11</v>
      </c>
      <c r="F2063" t="s">
        <v>947</v>
      </c>
      <c r="G2063" t="s">
        <v>243</v>
      </c>
      <c r="T2063">
        <v>2</v>
      </c>
      <c r="U2063">
        <v>2</v>
      </c>
      <c r="V2063">
        <v>6</v>
      </c>
      <c r="W2063">
        <v>0</v>
      </c>
      <c r="X2063">
        <v>0</v>
      </c>
      <c r="Y2063">
        <v>0</v>
      </c>
      <c r="AB2063">
        <v>2</v>
      </c>
      <c r="AF2063">
        <v>2.6</v>
      </c>
    </row>
    <row r="2064" spans="1:32" x14ac:dyDescent="0.2">
      <c r="A2064" t="s">
        <v>1101</v>
      </c>
      <c r="B2064" t="s">
        <v>720</v>
      </c>
      <c r="C2064" t="s">
        <v>42</v>
      </c>
      <c r="D2064" t="s">
        <v>34</v>
      </c>
      <c r="E2064">
        <v>11</v>
      </c>
      <c r="F2064" t="s">
        <v>1102</v>
      </c>
      <c r="G2064" t="s">
        <v>239</v>
      </c>
      <c r="T2064">
        <v>3</v>
      </c>
      <c r="U2064">
        <v>1</v>
      </c>
      <c r="V2064">
        <v>15</v>
      </c>
      <c r="W2064">
        <v>0</v>
      </c>
      <c r="X2064">
        <v>0</v>
      </c>
      <c r="Y2064">
        <v>0</v>
      </c>
      <c r="AB2064">
        <v>1</v>
      </c>
      <c r="AF2064">
        <v>2.5</v>
      </c>
    </row>
    <row r="2065" spans="1:32" x14ac:dyDescent="0.2">
      <c r="A2065" t="s">
        <v>968</v>
      </c>
      <c r="B2065" t="s">
        <v>720</v>
      </c>
      <c r="C2065" t="s">
        <v>44</v>
      </c>
      <c r="D2065" t="s">
        <v>53</v>
      </c>
      <c r="E2065">
        <v>11</v>
      </c>
      <c r="F2065" t="s">
        <v>969</v>
      </c>
      <c r="G2065" t="s">
        <v>247</v>
      </c>
      <c r="T2065">
        <v>1</v>
      </c>
      <c r="U2065">
        <v>1</v>
      </c>
      <c r="V2065">
        <v>15</v>
      </c>
      <c r="W2065">
        <v>0</v>
      </c>
      <c r="X2065">
        <v>0</v>
      </c>
      <c r="Y2065">
        <v>0</v>
      </c>
      <c r="AF2065">
        <v>2.5</v>
      </c>
    </row>
    <row r="2066" spans="1:32" x14ac:dyDescent="0.2">
      <c r="A2066" t="s">
        <v>908</v>
      </c>
      <c r="B2066" t="s">
        <v>794</v>
      </c>
      <c r="C2066" t="s">
        <v>58</v>
      </c>
      <c r="D2066" t="s">
        <v>43</v>
      </c>
      <c r="E2066">
        <v>11</v>
      </c>
      <c r="F2066" t="s">
        <v>909</v>
      </c>
      <c r="G2066" t="s">
        <v>251</v>
      </c>
      <c r="T2066">
        <v>3</v>
      </c>
      <c r="U2066">
        <v>1</v>
      </c>
      <c r="V2066">
        <v>14</v>
      </c>
      <c r="W2066">
        <v>0</v>
      </c>
      <c r="X2066">
        <v>0</v>
      </c>
      <c r="Y2066">
        <v>0</v>
      </c>
      <c r="AB2066">
        <v>1</v>
      </c>
      <c r="AF2066">
        <v>2.4</v>
      </c>
    </row>
    <row r="2067" spans="1:32" x14ac:dyDescent="0.2">
      <c r="A2067" t="s">
        <v>848</v>
      </c>
      <c r="B2067" t="s">
        <v>720</v>
      </c>
      <c r="C2067" t="s">
        <v>34</v>
      </c>
      <c r="D2067" t="s">
        <v>42</v>
      </c>
      <c r="E2067">
        <v>11</v>
      </c>
      <c r="F2067" t="s">
        <v>849</v>
      </c>
      <c r="G2067" t="s">
        <v>239</v>
      </c>
      <c r="T2067">
        <v>3</v>
      </c>
      <c r="U2067">
        <v>1</v>
      </c>
      <c r="V2067">
        <v>14</v>
      </c>
      <c r="W2067">
        <v>0</v>
      </c>
      <c r="X2067">
        <v>0</v>
      </c>
      <c r="Y2067">
        <v>0</v>
      </c>
      <c r="AB2067">
        <v>3</v>
      </c>
      <c r="AF2067">
        <v>2.4</v>
      </c>
    </row>
    <row r="2068" spans="1:32" x14ac:dyDescent="0.2">
      <c r="A2068" t="s">
        <v>1031</v>
      </c>
      <c r="B2068" t="s">
        <v>720</v>
      </c>
      <c r="C2068" t="s">
        <v>59</v>
      </c>
      <c r="D2068" t="s">
        <v>50</v>
      </c>
      <c r="E2068">
        <v>11</v>
      </c>
      <c r="F2068" t="s">
        <v>1032</v>
      </c>
      <c r="G2068" t="s">
        <v>242</v>
      </c>
      <c r="T2068">
        <v>2</v>
      </c>
      <c r="U2068">
        <v>1</v>
      </c>
      <c r="V2068">
        <v>13</v>
      </c>
      <c r="W2068">
        <v>0</v>
      </c>
      <c r="X2068">
        <v>0</v>
      </c>
      <c r="Y2068">
        <v>0</v>
      </c>
      <c r="AB2068">
        <v>3</v>
      </c>
      <c r="AC2068" t="s">
        <v>1477</v>
      </c>
      <c r="AD2068" t="s">
        <v>1716</v>
      </c>
      <c r="AE2068" t="s">
        <v>1717</v>
      </c>
      <c r="AF2068">
        <v>2.2999999999999998</v>
      </c>
    </row>
    <row r="2069" spans="1:32" x14ac:dyDescent="0.2">
      <c r="A2069" t="s">
        <v>1035</v>
      </c>
      <c r="B2069" t="s">
        <v>720</v>
      </c>
      <c r="C2069" t="s">
        <v>52</v>
      </c>
      <c r="D2069" t="s">
        <v>31</v>
      </c>
      <c r="E2069">
        <v>11</v>
      </c>
      <c r="F2069" t="s">
        <v>1036</v>
      </c>
      <c r="G2069" t="s">
        <v>240</v>
      </c>
      <c r="T2069">
        <v>1</v>
      </c>
      <c r="U2069">
        <v>1</v>
      </c>
      <c r="V2069">
        <v>10</v>
      </c>
      <c r="W2069">
        <v>0</v>
      </c>
      <c r="X2069">
        <v>0</v>
      </c>
      <c r="Y2069">
        <v>0</v>
      </c>
      <c r="AB2069">
        <v>4</v>
      </c>
      <c r="AF2069">
        <v>2</v>
      </c>
    </row>
    <row r="2070" spans="1:32" x14ac:dyDescent="0.2">
      <c r="A2070" t="s">
        <v>1268</v>
      </c>
      <c r="B2070" t="s">
        <v>794</v>
      </c>
      <c r="C2070" t="s">
        <v>31</v>
      </c>
      <c r="D2070" t="s">
        <v>52</v>
      </c>
      <c r="E2070">
        <v>11</v>
      </c>
      <c r="F2070" t="s">
        <v>1269</v>
      </c>
      <c r="G2070" t="s">
        <v>240</v>
      </c>
      <c r="T2070">
        <v>1</v>
      </c>
      <c r="U2070">
        <v>1</v>
      </c>
      <c r="V2070">
        <v>9</v>
      </c>
      <c r="W2070">
        <v>0</v>
      </c>
      <c r="X2070">
        <v>0</v>
      </c>
      <c r="Y2070">
        <v>0</v>
      </c>
      <c r="AB2070">
        <v>2</v>
      </c>
      <c r="AC2070" t="s">
        <v>462</v>
      </c>
      <c r="AD2070" t="s">
        <v>1718</v>
      </c>
      <c r="AE2070" t="s">
        <v>1690</v>
      </c>
      <c r="AF2070">
        <v>1.9</v>
      </c>
    </row>
    <row r="2071" spans="1:32" x14ac:dyDescent="0.2">
      <c r="A2071" t="s">
        <v>1063</v>
      </c>
      <c r="B2071" t="s">
        <v>794</v>
      </c>
      <c r="C2071" t="s">
        <v>49</v>
      </c>
      <c r="D2071" t="s">
        <v>62</v>
      </c>
      <c r="E2071">
        <v>11</v>
      </c>
      <c r="F2071" t="s">
        <v>1064</v>
      </c>
      <c r="G2071" t="s">
        <v>250</v>
      </c>
      <c r="T2071">
        <v>3</v>
      </c>
      <c r="U2071">
        <v>1</v>
      </c>
      <c r="V2071">
        <v>9</v>
      </c>
      <c r="W2071">
        <v>0</v>
      </c>
      <c r="X2071">
        <v>0</v>
      </c>
      <c r="Y2071">
        <v>0</v>
      </c>
      <c r="AB2071">
        <v>2</v>
      </c>
      <c r="AC2071" t="s">
        <v>1477</v>
      </c>
      <c r="AD2071" t="s">
        <v>1684</v>
      </c>
      <c r="AE2071" t="s">
        <v>1719</v>
      </c>
      <c r="AF2071">
        <v>1.9</v>
      </c>
    </row>
    <row r="2072" spans="1:32" x14ac:dyDescent="0.2">
      <c r="A2072" t="s">
        <v>588</v>
      </c>
      <c r="B2072" t="s">
        <v>475</v>
      </c>
      <c r="C2072" t="s">
        <v>44</v>
      </c>
      <c r="D2072" t="s">
        <v>53</v>
      </c>
      <c r="E2072">
        <v>11</v>
      </c>
      <c r="F2072" t="s">
        <v>589</v>
      </c>
      <c r="G2072" t="s">
        <v>247</v>
      </c>
      <c r="O2072">
        <v>2</v>
      </c>
      <c r="P2072">
        <v>6</v>
      </c>
      <c r="Q2072">
        <v>0</v>
      </c>
      <c r="R2072">
        <v>0</v>
      </c>
      <c r="S2072">
        <v>0</v>
      </c>
      <c r="T2072">
        <v>1</v>
      </c>
      <c r="U2072">
        <v>1</v>
      </c>
      <c r="V2072">
        <v>2</v>
      </c>
      <c r="W2072">
        <v>0</v>
      </c>
      <c r="X2072">
        <v>0</v>
      </c>
      <c r="Y2072">
        <v>0</v>
      </c>
      <c r="AB2072">
        <v>3</v>
      </c>
      <c r="AC2072" t="s">
        <v>1477</v>
      </c>
      <c r="AD2072" t="s">
        <v>1593</v>
      </c>
      <c r="AE2072" t="s">
        <v>1720</v>
      </c>
      <c r="AF2072">
        <v>1.8</v>
      </c>
    </row>
    <row r="2073" spans="1:32" x14ac:dyDescent="0.2">
      <c r="A2073" t="s">
        <v>1033</v>
      </c>
      <c r="B2073" t="s">
        <v>794</v>
      </c>
      <c r="C2073" t="s">
        <v>39</v>
      </c>
      <c r="D2073" t="s">
        <v>47</v>
      </c>
      <c r="E2073">
        <v>11</v>
      </c>
      <c r="F2073" t="s">
        <v>1034</v>
      </c>
      <c r="G2073" t="s">
        <v>241</v>
      </c>
      <c r="T2073">
        <v>1</v>
      </c>
      <c r="U2073">
        <v>1</v>
      </c>
      <c r="V2073">
        <v>8</v>
      </c>
      <c r="W2073">
        <v>0</v>
      </c>
      <c r="X2073">
        <v>0</v>
      </c>
      <c r="Y2073">
        <v>0</v>
      </c>
      <c r="AB2073">
        <v>2</v>
      </c>
      <c r="AF2073">
        <v>1.8</v>
      </c>
    </row>
    <row r="2074" spans="1:32" x14ac:dyDescent="0.2">
      <c r="A2074" t="s">
        <v>1205</v>
      </c>
      <c r="B2074" t="s">
        <v>794</v>
      </c>
      <c r="C2074" t="s">
        <v>61</v>
      </c>
      <c r="D2074" t="s">
        <v>56</v>
      </c>
      <c r="E2074">
        <v>11</v>
      </c>
      <c r="F2074" t="s">
        <v>1206</v>
      </c>
      <c r="G2074" t="s">
        <v>244</v>
      </c>
      <c r="T2074">
        <v>1</v>
      </c>
      <c r="U2074">
        <v>1</v>
      </c>
      <c r="V2074">
        <v>8</v>
      </c>
      <c r="W2074">
        <v>0</v>
      </c>
      <c r="X2074">
        <v>0</v>
      </c>
      <c r="Y2074">
        <v>0</v>
      </c>
      <c r="AB2074">
        <v>2</v>
      </c>
      <c r="AF2074">
        <v>1.8</v>
      </c>
    </row>
    <row r="2075" spans="1:32" x14ac:dyDescent="0.2">
      <c r="A2075" t="s">
        <v>1057</v>
      </c>
      <c r="B2075" t="s">
        <v>720</v>
      </c>
      <c r="C2075" t="s">
        <v>31</v>
      </c>
      <c r="D2075" t="s">
        <v>52</v>
      </c>
      <c r="E2075">
        <v>11</v>
      </c>
      <c r="F2075" t="s">
        <v>1058</v>
      </c>
      <c r="G2075" t="s">
        <v>240</v>
      </c>
      <c r="T2075">
        <v>1</v>
      </c>
      <c r="U2075">
        <v>1</v>
      </c>
      <c r="V2075">
        <v>8</v>
      </c>
      <c r="W2075">
        <v>0</v>
      </c>
      <c r="X2075">
        <v>0</v>
      </c>
      <c r="Y2075">
        <v>0</v>
      </c>
      <c r="AB2075">
        <v>4</v>
      </c>
      <c r="AF2075">
        <v>1.8</v>
      </c>
    </row>
    <row r="2076" spans="1:32" x14ac:dyDescent="0.2">
      <c r="A2076" t="s">
        <v>511</v>
      </c>
      <c r="B2076" t="s">
        <v>475</v>
      </c>
      <c r="C2076" t="s">
        <v>46</v>
      </c>
      <c r="D2076" t="s">
        <v>51</v>
      </c>
      <c r="E2076">
        <v>11</v>
      </c>
      <c r="F2076" t="s">
        <v>512</v>
      </c>
      <c r="G2076" t="s">
        <v>248</v>
      </c>
      <c r="O2076">
        <v>2</v>
      </c>
      <c r="P2076">
        <v>2</v>
      </c>
      <c r="Q2076">
        <v>0</v>
      </c>
      <c r="R2076">
        <v>0</v>
      </c>
      <c r="S2076">
        <v>0</v>
      </c>
      <c r="T2076">
        <v>2</v>
      </c>
      <c r="U2076">
        <v>1</v>
      </c>
      <c r="V2076">
        <v>5</v>
      </c>
      <c r="W2076">
        <v>0</v>
      </c>
      <c r="X2076">
        <v>0</v>
      </c>
      <c r="Y2076">
        <v>0</v>
      </c>
      <c r="AB2076">
        <v>2</v>
      </c>
      <c r="AF2076">
        <v>1.7</v>
      </c>
    </row>
    <row r="2077" spans="1:32" x14ac:dyDescent="0.2">
      <c r="A2077" t="s">
        <v>1323</v>
      </c>
      <c r="B2077" t="s">
        <v>794</v>
      </c>
      <c r="C2077" t="s">
        <v>57</v>
      </c>
      <c r="D2077" t="s">
        <v>60</v>
      </c>
      <c r="E2077">
        <v>11</v>
      </c>
      <c r="F2077" t="s">
        <v>1324</v>
      </c>
      <c r="G2077" t="s">
        <v>249</v>
      </c>
      <c r="T2077">
        <v>1</v>
      </c>
      <c r="U2077">
        <v>1</v>
      </c>
      <c r="V2077">
        <v>7</v>
      </c>
      <c r="W2077">
        <v>0</v>
      </c>
      <c r="X2077">
        <v>0</v>
      </c>
      <c r="Y2077">
        <v>0</v>
      </c>
      <c r="AB2077">
        <v>2</v>
      </c>
      <c r="AF2077">
        <v>1.7</v>
      </c>
    </row>
    <row r="2078" spans="1:32" x14ac:dyDescent="0.2">
      <c r="A2078" t="s">
        <v>1425</v>
      </c>
      <c r="B2078" t="s">
        <v>720</v>
      </c>
      <c r="C2078" t="s">
        <v>50</v>
      </c>
      <c r="D2078" t="s">
        <v>59</v>
      </c>
      <c r="E2078">
        <v>11</v>
      </c>
      <c r="F2078" t="s">
        <v>1426</v>
      </c>
      <c r="G2078" t="s">
        <v>242</v>
      </c>
      <c r="T2078">
        <v>2</v>
      </c>
      <c r="U2078">
        <v>1</v>
      </c>
      <c r="V2078">
        <v>7</v>
      </c>
      <c r="W2078">
        <v>0</v>
      </c>
      <c r="X2078">
        <v>0</v>
      </c>
      <c r="Y2078">
        <v>0</v>
      </c>
      <c r="AB2078">
        <v>4</v>
      </c>
      <c r="AF2078">
        <v>1.7</v>
      </c>
    </row>
    <row r="2079" spans="1:32" x14ac:dyDescent="0.2">
      <c r="A2079" t="s">
        <v>1161</v>
      </c>
      <c r="B2079" t="s">
        <v>794</v>
      </c>
      <c r="C2079" t="s">
        <v>59</v>
      </c>
      <c r="D2079" t="s">
        <v>50</v>
      </c>
      <c r="E2079">
        <v>11</v>
      </c>
      <c r="F2079" t="s">
        <v>1162</v>
      </c>
      <c r="G2079" t="s">
        <v>242</v>
      </c>
      <c r="T2079">
        <v>1</v>
      </c>
      <c r="U2079">
        <v>1</v>
      </c>
      <c r="V2079">
        <v>7</v>
      </c>
      <c r="W2079">
        <v>0</v>
      </c>
      <c r="X2079">
        <v>0</v>
      </c>
      <c r="Y2079">
        <v>0</v>
      </c>
      <c r="AB2079">
        <v>2</v>
      </c>
      <c r="AF2079">
        <v>1.7</v>
      </c>
    </row>
    <row r="2080" spans="1:32" x14ac:dyDescent="0.2">
      <c r="A2080" t="s">
        <v>950</v>
      </c>
      <c r="B2080" t="s">
        <v>720</v>
      </c>
      <c r="C2080" t="s">
        <v>52</v>
      </c>
      <c r="D2080" t="s">
        <v>31</v>
      </c>
      <c r="E2080">
        <v>11</v>
      </c>
      <c r="F2080" t="s">
        <v>951</v>
      </c>
      <c r="G2080" t="s">
        <v>240</v>
      </c>
      <c r="T2080">
        <v>1</v>
      </c>
      <c r="U2080">
        <v>1</v>
      </c>
      <c r="V2080">
        <v>6</v>
      </c>
      <c r="W2080">
        <v>0</v>
      </c>
      <c r="X2080">
        <v>0</v>
      </c>
      <c r="Y2080">
        <v>0</v>
      </c>
      <c r="AB2080">
        <v>4</v>
      </c>
      <c r="AF2080">
        <v>1.6</v>
      </c>
    </row>
    <row r="2081" spans="1:32" x14ac:dyDescent="0.2">
      <c r="A2081" t="s">
        <v>980</v>
      </c>
      <c r="B2081" t="s">
        <v>794</v>
      </c>
      <c r="C2081" t="s">
        <v>49</v>
      </c>
      <c r="D2081" t="s">
        <v>62</v>
      </c>
      <c r="E2081">
        <v>11</v>
      </c>
      <c r="F2081" t="s">
        <v>981</v>
      </c>
      <c r="G2081" t="s">
        <v>250</v>
      </c>
      <c r="T2081">
        <v>3</v>
      </c>
      <c r="U2081">
        <v>1</v>
      </c>
      <c r="V2081">
        <v>6</v>
      </c>
      <c r="W2081">
        <v>0</v>
      </c>
      <c r="X2081">
        <v>0</v>
      </c>
      <c r="Y2081">
        <v>0</v>
      </c>
      <c r="AB2081">
        <v>1</v>
      </c>
      <c r="AC2081" t="s">
        <v>1477</v>
      </c>
      <c r="AD2081" t="s">
        <v>1613</v>
      </c>
      <c r="AE2081" t="s">
        <v>1721</v>
      </c>
      <c r="AF2081">
        <v>1.6</v>
      </c>
    </row>
    <row r="2082" spans="1:32" x14ac:dyDescent="0.2">
      <c r="A2082" t="s">
        <v>680</v>
      </c>
      <c r="B2082" t="s">
        <v>475</v>
      </c>
      <c r="C2082" t="s">
        <v>43</v>
      </c>
      <c r="D2082" t="s">
        <v>58</v>
      </c>
      <c r="E2082">
        <v>11</v>
      </c>
      <c r="F2082" t="s">
        <v>681</v>
      </c>
      <c r="G2082" t="s">
        <v>251</v>
      </c>
      <c r="O2082">
        <v>4</v>
      </c>
      <c r="P2082">
        <v>15</v>
      </c>
      <c r="Q2082">
        <v>0</v>
      </c>
      <c r="R2082">
        <v>0</v>
      </c>
      <c r="S2082">
        <v>0</v>
      </c>
      <c r="T2082">
        <v>1</v>
      </c>
      <c r="U2082">
        <v>0</v>
      </c>
      <c r="V2082">
        <v>0</v>
      </c>
      <c r="W2082">
        <v>0</v>
      </c>
      <c r="X2082">
        <v>0</v>
      </c>
      <c r="Y2082">
        <v>0</v>
      </c>
      <c r="AB2082">
        <v>3</v>
      </c>
      <c r="AF2082">
        <v>1.5</v>
      </c>
    </row>
    <row r="2083" spans="1:32" x14ac:dyDescent="0.2">
      <c r="A2083" t="s">
        <v>763</v>
      </c>
      <c r="B2083" t="s">
        <v>720</v>
      </c>
      <c r="C2083" t="s">
        <v>53</v>
      </c>
      <c r="D2083" t="s">
        <v>44</v>
      </c>
      <c r="E2083">
        <v>11</v>
      </c>
      <c r="F2083" t="s">
        <v>764</v>
      </c>
      <c r="G2083" t="s">
        <v>247</v>
      </c>
      <c r="T2083">
        <v>1</v>
      </c>
      <c r="U2083">
        <v>1</v>
      </c>
      <c r="V2083">
        <v>5</v>
      </c>
      <c r="W2083">
        <v>0</v>
      </c>
      <c r="X2083">
        <v>0</v>
      </c>
      <c r="Y2083">
        <v>0</v>
      </c>
      <c r="AB2083">
        <v>2</v>
      </c>
      <c r="AF2083">
        <v>1.5</v>
      </c>
    </row>
    <row r="2084" spans="1:32" x14ac:dyDescent="0.2">
      <c r="A2084" t="s">
        <v>872</v>
      </c>
      <c r="B2084" t="s">
        <v>720</v>
      </c>
      <c r="C2084" t="s">
        <v>56</v>
      </c>
      <c r="D2084" t="s">
        <v>61</v>
      </c>
      <c r="E2084">
        <v>11</v>
      </c>
      <c r="F2084" t="s">
        <v>873</v>
      </c>
      <c r="G2084" t="s">
        <v>244</v>
      </c>
      <c r="T2084">
        <v>4</v>
      </c>
      <c r="U2084">
        <v>1</v>
      </c>
      <c r="V2084">
        <v>4</v>
      </c>
      <c r="W2084">
        <v>0</v>
      </c>
      <c r="X2084">
        <v>0</v>
      </c>
      <c r="Y2084">
        <v>0</v>
      </c>
      <c r="AB2084">
        <v>1</v>
      </c>
      <c r="AF2084">
        <v>1.4</v>
      </c>
    </row>
    <row r="2085" spans="1:32" x14ac:dyDescent="0.2">
      <c r="A2085" t="s">
        <v>1240</v>
      </c>
      <c r="B2085" t="s">
        <v>794</v>
      </c>
      <c r="C2085" t="s">
        <v>43</v>
      </c>
      <c r="D2085" t="s">
        <v>58</v>
      </c>
      <c r="E2085">
        <v>11</v>
      </c>
      <c r="F2085" t="s">
        <v>1241</v>
      </c>
      <c r="G2085" t="s">
        <v>251</v>
      </c>
      <c r="T2085">
        <v>2</v>
      </c>
      <c r="U2085">
        <v>1</v>
      </c>
      <c r="V2085">
        <v>3</v>
      </c>
      <c r="W2085">
        <v>0</v>
      </c>
      <c r="X2085">
        <v>0</v>
      </c>
      <c r="Y2085">
        <v>0</v>
      </c>
      <c r="AB2085">
        <v>2</v>
      </c>
      <c r="AF2085">
        <v>1.3</v>
      </c>
    </row>
    <row r="2086" spans="1:32" x14ac:dyDescent="0.2">
      <c r="A2086" t="s">
        <v>1061</v>
      </c>
      <c r="B2086" t="s">
        <v>720</v>
      </c>
      <c r="C2086" t="s">
        <v>40</v>
      </c>
      <c r="D2086" t="s">
        <v>54</v>
      </c>
      <c r="E2086">
        <v>11</v>
      </c>
      <c r="F2086" t="s">
        <v>1062</v>
      </c>
      <c r="G2086" t="s">
        <v>238</v>
      </c>
      <c r="T2086">
        <v>1</v>
      </c>
      <c r="U2086">
        <v>1</v>
      </c>
      <c r="V2086">
        <v>2</v>
      </c>
      <c r="W2086">
        <v>0</v>
      </c>
      <c r="X2086">
        <v>0</v>
      </c>
      <c r="Y2086">
        <v>0</v>
      </c>
      <c r="AB2086">
        <v>4</v>
      </c>
      <c r="AC2086" t="s">
        <v>1582</v>
      </c>
      <c r="AD2086" t="s">
        <v>1722</v>
      </c>
      <c r="AF2086">
        <v>1.2</v>
      </c>
    </row>
    <row r="2087" spans="1:32" x14ac:dyDescent="0.2">
      <c r="A2087" t="s">
        <v>662</v>
      </c>
      <c r="B2087" t="s">
        <v>475</v>
      </c>
      <c r="C2087" t="s">
        <v>58</v>
      </c>
      <c r="D2087" t="s">
        <v>43</v>
      </c>
      <c r="E2087">
        <v>11</v>
      </c>
      <c r="F2087" t="s">
        <v>663</v>
      </c>
      <c r="G2087" t="s">
        <v>251</v>
      </c>
      <c r="O2087">
        <v>6</v>
      </c>
      <c r="P2087">
        <v>11</v>
      </c>
      <c r="Q2087">
        <v>0</v>
      </c>
      <c r="R2087">
        <v>0</v>
      </c>
      <c r="S2087">
        <v>0</v>
      </c>
      <c r="AB2087">
        <v>2</v>
      </c>
      <c r="AF2087">
        <v>1.1000000000000001</v>
      </c>
    </row>
    <row r="2088" spans="1:32" x14ac:dyDescent="0.2">
      <c r="A2088" t="s">
        <v>1258</v>
      </c>
      <c r="B2088" t="s">
        <v>720</v>
      </c>
      <c r="C2088" t="s">
        <v>39</v>
      </c>
      <c r="D2088" t="s">
        <v>47</v>
      </c>
      <c r="E2088">
        <v>11</v>
      </c>
      <c r="F2088" t="s">
        <v>1259</v>
      </c>
      <c r="G2088" t="s">
        <v>241</v>
      </c>
      <c r="O2088">
        <v>1</v>
      </c>
      <c r="P2088">
        <v>6</v>
      </c>
      <c r="Q2088">
        <v>0</v>
      </c>
      <c r="R2088">
        <v>0</v>
      </c>
      <c r="S2088">
        <v>0</v>
      </c>
      <c r="T2088">
        <v>2</v>
      </c>
      <c r="U2088">
        <v>0</v>
      </c>
      <c r="V2088">
        <v>0</v>
      </c>
      <c r="W2088">
        <v>0</v>
      </c>
      <c r="X2088">
        <v>0</v>
      </c>
      <c r="Y2088">
        <v>0</v>
      </c>
      <c r="AB2088">
        <v>2</v>
      </c>
      <c r="AF2088">
        <v>0.6</v>
      </c>
    </row>
    <row r="2089" spans="1:32" x14ac:dyDescent="0.2">
      <c r="A2089" t="s">
        <v>694</v>
      </c>
      <c r="B2089" t="s">
        <v>475</v>
      </c>
      <c r="C2089" t="s">
        <v>36</v>
      </c>
      <c r="D2089" t="s">
        <v>38</v>
      </c>
      <c r="E2089">
        <v>11</v>
      </c>
      <c r="F2089" t="s">
        <v>695</v>
      </c>
      <c r="G2089" t="s">
        <v>246</v>
      </c>
      <c r="O2089">
        <v>1</v>
      </c>
      <c r="P2089">
        <v>5</v>
      </c>
      <c r="Q2089">
        <v>0</v>
      </c>
      <c r="R2089">
        <v>0</v>
      </c>
      <c r="S2089">
        <v>0</v>
      </c>
      <c r="AB2089">
        <v>3</v>
      </c>
      <c r="AF2089">
        <v>0.5</v>
      </c>
    </row>
    <row r="2090" spans="1:32" x14ac:dyDescent="0.2">
      <c r="A2090" t="s">
        <v>1621</v>
      </c>
      <c r="B2090" t="s">
        <v>475</v>
      </c>
      <c r="C2090" t="s">
        <v>32</v>
      </c>
      <c r="D2090" t="s">
        <v>33</v>
      </c>
      <c r="E2090">
        <v>11</v>
      </c>
      <c r="F2090" t="s">
        <v>1622</v>
      </c>
      <c r="G2090" t="s">
        <v>243</v>
      </c>
      <c r="O2090">
        <v>4</v>
      </c>
      <c r="P2090">
        <v>0</v>
      </c>
      <c r="Q2090">
        <v>0</v>
      </c>
      <c r="R2090">
        <v>0</v>
      </c>
      <c r="S2090">
        <v>0</v>
      </c>
      <c r="T2090">
        <v>1</v>
      </c>
      <c r="U2090">
        <v>1</v>
      </c>
      <c r="V2090">
        <v>-5</v>
      </c>
      <c r="W2090">
        <v>0</v>
      </c>
      <c r="X2090">
        <v>0</v>
      </c>
      <c r="Y2090">
        <v>0</v>
      </c>
      <c r="AB2090">
        <v>3</v>
      </c>
      <c r="AF2090">
        <v>0.5</v>
      </c>
    </row>
    <row r="2091" spans="1:32" x14ac:dyDescent="0.2">
      <c r="A2091" t="s">
        <v>1723</v>
      </c>
      <c r="B2091" t="s">
        <v>1343</v>
      </c>
      <c r="C2091" t="s">
        <v>32</v>
      </c>
      <c r="D2091" t="s">
        <v>33</v>
      </c>
      <c r="E2091">
        <v>11</v>
      </c>
      <c r="F2091" t="s">
        <v>1724</v>
      </c>
      <c r="G2091" t="s">
        <v>243</v>
      </c>
      <c r="T2091">
        <v>1</v>
      </c>
      <c r="U2091">
        <v>1</v>
      </c>
      <c r="V2091">
        <v>-5</v>
      </c>
      <c r="W2091">
        <v>0</v>
      </c>
      <c r="X2091">
        <v>0</v>
      </c>
      <c r="Y2091">
        <v>0</v>
      </c>
      <c r="AF2091">
        <v>0.5</v>
      </c>
    </row>
    <row r="2092" spans="1:32" x14ac:dyDescent="0.2">
      <c r="A2092" t="s">
        <v>1725</v>
      </c>
      <c r="B2092" t="s">
        <v>475</v>
      </c>
      <c r="C2092" t="s">
        <v>33</v>
      </c>
      <c r="D2092" t="s">
        <v>32</v>
      </c>
      <c r="E2092">
        <v>11</v>
      </c>
      <c r="F2092" t="s">
        <v>1726</v>
      </c>
      <c r="G2092" t="s">
        <v>243</v>
      </c>
      <c r="O2092">
        <v>2</v>
      </c>
      <c r="P2092">
        <v>4</v>
      </c>
      <c r="Q2092">
        <v>0</v>
      </c>
      <c r="R2092">
        <v>0</v>
      </c>
      <c r="S2092">
        <v>0</v>
      </c>
      <c r="T2092">
        <v>1</v>
      </c>
      <c r="U2092">
        <v>0</v>
      </c>
      <c r="V2092">
        <v>0</v>
      </c>
      <c r="W2092">
        <v>0</v>
      </c>
      <c r="X2092">
        <v>0</v>
      </c>
      <c r="Y2092">
        <v>0</v>
      </c>
      <c r="AF2092">
        <v>0.4</v>
      </c>
    </row>
    <row r="2093" spans="1:32" x14ac:dyDescent="0.2">
      <c r="A2093" t="s">
        <v>632</v>
      </c>
      <c r="B2093" t="s">
        <v>530</v>
      </c>
      <c r="C2093" t="s">
        <v>47</v>
      </c>
      <c r="D2093" t="s">
        <v>39</v>
      </c>
      <c r="E2093">
        <v>11</v>
      </c>
      <c r="F2093" t="s">
        <v>633</v>
      </c>
      <c r="G2093" t="s">
        <v>241</v>
      </c>
      <c r="O2093">
        <v>1</v>
      </c>
      <c r="P2093">
        <v>4</v>
      </c>
      <c r="Q2093">
        <v>0</v>
      </c>
      <c r="R2093">
        <v>0</v>
      </c>
      <c r="S2093">
        <v>0</v>
      </c>
      <c r="AB2093">
        <v>3</v>
      </c>
      <c r="AF2093">
        <v>0.4</v>
      </c>
    </row>
    <row r="2094" spans="1:32" x14ac:dyDescent="0.2">
      <c r="A2094" t="s">
        <v>584</v>
      </c>
      <c r="B2094" t="s">
        <v>530</v>
      </c>
      <c r="C2094" t="s">
        <v>33</v>
      </c>
      <c r="D2094" t="s">
        <v>32</v>
      </c>
      <c r="E2094">
        <v>11</v>
      </c>
      <c r="F2094" t="s">
        <v>585</v>
      </c>
      <c r="G2094" t="s">
        <v>243</v>
      </c>
      <c r="O2094">
        <v>1</v>
      </c>
      <c r="P2094">
        <v>3</v>
      </c>
      <c r="Q2094">
        <v>0</v>
      </c>
      <c r="R2094">
        <v>0</v>
      </c>
      <c r="S2094">
        <v>0</v>
      </c>
      <c r="AB2094">
        <v>3</v>
      </c>
      <c r="AF2094">
        <v>0.3</v>
      </c>
    </row>
    <row r="2095" spans="1:32" x14ac:dyDescent="0.2">
      <c r="A2095" t="s">
        <v>636</v>
      </c>
      <c r="B2095" t="s">
        <v>530</v>
      </c>
      <c r="C2095" t="s">
        <v>56</v>
      </c>
      <c r="D2095" t="s">
        <v>61</v>
      </c>
      <c r="E2095">
        <v>11</v>
      </c>
      <c r="F2095" t="s">
        <v>637</v>
      </c>
      <c r="G2095" t="s">
        <v>244</v>
      </c>
      <c r="O2095">
        <v>2</v>
      </c>
      <c r="P2095">
        <v>2</v>
      </c>
      <c r="Q2095">
        <v>0</v>
      </c>
      <c r="R2095">
        <v>0</v>
      </c>
      <c r="S2095">
        <v>0</v>
      </c>
      <c r="T2095">
        <v>1</v>
      </c>
      <c r="U2095">
        <v>0</v>
      </c>
      <c r="V2095">
        <v>0</v>
      </c>
      <c r="W2095">
        <v>0</v>
      </c>
      <c r="X2095">
        <v>0</v>
      </c>
      <c r="Y2095">
        <v>0</v>
      </c>
      <c r="AB2095">
        <v>3</v>
      </c>
      <c r="AF2095">
        <v>0.2</v>
      </c>
    </row>
    <row r="2096" spans="1:32" x14ac:dyDescent="0.2">
      <c r="A2096" t="s">
        <v>1536</v>
      </c>
      <c r="B2096" t="s">
        <v>367</v>
      </c>
      <c r="C2096" t="s">
        <v>39</v>
      </c>
      <c r="D2096" t="s">
        <v>47</v>
      </c>
      <c r="E2096">
        <v>11</v>
      </c>
      <c r="F2096" t="s">
        <v>1537</v>
      </c>
      <c r="G2096" t="s">
        <v>241</v>
      </c>
      <c r="H2096">
        <v>1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AB2096">
        <v>2</v>
      </c>
      <c r="AF2096">
        <v>0</v>
      </c>
    </row>
    <row r="2097" spans="1:32" x14ac:dyDescent="0.2">
      <c r="A2097" t="s">
        <v>544</v>
      </c>
      <c r="B2097" t="s">
        <v>475</v>
      </c>
      <c r="C2097" t="s">
        <v>53</v>
      </c>
      <c r="D2097" t="s">
        <v>44</v>
      </c>
      <c r="E2097">
        <v>11</v>
      </c>
      <c r="F2097" t="s">
        <v>545</v>
      </c>
      <c r="G2097" t="s">
        <v>247</v>
      </c>
      <c r="O2097">
        <v>2</v>
      </c>
      <c r="P2097">
        <v>0</v>
      </c>
      <c r="Q2097">
        <v>0</v>
      </c>
      <c r="R2097">
        <v>0</v>
      </c>
      <c r="S2097">
        <v>0</v>
      </c>
      <c r="AB2097">
        <v>2</v>
      </c>
      <c r="AC2097" t="s">
        <v>462</v>
      </c>
      <c r="AD2097" t="s">
        <v>1729</v>
      </c>
      <c r="AE2097" t="s">
        <v>1730</v>
      </c>
      <c r="AF2097">
        <v>0</v>
      </c>
    </row>
    <row r="2098" spans="1:32" x14ac:dyDescent="0.2">
      <c r="A2098" t="s">
        <v>1235</v>
      </c>
      <c r="B2098" t="s">
        <v>1236</v>
      </c>
      <c r="C2098" t="s">
        <v>59</v>
      </c>
      <c r="D2098" t="s">
        <v>50</v>
      </c>
      <c r="E2098">
        <v>11</v>
      </c>
      <c r="F2098" t="s">
        <v>1237</v>
      </c>
      <c r="G2098" t="s">
        <v>242</v>
      </c>
      <c r="O2098">
        <v>1</v>
      </c>
      <c r="P2098">
        <v>0</v>
      </c>
      <c r="Q2098">
        <v>0</v>
      </c>
      <c r="R2098">
        <v>0</v>
      </c>
      <c r="S2098">
        <v>0</v>
      </c>
      <c r="AF2098">
        <v>0</v>
      </c>
    </row>
    <row r="2099" spans="1:32" x14ac:dyDescent="0.2">
      <c r="A2099" t="s">
        <v>1421</v>
      </c>
      <c r="B2099" t="s">
        <v>720</v>
      </c>
      <c r="C2099" t="s">
        <v>54</v>
      </c>
      <c r="D2099" t="s">
        <v>40</v>
      </c>
      <c r="E2099">
        <v>11</v>
      </c>
      <c r="F2099" t="s">
        <v>1422</v>
      </c>
      <c r="G2099" t="s">
        <v>238</v>
      </c>
      <c r="T2099">
        <v>2</v>
      </c>
      <c r="U2099">
        <v>0</v>
      </c>
      <c r="V2099">
        <v>0</v>
      </c>
      <c r="W2099">
        <v>0</v>
      </c>
      <c r="X2099">
        <v>0</v>
      </c>
      <c r="Y2099">
        <v>0</v>
      </c>
      <c r="AF2099">
        <v>0</v>
      </c>
    </row>
    <row r="2100" spans="1:32" x14ac:dyDescent="0.2">
      <c r="A2100" t="s">
        <v>1209</v>
      </c>
      <c r="B2100" t="s">
        <v>794</v>
      </c>
      <c r="C2100" t="s">
        <v>61</v>
      </c>
      <c r="D2100" t="s">
        <v>56</v>
      </c>
      <c r="E2100">
        <v>11</v>
      </c>
      <c r="F2100" t="s">
        <v>1210</v>
      </c>
      <c r="G2100" t="s">
        <v>244</v>
      </c>
      <c r="T2100">
        <v>2</v>
      </c>
      <c r="U2100">
        <v>0</v>
      </c>
      <c r="V2100">
        <v>0</v>
      </c>
      <c r="W2100">
        <v>0</v>
      </c>
      <c r="X2100">
        <v>0</v>
      </c>
      <c r="Y2100">
        <v>0</v>
      </c>
      <c r="AB2100">
        <v>1</v>
      </c>
      <c r="AF2100">
        <v>0</v>
      </c>
    </row>
    <row r="2101" spans="1:32" x14ac:dyDescent="0.2">
      <c r="A2101" t="s">
        <v>1731</v>
      </c>
      <c r="B2101" t="s">
        <v>794</v>
      </c>
      <c r="C2101" t="s">
        <v>51</v>
      </c>
      <c r="D2101" t="s">
        <v>46</v>
      </c>
      <c r="E2101">
        <v>11</v>
      </c>
      <c r="F2101" t="s">
        <v>1732</v>
      </c>
      <c r="G2101" t="s">
        <v>248</v>
      </c>
      <c r="T2101">
        <v>1</v>
      </c>
      <c r="U2101">
        <v>0</v>
      </c>
      <c r="V2101">
        <v>0</v>
      </c>
      <c r="W2101">
        <v>0</v>
      </c>
      <c r="X2101">
        <v>0</v>
      </c>
      <c r="Y2101">
        <v>0</v>
      </c>
      <c r="AB2101">
        <v>2</v>
      </c>
      <c r="AF2101">
        <v>0</v>
      </c>
    </row>
    <row r="2102" spans="1:32" x14ac:dyDescent="0.2">
      <c r="A2102" t="s">
        <v>1307</v>
      </c>
      <c r="B2102" t="s">
        <v>720</v>
      </c>
      <c r="C2102" t="s">
        <v>33</v>
      </c>
      <c r="D2102" t="s">
        <v>32</v>
      </c>
      <c r="E2102">
        <v>11</v>
      </c>
      <c r="F2102" t="s">
        <v>1308</v>
      </c>
      <c r="G2102" t="s">
        <v>243</v>
      </c>
      <c r="T2102">
        <v>1</v>
      </c>
      <c r="U2102">
        <v>0</v>
      </c>
      <c r="V2102">
        <v>0</v>
      </c>
      <c r="W2102">
        <v>0</v>
      </c>
      <c r="X2102">
        <v>0</v>
      </c>
      <c r="Y2102">
        <v>0</v>
      </c>
      <c r="AB2102">
        <v>4</v>
      </c>
      <c r="AF2102">
        <v>0</v>
      </c>
    </row>
    <row r="2103" spans="1:32" x14ac:dyDescent="0.2">
      <c r="A2103" t="s">
        <v>1121</v>
      </c>
      <c r="B2103" t="s">
        <v>720</v>
      </c>
      <c r="C2103" t="s">
        <v>47</v>
      </c>
      <c r="D2103" t="s">
        <v>39</v>
      </c>
      <c r="E2103">
        <v>11</v>
      </c>
      <c r="F2103" t="s">
        <v>1122</v>
      </c>
      <c r="G2103" t="s">
        <v>241</v>
      </c>
      <c r="T2103">
        <v>2</v>
      </c>
      <c r="U2103">
        <v>0</v>
      </c>
      <c r="V2103">
        <v>0</v>
      </c>
      <c r="W2103">
        <v>0</v>
      </c>
      <c r="X2103">
        <v>0</v>
      </c>
      <c r="Y2103">
        <v>0</v>
      </c>
      <c r="AB2103">
        <v>4</v>
      </c>
      <c r="AF2103">
        <v>0</v>
      </c>
    </row>
    <row r="2104" spans="1:32" x14ac:dyDescent="0.2">
      <c r="A2104" t="s">
        <v>1280</v>
      </c>
      <c r="B2104" t="s">
        <v>720</v>
      </c>
      <c r="C2104" t="s">
        <v>60</v>
      </c>
      <c r="D2104" t="s">
        <v>57</v>
      </c>
      <c r="E2104">
        <v>11</v>
      </c>
      <c r="F2104" t="s">
        <v>1281</v>
      </c>
      <c r="G2104" t="s">
        <v>249</v>
      </c>
      <c r="T2104">
        <v>2</v>
      </c>
      <c r="U2104">
        <v>0</v>
      </c>
      <c r="V2104">
        <v>0</v>
      </c>
      <c r="W2104">
        <v>0</v>
      </c>
      <c r="X2104">
        <v>0</v>
      </c>
      <c r="Y2104">
        <v>0</v>
      </c>
      <c r="AB2104">
        <v>3</v>
      </c>
      <c r="AF2104">
        <v>0</v>
      </c>
    </row>
    <row r="2105" spans="1:32" x14ac:dyDescent="0.2">
      <c r="A2105" t="s">
        <v>904</v>
      </c>
      <c r="B2105" t="s">
        <v>720</v>
      </c>
      <c r="C2105" t="s">
        <v>56</v>
      </c>
      <c r="D2105" t="s">
        <v>61</v>
      </c>
      <c r="E2105">
        <v>11</v>
      </c>
      <c r="F2105" t="s">
        <v>905</v>
      </c>
      <c r="G2105" t="s">
        <v>244</v>
      </c>
      <c r="T2105">
        <v>1</v>
      </c>
      <c r="U2105">
        <v>0</v>
      </c>
      <c r="V2105">
        <v>0</v>
      </c>
      <c r="W2105">
        <v>0</v>
      </c>
      <c r="X2105">
        <v>0</v>
      </c>
      <c r="Y2105">
        <v>0</v>
      </c>
      <c r="AB2105">
        <v>4</v>
      </c>
      <c r="AF2105">
        <v>0</v>
      </c>
    </row>
    <row r="2106" spans="1:32" x14ac:dyDescent="0.2">
      <c r="A2106" t="s">
        <v>1733</v>
      </c>
      <c r="B2106" t="s">
        <v>794</v>
      </c>
      <c r="C2106" t="s">
        <v>38</v>
      </c>
      <c r="D2106" t="s">
        <v>36</v>
      </c>
      <c r="E2106">
        <v>11</v>
      </c>
      <c r="F2106" t="s">
        <v>1734</v>
      </c>
      <c r="G2106" t="s">
        <v>246</v>
      </c>
      <c r="T2106">
        <v>1</v>
      </c>
      <c r="U2106">
        <v>0</v>
      </c>
      <c r="V2106">
        <v>0</v>
      </c>
      <c r="W2106">
        <v>0</v>
      </c>
      <c r="X2106">
        <v>0</v>
      </c>
      <c r="Y2106">
        <v>0</v>
      </c>
      <c r="AB2106">
        <v>2</v>
      </c>
      <c r="AF2106">
        <v>0</v>
      </c>
    </row>
    <row r="2107" spans="1:32" x14ac:dyDescent="0.2">
      <c r="A2107" t="s">
        <v>998</v>
      </c>
      <c r="B2107" t="s">
        <v>720</v>
      </c>
      <c r="C2107" t="s">
        <v>42</v>
      </c>
      <c r="D2107" t="s">
        <v>34</v>
      </c>
      <c r="E2107">
        <v>11</v>
      </c>
      <c r="F2107" t="s">
        <v>999</v>
      </c>
      <c r="G2107" t="s">
        <v>239</v>
      </c>
      <c r="T2107">
        <v>1</v>
      </c>
      <c r="U2107">
        <v>0</v>
      </c>
      <c r="V2107">
        <v>0</v>
      </c>
      <c r="W2107">
        <v>0</v>
      </c>
      <c r="X2107">
        <v>0</v>
      </c>
      <c r="Y2107">
        <v>0</v>
      </c>
      <c r="AB2107">
        <v>4</v>
      </c>
      <c r="AF2107">
        <v>0</v>
      </c>
    </row>
    <row r="2108" spans="1:32" x14ac:dyDescent="0.2">
      <c r="A2108" t="s">
        <v>1233</v>
      </c>
      <c r="B2108" t="s">
        <v>720</v>
      </c>
      <c r="C2108" t="s">
        <v>32</v>
      </c>
      <c r="D2108" t="s">
        <v>33</v>
      </c>
      <c r="E2108">
        <v>11</v>
      </c>
      <c r="F2108" t="s">
        <v>1234</v>
      </c>
      <c r="G2108" t="s">
        <v>243</v>
      </c>
      <c r="T2108">
        <v>4</v>
      </c>
      <c r="U2108">
        <v>0</v>
      </c>
      <c r="V2108">
        <v>0</v>
      </c>
      <c r="W2108">
        <v>0</v>
      </c>
      <c r="X2108">
        <v>0</v>
      </c>
      <c r="Y2108">
        <v>0</v>
      </c>
      <c r="AB2108">
        <v>4</v>
      </c>
      <c r="AF2108">
        <v>0</v>
      </c>
    </row>
    <row r="2109" spans="1:32" x14ac:dyDescent="0.2">
      <c r="A2109" t="s">
        <v>1227</v>
      </c>
      <c r="B2109" t="s">
        <v>720</v>
      </c>
      <c r="C2109" t="s">
        <v>38</v>
      </c>
      <c r="D2109" t="s">
        <v>36</v>
      </c>
      <c r="E2109">
        <v>11</v>
      </c>
      <c r="F2109" t="s">
        <v>1228</v>
      </c>
      <c r="G2109" t="s">
        <v>246</v>
      </c>
      <c r="T2109">
        <v>1</v>
      </c>
      <c r="U2109">
        <v>0</v>
      </c>
      <c r="V2109">
        <v>0</v>
      </c>
      <c r="W2109">
        <v>0</v>
      </c>
      <c r="X2109">
        <v>0</v>
      </c>
      <c r="Y2109">
        <v>0</v>
      </c>
      <c r="AB2109">
        <v>4</v>
      </c>
      <c r="AF2109">
        <v>0</v>
      </c>
    </row>
    <row r="2110" spans="1:32" x14ac:dyDescent="0.2">
      <c r="A2110" t="s">
        <v>1735</v>
      </c>
      <c r="B2110" t="s">
        <v>720</v>
      </c>
      <c r="C2110" t="s">
        <v>49</v>
      </c>
      <c r="D2110" t="s">
        <v>62</v>
      </c>
      <c r="E2110">
        <v>11</v>
      </c>
      <c r="F2110" t="s">
        <v>1736</v>
      </c>
      <c r="G2110" t="s">
        <v>250</v>
      </c>
      <c r="T2110">
        <v>1</v>
      </c>
      <c r="U2110">
        <v>0</v>
      </c>
      <c r="V2110">
        <v>0</v>
      </c>
      <c r="W2110">
        <v>0</v>
      </c>
      <c r="X2110">
        <v>0</v>
      </c>
      <c r="Y2110">
        <v>0</v>
      </c>
      <c r="AB2110">
        <v>4</v>
      </c>
      <c r="AF2110">
        <v>0</v>
      </c>
    </row>
    <row r="2111" spans="1:32" x14ac:dyDescent="0.2">
      <c r="A2111" t="s">
        <v>1242</v>
      </c>
      <c r="B2111" t="s">
        <v>794</v>
      </c>
      <c r="C2111" t="s">
        <v>40</v>
      </c>
      <c r="D2111" t="s">
        <v>54</v>
      </c>
      <c r="E2111">
        <v>11</v>
      </c>
      <c r="F2111" t="s">
        <v>1243</v>
      </c>
      <c r="G2111" t="s">
        <v>238</v>
      </c>
      <c r="T2111">
        <v>2</v>
      </c>
      <c r="U2111">
        <v>0</v>
      </c>
      <c r="V2111">
        <v>0</v>
      </c>
      <c r="W2111">
        <v>0</v>
      </c>
      <c r="X2111">
        <v>0</v>
      </c>
      <c r="Y2111">
        <v>0</v>
      </c>
      <c r="AB2111">
        <v>2</v>
      </c>
      <c r="AF2111">
        <v>0</v>
      </c>
    </row>
    <row r="2112" spans="1:32" x14ac:dyDescent="0.2">
      <c r="A2112" t="s">
        <v>1015</v>
      </c>
      <c r="B2112" t="s">
        <v>794</v>
      </c>
      <c r="C2112" t="s">
        <v>54</v>
      </c>
      <c r="D2112" t="s">
        <v>40</v>
      </c>
      <c r="E2112">
        <v>11</v>
      </c>
      <c r="F2112" t="s">
        <v>1016</v>
      </c>
      <c r="G2112" t="s">
        <v>238</v>
      </c>
      <c r="T2112">
        <v>1</v>
      </c>
      <c r="U2112">
        <v>0</v>
      </c>
      <c r="V2112">
        <v>0</v>
      </c>
      <c r="W2112">
        <v>0</v>
      </c>
      <c r="X2112">
        <v>0</v>
      </c>
      <c r="Y2112">
        <v>0</v>
      </c>
      <c r="AB2112">
        <v>2</v>
      </c>
      <c r="AF2112">
        <v>0</v>
      </c>
    </row>
    <row r="2113" spans="1:32" x14ac:dyDescent="0.2">
      <c r="A2113" t="s">
        <v>1737</v>
      </c>
      <c r="B2113" t="s">
        <v>720</v>
      </c>
      <c r="C2113" t="s">
        <v>43</v>
      </c>
      <c r="D2113" t="s">
        <v>58</v>
      </c>
      <c r="E2113">
        <v>11</v>
      </c>
      <c r="F2113" t="s">
        <v>1738</v>
      </c>
      <c r="G2113" t="s">
        <v>251</v>
      </c>
      <c r="T2113">
        <v>1</v>
      </c>
      <c r="U2113">
        <v>0</v>
      </c>
      <c r="V2113">
        <v>0</v>
      </c>
      <c r="W2113">
        <v>0</v>
      </c>
      <c r="X2113">
        <v>0</v>
      </c>
      <c r="Y2113">
        <v>0</v>
      </c>
      <c r="AB2113">
        <v>4</v>
      </c>
      <c r="AF2113">
        <v>0</v>
      </c>
    </row>
    <row r="2114" spans="1:32" x14ac:dyDescent="0.2">
      <c r="A2114" t="s">
        <v>1298</v>
      </c>
      <c r="B2114" t="s">
        <v>720</v>
      </c>
      <c r="C2114" t="s">
        <v>39</v>
      </c>
      <c r="D2114" t="s">
        <v>47</v>
      </c>
      <c r="E2114">
        <v>11</v>
      </c>
      <c r="F2114" t="s">
        <v>1299</v>
      </c>
      <c r="G2114" t="s">
        <v>241</v>
      </c>
      <c r="T2114">
        <v>1</v>
      </c>
      <c r="U2114">
        <v>0</v>
      </c>
      <c r="V2114">
        <v>0</v>
      </c>
      <c r="W2114">
        <v>0</v>
      </c>
      <c r="X2114">
        <v>0</v>
      </c>
      <c r="Y2114">
        <v>0</v>
      </c>
      <c r="AB2114">
        <v>4</v>
      </c>
      <c r="AC2114" t="s">
        <v>462</v>
      </c>
      <c r="AD2114" t="s">
        <v>1707</v>
      </c>
      <c r="AE2114" t="s">
        <v>1679</v>
      </c>
      <c r="AF2114">
        <v>0</v>
      </c>
    </row>
    <row r="2115" spans="1:32" x14ac:dyDescent="0.2">
      <c r="A2115" t="s">
        <v>1157</v>
      </c>
      <c r="B2115" t="s">
        <v>794</v>
      </c>
      <c r="C2115" t="s">
        <v>44</v>
      </c>
      <c r="D2115" t="s">
        <v>53</v>
      </c>
      <c r="E2115">
        <v>11</v>
      </c>
      <c r="F2115" t="s">
        <v>1158</v>
      </c>
      <c r="G2115" t="s">
        <v>247</v>
      </c>
      <c r="T2115">
        <v>1</v>
      </c>
      <c r="U2115">
        <v>0</v>
      </c>
      <c r="V2115">
        <v>0</v>
      </c>
      <c r="W2115">
        <v>0</v>
      </c>
      <c r="X2115">
        <v>0</v>
      </c>
      <c r="Y2115">
        <v>0</v>
      </c>
      <c r="AB2115">
        <v>2</v>
      </c>
      <c r="AF2115">
        <v>0</v>
      </c>
    </row>
    <row r="2116" spans="1:32" x14ac:dyDescent="0.2">
      <c r="A2116" t="s">
        <v>1739</v>
      </c>
      <c r="B2116" t="s">
        <v>1001</v>
      </c>
      <c r="C2116" t="s">
        <v>33</v>
      </c>
      <c r="D2116" t="s">
        <v>32</v>
      </c>
      <c r="E2116">
        <v>11</v>
      </c>
      <c r="F2116" t="s">
        <v>1740</v>
      </c>
      <c r="G2116" t="s">
        <v>243</v>
      </c>
      <c r="T2116">
        <v>1</v>
      </c>
      <c r="U2116">
        <v>0</v>
      </c>
      <c r="V2116">
        <v>0</v>
      </c>
      <c r="W2116">
        <v>0</v>
      </c>
      <c r="X2116">
        <v>0</v>
      </c>
      <c r="Y2116">
        <v>0</v>
      </c>
      <c r="AF2116">
        <v>0</v>
      </c>
    </row>
    <row r="2117" spans="1:32" x14ac:dyDescent="0.2">
      <c r="A2117" t="s">
        <v>1221</v>
      </c>
      <c r="B2117" t="s">
        <v>794</v>
      </c>
      <c r="C2117" t="s">
        <v>58</v>
      </c>
      <c r="D2117" t="s">
        <v>43</v>
      </c>
      <c r="E2117">
        <v>11</v>
      </c>
      <c r="F2117" t="s">
        <v>1222</v>
      </c>
      <c r="G2117" t="s">
        <v>251</v>
      </c>
      <c r="T2117">
        <v>1</v>
      </c>
      <c r="U2117">
        <v>0</v>
      </c>
      <c r="V2117">
        <v>0</v>
      </c>
      <c r="W2117">
        <v>0</v>
      </c>
      <c r="X2117">
        <v>0</v>
      </c>
      <c r="Y2117">
        <v>0</v>
      </c>
      <c r="AB2117">
        <v>2</v>
      </c>
      <c r="AF2117">
        <v>0</v>
      </c>
    </row>
    <row r="2118" spans="1:32" x14ac:dyDescent="0.2">
      <c r="A2118" t="s">
        <v>1741</v>
      </c>
      <c r="B2118" t="s">
        <v>1001</v>
      </c>
      <c r="C2118" t="s">
        <v>36</v>
      </c>
      <c r="D2118" t="s">
        <v>38</v>
      </c>
      <c r="E2118">
        <v>11</v>
      </c>
      <c r="Z2118">
        <v>1</v>
      </c>
      <c r="AA2118">
        <v>0</v>
      </c>
      <c r="AF2118">
        <v>0</v>
      </c>
    </row>
    <row r="2119" spans="1:32" x14ac:dyDescent="0.2">
      <c r="A2119" t="s">
        <v>1742</v>
      </c>
      <c r="B2119" t="s">
        <v>711</v>
      </c>
      <c r="C2119" t="s">
        <v>58</v>
      </c>
      <c r="D2119" t="s">
        <v>43</v>
      </c>
      <c r="E2119">
        <v>11</v>
      </c>
      <c r="Z2119">
        <v>1</v>
      </c>
      <c r="AA2119">
        <v>0</v>
      </c>
      <c r="AF2119">
        <v>0</v>
      </c>
    </row>
    <row r="2120" spans="1:32" x14ac:dyDescent="0.2">
      <c r="A2120" t="s">
        <v>1743</v>
      </c>
      <c r="B2120" t="s">
        <v>462</v>
      </c>
      <c r="C2120" t="s">
        <v>44</v>
      </c>
      <c r="D2120" t="s">
        <v>53</v>
      </c>
      <c r="E2120">
        <v>11</v>
      </c>
      <c r="F2120" t="s">
        <v>1744</v>
      </c>
      <c r="G2120" t="s">
        <v>247</v>
      </c>
      <c r="O2120">
        <v>1</v>
      </c>
      <c r="P2120">
        <v>-1</v>
      </c>
      <c r="Q2120">
        <v>0</v>
      </c>
      <c r="R2120">
        <v>0</v>
      </c>
      <c r="S2120">
        <v>0</v>
      </c>
      <c r="AF2120">
        <v>-0.1</v>
      </c>
    </row>
    <row r="2121" spans="1:32" x14ac:dyDescent="0.2">
      <c r="A2121" t="s">
        <v>1745</v>
      </c>
      <c r="B2121" t="s">
        <v>475</v>
      </c>
      <c r="C2121" t="s">
        <v>54</v>
      </c>
      <c r="D2121" t="s">
        <v>40</v>
      </c>
      <c r="E2121">
        <v>11</v>
      </c>
      <c r="F2121" t="s">
        <v>1746</v>
      </c>
      <c r="G2121" t="s">
        <v>238</v>
      </c>
      <c r="O2121">
        <v>4</v>
      </c>
      <c r="P2121">
        <v>-3</v>
      </c>
      <c r="Q2121">
        <v>0</v>
      </c>
      <c r="R2121">
        <v>0</v>
      </c>
      <c r="S2121">
        <v>0</v>
      </c>
      <c r="AB2121">
        <v>2</v>
      </c>
      <c r="AF2121">
        <v>-0.3</v>
      </c>
    </row>
    <row r="2122" spans="1:32" x14ac:dyDescent="0.2">
      <c r="A2122" t="s">
        <v>800</v>
      </c>
      <c r="B2122" t="s">
        <v>720</v>
      </c>
      <c r="C2122" t="s">
        <v>48</v>
      </c>
      <c r="D2122" t="s">
        <v>45</v>
      </c>
      <c r="E2122">
        <v>10</v>
      </c>
      <c r="F2122" t="s">
        <v>801</v>
      </c>
      <c r="G2122" t="s">
        <v>227</v>
      </c>
      <c r="T2122">
        <v>14</v>
      </c>
      <c r="U2122">
        <v>10</v>
      </c>
      <c r="V2122">
        <v>139</v>
      </c>
      <c r="W2122">
        <v>2</v>
      </c>
      <c r="X2122">
        <v>1</v>
      </c>
      <c r="Y2122">
        <v>1</v>
      </c>
      <c r="AB2122">
        <v>1</v>
      </c>
      <c r="AF2122">
        <v>40.9</v>
      </c>
    </row>
    <row r="2123" spans="1:32" x14ac:dyDescent="0.2">
      <c r="A2123" t="s">
        <v>688</v>
      </c>
      <c r="B2123" t="s">
        <v>475</v>
      </c>
      <c r="C2123" t="s">
        <v>52</v>
      </c>
      <c r="D2123" t="s">
        <v>35</v>
      </c>
      <c r="E2123">
        <v>10</v>
      </c>
      <c r="F2123" t="s">
        <v>689</v>
      </c>
      <c r="G2123" t="s">
        <v>226</v>
      </c>
      <c r="O2123">
        <v>20</v>
      </c>
      <c r="P2123">
        <v>73</v>
      </c>
      <c r="Q2123">
        <v>1</v>
      </c>
      <c r="R2123">
        <v>0</v>
      </c>
      <c r="S2123">
        <v>0</v>
      </c>
      <c r="T2123">
        <v>9</v>
      </c>
      <c r="U2123">
        <v>7</v>
      </c>
      <c r="V2123">
        <v>109</v>
      </c>
      <c r="W2123">
        <v>1</v>
      </c>
      <c r="X2123">
        <v>0</v>
      </c>
      <c r="Y2123">
        <v>1</v>
      </c>
      <c r="AB2123">
        <v>2</v>
      </c>
      <c r="AF2123">
        <v>40.200000000000003</v>
      </c>
    </row>
    <row r="2124" spans="1:32" x14ac:dyDescent="0.2">
      <c r="A2124" t="s">
        <v>892</v>
      </c>
      <c r="B2124" t="s">
        <v>720</v>
      </c>
      <c r="C2124" t="s">
        <v>46</v>
      </c>
      <c r="D2124" t="s">
        <v>57</v>
      </c>
      <c r="E2124">
        <v>10</v>
      </c>
      <c r="F2124" t="s">
        <v>893</v>
      </c>
      <c r="G2124" t="s">
        <v>236</v>
      </c>
      <c r="T2124">
        <v>9</v>
      </c>
      <c r="U2124">
        <v>7</v>
      </c>
      <c r="V2124">
        <v>113</v>
      </c>
      <c r="W2124">
        <v>2</v>
      </c>
      <c r="X2124">
        <v>0</v>
      </c>
      <c r="Y2124">
        <v>1</v>
      </c>
      <c r="AB2124">
        <v>3</v>
      </c>
      <c r="AF2124">
        <v>33.299999999999997</v>
      </c>
    </row>
    <row r="2125" spans="1:32" x14ac:dyDescent="0.2">
      <c r="A2125" t="s">
        <v>775</v>
      </c>
      <c r="B2125" t="s">
        <v>720</v>
      </c>
      <c r="C2125" t="s">
        <v>48</v>
      </c>
      <c r="D2125" t="s">
        <v>45</v>
      </c>
      <c r="E2125">
        <v>10</v>
      </c>
      <c r="F2125" t="s">
        <v>776</v>
      </c>
      <c r="G2125" t="s">
        <v>227</v>
      </c>
      <c r="T2125">
        <v>10</v>
      </c>
      <c r="U2125">
        <v>6</v>
      </c>
      <c r="V2125">
        <v>178</v>
      </c>
      <c r="W2125">
        <v>1</v>
      </c>
      <c r="X2125">
        <v>0</v>
      </c>
      <c r="Y2125">
        <v>1</v>
      </c>
      <c r="Z2125">
        <v>1</v>
      </c>
      <c r="AA2125">
        <v>0</v>
      </c>
      <c r="AB2125">
        <v>2</v>
      </c>
      <c r="AF2125">
        <v>32.799999999999997</v>
      </c>
    </row>
    <row r="2126" spans="1:32" x14ac:dyDescent="0.2">
      <c r="A2126" t="s">
        <v>501</v>
      </c>
      <c r="B2126" t="s">
        <v>475</v>
      </c>
      <c r="C2126" t="s">
        <v>39</v>
      </c>
      <c r="D2126" t="s">
        <v>56</v>
      </c>
      <c r="E2126">
        <v>10</v>
      </c>
      <c r="F2126" t="s">
        <v>502</v>
      </c>
      <c r="G2126" t="s">
        <v>233</v>
      </c>
      <c r="O2126">
        <v>26</v>
      </c>
      <c r="P2126">
        <v>203</v>
      </c>
      <c r="Q2126">
        <v>1</v>
      </c>
      <c r="R2126">
        <v>0</v>
      </c>
      <c r="S2126">
        <v>1</v>
      </c>
      <c r="T2126">
        <v>3</v>
      </c>
      <c r="U2126">
        <v>2</v>
      </c>
      <c r="V2126">
        <v>13</v>
      </c>
      <c r="W2126">
        <v>0</v>
      </c>
      <c r="X2126">
        <v>0</v>
      </c>
      <c r="Y2126">
        <v>0</v>
      </c>
      <c r="AB2126">
        <v>1</v>
      </c>
      <c r="AF2126">
        <v>32.6</v>
      </c>
    </row>
    <row r="2127" spans="1:32" x14ac:dyDescent="0.2">
      <c r="A2127" t="s">
        <v>419</v>
      </c>
      <c r="B2127" t="s">
        <v>367</v>
      </c>
      <c r="C2127" t="s">
        <v>53</v>
      </c>
      <c r="D2127" t="s">
        <v>41</v>
      </c>
      <c r="E2127">
        <v>10</v>
      </c>
      <c r="F2127" t="s">
        <v>420</v>
      </c>
      <c r="G2127" t="s">
        <v>232</v>
      </c>
      <c r="H2127">
        <v>25</v>
      </c>
      <c r="I2127">
        <v>20</v>
      </c>
      <c r="J2127">
        <v>324</v>
      </c>
      <c r="K2127">
        <v>4</v>
      </c>
      <c r="L2127">
        <v>0</v>
      </c>
      <c r="M2127">
        <v>0</v>
      </c>
      <c r="N2127">
        <v>1</v>
      </c>
      <c r="AB2127">
        <v>1</v>
      </c>
      <c r="AF2127">
        <v>31.96</v>
      </c>
    </row>
    <row r="2128" spans="1:32" x14ac:dyDescent="0.2">
      <c r="A2128" t="s">
        <v>485</v>
      </c>
      <c r="B2128" t="s">
        <v>475</v>
      </c>
      <c r="C2128" t="s">
        <v>62</v>
      </c>
      <c r="D2128" t="s">
        <v>31</v>
      </c>
      <c r="E2128">
        <v>10</v>
      </c>
      <c r="F2128" t="s">
        <v>486</v>
      </c>
      <c r="G2128" t="s">
        <v>234</v>
      </c>
      <c r="O2128">
        <v>24</v>
      </c>
      <c r="P2128">
        <v>69</v>
      </c>
      <c r="Q2128">
        <v>1</v>
      </c>
      <c r="R2128">
        <v>0</v>
      </c>
      <c r="S2128">
        <v>0</v>
      </c>
      <c r="T2128">
        <v>5</v>
      </c>
      <c r="U2128">
        <v>3</v>
      </c>
      <c r="V2128">
        <v>92</v>
      </c>
      <c r="W2128">
        <v>1</v>
      </c>
      <c r="X2128">
        <v>0</v>
      </c>
      <c r="Y2128">
        <v>0</v>
      </c>
      <c r="AB2128">
        <v>1</v>
      </c>
      <c r="AF2128">
        <v>31.1</v>
      </c>
    </row>
    <row r="2129" spans="1:32" x14ac:dyDescent="0.2">
      <c r="A2129" t="s">
        <v>451</v>
      </c>
      <c r="B2129" t="s">
        <v>367</v>
      </c>
      <c r="C2129" t="s">
        <v>48</v>
      </c>
      <c r="D2129" t="s">
        <v>45</v>
      </c>
      <c r="E2129">
        <v>10</v>
      </c>
      <c r="F2129" t="s">
        <v>452</v>
      </c>
      <c r="G2129" t="s">
        <v>227</v>
      </c>
      <c r="H2129">
        <v>33</v>
      </c>
      <c r="I2129">
        <v>22</v>
      </c>
      <c r="J2129">
        <v>379</v>
      </c>
      <c r="K2129">
        <v>3</v>
      </c>
      <c r="L2129">
        <v>1</v>
      </c>
      <c r="M2129">
        <v>1</v>
      </c>
      <c r="N2129">
        <v>1</v>
      </c>
      <c r="O2129">
        <v>2</v>
      </c>
      <c r="P2129">
        <v>-2</v>
      </c>
      <c r="Q2129">
        <v>0</v>
      </c>
      <c r="R2129">
        <v>0</v>
      </c>
      <c r="S2129">
        <v>0</v>
      </c>
      <c r="AB2129">
        <v>1</v>
      </c>
      <c r="AC2129" t="s">
        <v>1477</v>
      </c>
      <c r="AD2129" t="s">
        <v>1487</v>
      </c>
      <c r="AE2129" t="s">
        <v>1555</v>
      </c>
      <c r="AF2129">
        <v>30.96</v>
      </c>
    </row>
    <row r="2130" spans="1:32" x14ac:dyDescent="0.2">
      <c r="A2130" t="s">
        <v>523</v>
      </c>
      <c r="B2130" t="s">
        <v>475</v>
      </c>
      <c r="C2130" t="s">
        <v>53</v>
      </c>
      <c r="D2130" t="s">
        <v>41</v>
      </c>
      <c r="E2130">
        <v>10</v>
      </c>
      <c r="F2130" t="s">
        <v>524</v>
      </c>
      <c r="G2130" t="s">
        <v>232</v>
      </c>
      <c r="O2130">
        <v>11</v>
      </c>
      <c r="P2130">
        <v>56</v>
      </c>
      <c r="Q2130">
        <v>0</v>
      </c>
      <c r="R2130">
        <v>0</v>
      </c>
      <c r="S2130">
        <v>0</v>
      </c>
      <c r="T2130">
        <v>3</v>
      </c>
      <c r="U2130">
        <v>3</v>
      </c>
      <c r="V2130">
        <v>131</v>
      </c>
      <c r="W2130">
        <v>1</v>
      </c>
      <c r="X2130">
        <v>0</v>
      </c>
      <c r="Y2130">
        <v>1</v>
      </c>
      <c r="AB2130">
        <v>1</v>
      </c>
      <c r="AF2130">
        <v>30.7</v>
      </c>
    </row>
    <row r="2131" spans="1:32" x14ac:dyDescent="0.2">
      <c r="A2131" t="s">
        <v>1025</v>
      </c>
      <c r="B2131" t="s">
        <v>794</v>
      </c>
      <c r="C2131" t="s">
        <v>52</v>
      </c>
      <c r="D2131" t="s">
        <v>35</v>
      </c>
      <c r="E2131">
        <v>10</v>
      </c>
      <c r="F2131" t="s">
        <v>1026</v>
      </c>
      <c r="G2131" t="s">
        <v>226</v>
      </c>
      <c r="T2131">
        <v>5</v>
      </c>
      <c r="U2131">
        <v>5</v>
      </c>
      <c r="V2131">
        <v>107</v>
      </c>
      <c r="W2131">
        <v>2</v>
      </c>
      <c r="X2131">
        <v>0</v>
      </c>
      <c r="Y2131">
        <v>1</v>
      </c>
      <c r="AB2131">
        <v>2</v>
      </c>
      <c r="AF2131">
        <v>30.7</v>
      </c>
    </row>
    <row r="2132" spans="1:32" x14ac:dyDescent="0.2">
      <c r="A2132" t="s">
        <v>1225</v>
      </c>
      <c r="B2132" t="s">
        <v>720</v>
      </c>
      <c r="C2132" t="s">
        <v>57</v>
      </c>
      <c r="D2132" t="s">
        <v>46</v>
      </c>
      <c r="E2132">
        <v>10</v>
      </c>
      <c r="F2132" t="s">
        <v>1226</v>
      </c>
      <c r="G2132" t="s">
        <v>236</v>
      </c>
      <c r="T2132">
        <v>10</v>
      </c>
      <c r="U2132">
        <v>7</v>
      </c>
      <c r="V2132">
        <v>134</v>
      </c>
      <c r="W2132">
        <v>1</v>
      </c>
      <c r="X2132">
        <v>0</v>
      </c>
      <c r="Y2132">
        <v>1</v>
      </c>
      <c r="AB2132">
        <v>1</v>
      </c>
      <c r="AF2132">
        <v>29.4</v>
      </c>
    </row>
    <row r="2133" spans="1:32" x14ac:dyDescent="0.2">
      <c r="A2133" t="s">
        <v>425</v>
      </c>
      <c r="B2133" t="s">
        <v>367</v>
      </c>
      <c r="C2133" t="s">
        <v>46</v>
      </c>
      <c r="D2133" t="s">
        <v>57</v>
      </c>
      <c r="E2133">
        <v>10</v>
      </c>
      <c r="F2133" t="s">
        <v>426</v>
      </c>
      <c r="G2133" t="s">
        <v>236</v>
      </c>
      <c r="H2133">
        <v>48</v>
      </c>
      <c r="I2133">
        <v>29</v>
      </c>
      <c r="J2133">
        <v>363</v>
      </c>
      <c r="K2133">
        <v>3</v>
      </c>
      <c r="L2133">
        <v>0</v>
      </c>
      <c r="M2133">
        <v>1</v>
      </c>
      <c r="N2133">
        <v>1</v>
      </c>
      <c r="O2133">
        <v>3</v>
      </c>
      <c r="P2133">
        <v>-2</v>
      </c>
      <c r="Q2133">
        <v>0</v>
      </c>
      <c r="R2133">
        <v>0</v>
      </c>
      <c r="S2133">
        <v>0</v>
      </c>
      <c r="Z2133">
        <v>2</v>
      </c>
      <c r="AA2133">
        <v>0</v>
      </c>
      <c r="AB2133">
        <v>1</v>
      </c>
      <c r="AF2133">
        <v>28.32</v>
      </c>
    </row>
    <row r="2134" spans="1:32" x14ac:dyDescent="0.2">
      <c r="A2134" t="s">
        <v>816</v>
      </c>
      <c r="B2134" t="s">
        <v>720</v>
      </c>
      <c r="C2134" t="s">
        <v>41</v>
      </c>
      <c r="D2134" t="s">
        <v>53</v>
      </c>
      <c r="E2134">
        <v>10</v>
      </c>
      <c r="F2134" t="s">
        <v>817</v>
      </c>
      <c r="G2134" t="s">
        <v>232</v>
      </c>
      <c r="O2134">
        <v>1</v>
      </c>
      <c r="P2134">
        <v>11</v>
      </c>
      <c r="Q2134">
        <v>0</v>
      </c>
      <c r="R2134">
        <v>0</v>
      </c>
      <c r="S2134">
        <v>0</v>
      </c>
      <c r="T2134">
        <v>8</v>
      </c>
      <c r="U2134">
        <v>5</v>
      </c>
      <c r="V2134">
        <v>98</v>
      </c>
      <c r="W2134">
        <v>2</v>
      </c>
      <c r="X2134">
        <v>0</v>
      </c>
      <c r="Y2134">
        <v>0</v>
      </c>
      <c r="AB2134">
        <v>1</v>
      </c>
      <c r="AF2134">
        <v>27.9</v>
      </c>
    </row>
    <row r="2135" spans="1:32" x14ac:dyDescent="0.2">
      <c r="A2135" t="s">
        <v>399</v>
      </c>
      <c r="B2135" t="s">
        <v>367</v>
      </c>
      <c r="C2135" t="s">
        <v>55</v>
      </c>
      <c r="D2135" t="s">
        <v>40</v>
      </c>
      <c r="E2135">
        <v>10</v>
      </c>
      <c r="F2135" t="s">
        <v>400</v>
      </c>
      <c r="G2135" t="s">
        <v>230</v>
      </c>
      <c r="H2135">
        <v>45</v>
      </c>
      <c r="I2135">
        <v>34</v>
      </c>
      <c r="J2135">
        <v>316</v>
      </c>
      <c r="K2135">
        <v>3</v>
      </c>
      <c r="L2135">
        <v>0</v>
      </c>
      <c r="M2135">
        <v>2</v>
      </c>
      <c r="N2135">
        <v>1</v>
      </c>
      <c r="O2135">
        <v>2</v>
      </c>
      <c r="P2135">
        <v>17</v>
      </c>
      <c r="Q2135">
        <v>0</v>
      </c>
      <c r="R2135">
        <v>0</v>
      </c>
      <c r="S2135">
        <v>0</v>
      </c>
      <c r="Z2135">
        <v>1</v>
      </c>
      <c r="AA2135">
        <v>0</v>
      </c>
      <c r="AB2135">
        <v>1</v>
      </c>
      <c r="AF2135">
        <v>27.34</v>
      </c>
    </row>
    <row r="2136" spans="1:32" x14ac:dyDescent="0.2">
      <c r="A2136" t="s">
        <v>411</v>
      </c>
      <c r="B2136" t="s">
        <v>367</v>
      </c>
      <c r="C2136" t="s">
        <v>37</v>
      </c>
      <c r="D2136" t="s">
        <v>43</v>
      </c>
      <c r="E2136">
        <v>10</v>
      </c>
      <c r="F2136" t="s">
        <v>412</v>
      </c>
      <c r="G2136" t="s">
        <v>235</v>
      </c>
      <c r="H2136">
        <v>44</v>
      </c>
      <c r="I2136">
        <v>24</v>
      </c>
      <c r="J2136">
        <v>361</v>
      </c>
      <c r="K2136">
        <v>2</v>
      </c>
      <c r="L2136">
        <v>0</v>
      </c>
      <c r="M2136">
        <v>0</v>
      </c>
      <c r="N2136">
        <v>1</v>
      </c>
      <c r="O2136">
        <v>1</v>
      </c>
      <c r="P2136">
        <v>10</v>
      </c>
      <c r="Q2136">
        <v>0</v>
      </c>
      <c r="R2136">
        <v>0</v>
      </c>
      <c r="S2136">
        <v>0</v>
      </c>
      <c r="Z2136">
        <v>1</v>
      </c>
      <c r="AA2136">
        <v>0</v>
      </c>
      <c r="AB2136">
        <v>1</v>
      </c>
      <c r="AF2136">
        <v>26.44</v>
      </c>
    </row>
    <row r="2137" spans="1:32" x14ac:dyDescent="0.2">
      <c r="A2137" t="s">
        <v>926</v>
      </c>
      <c r="B2137" t="s">
        <v>720</v>
      </c>
      <c r="C2137" t="s">
        <v>46</v>
      </c>
      <c r="D2137" t="s">
        <v>57</v>
      </c>
      <c r="E2137">
        <v>10</v>
      </c>
      <c r="F2137" t="s">
        <v>927</v>
      </c>
      <c r="G2137" t="s">
        <v>236</v>
      </c>
      <c r="T2137">
        <v>15</v>
      </c>
      <c r="U2137">
        <v>10</v>
      </c>
      <c r="V2137">
        <v>130</v>
      </c>
      <c r="W2137">
        <v>0</v>
      </c>
      <c r="X2137">
        <v>0</v>
      </c>
      <c r="Y2137">
        <v>1</v>
      </c>
      <c r="AB2137">
        <v>1</v>
      </c>
      <c r="AC2137" t="s">
        <v>462</v>
      </c>
      <c r="AD2137" t="s">
        <v>1478</v>
      </c>
      <c r="AE2137" t="s">
        <v>1556</v>
      </c>
      <c r="AF2137">
        <v>26</v>
      </c>
    </row>
    <row r="2138" spans="1:32" x14ac:dyDescent="0.2">
      <c r="A2138" t="s">
        <v>936</v>
      </c>
      <c r="B2138" t="s">
        <v>794</v>
      </c>
      <c r="C2138" t="s">
        <v>43</v>
      </c>
      <c r="D2138" t="s">
        <v>37</v>
      </c>
      <c r="E2138">
        <v>10</v>
      </c>
      <c r="F2138" t="s">
        <v>937</v>
      </c>
      <c r="G2138" t="s">
        <v>235</v>
      </c>
      <c r="T2138">
        <v>7</v>
      </c>
      <c r="U2138">
        <v>5</v>
      </c>
      <c r="V2138">
        <v>113</v>
      </c>
      <c r="W2138">
        <v>1</v>
      </c>
      <c r="X2138">
        <v>0</v>
      </c>
      <c r="Y2138">
        <v>1</v>
      </c>
      <c r="AB2138">
        <v>1</v>
      </c>
      <c r="AF2138">
        <v>25.3</v>
      </c>
    </row>
    <row r="2139" spans="1:32" x14ac:dyDescent="0.2">
      <c r="A2139" t="s">
        <v>415</v>
      </c>
      <c r="B2139" t="s">
        <v>367</v>
      </c>
      <c r="C2139" t="s">
        <v>47</v>
      </c>
      <c r="D2139" t="s">
        <v>61</v>
      </c>
      <c r="E2139">
        <v>10</v>
      </c>
      <c r="F2139" t="s">
        <v>416</v>
      </c>
      <c r="G2139" t="s">
        <v>229</v>
      </c>
      <c r="H2139">
        <v>61</v>
      </c>
      <c r="I2139">
        <v>35</v>
      </c>
      <c r="J2139">
        <v>333</v>
      </c>
      <c r="K2139">
        <v>2</v>
      </c>
      <c r="L2139">
        <v>0</v>
      </c>
      <c r="M2139">
        <v>0</v>
      </c>
      <c r="N2139">
        <v>1</v>
      </c>
      <c r="O2139">
        <v>2</v>
      </c>
      <c r="P2139">
        <v>8</v>
      </c>
      <c r="Q2139">
        <v>0</v>
      </c>
      <c r="R2139">
        <v>0</v>
      </c>
      <c r="S2139">
        <v>0</v>
      </c>
      <c r="AB2139">
        <v>1</v>
      </c>
      <c r="AF2139">
        <v>25.12</v>
      </c>
    </row>
    <row r="2140" spans="1:32" x14ac:dyDescent="0.2">
      <c r="A2140" t="s">
        <v>405</v>
      </c>
      <c r="B2140" t="s">
        <v>367</v>
      </c>
      <c r="C2140" t="s">
        <v>52</v>
      </c>
      <c r="D2140" t="s">
        <v>35</v>
      </c>
      <c r="E2140">
        <v>10</v>
      </c>
      <c r="F2140" t="s">
        <v>406</v>
      </c>
      <c r="G2140" t="s">
        <v>226</v>
      </c>
      <c r="H2140">
        <v>24</v>
      </c>
      <c r="I2140">
        <v>19</v>
      </c>
      <c r="J2140">
        <v>258</v>
      </c>
      <c r="K2140">
        <v>3</v>
      </c>
      <c r="L2140">
        <v>0</v>
      </c>
      <c r="M2140">
        <v>0</v>
      </c>
      <c r="N2140">
        <v>0</v>
      </c>
      <c r="O2140">
        <v>3</v>
      </c>
      <c r="P2140">
        <v>24</v>
      </c>
      <c r="Q2140">
        <v>0</v>
      </c>
      <c r="R2140">
        <v>0</v>
      </c>
      <c r="S2140">
        <v>0</v>
      </c>
      <c r="AB2140">
        <v>1</v>
      </c>
      <c r="AF2140">
        <v>24.72</v>
      </c>
    </row>
    <row r="2141" spans="1:32" x14ac:dyDescent="0.2">
      <c r="A2141" t="s">
        <v>421</v>
      </c>
      <c r="B2141" t="s">
        <v>367</v>
      </c>
      <c r="C2141" t="s">
        <v>43</v>
      </c>
      <c r="D2141" t="s">
        <v>37</v>
      </c>
      <c r="E2141">
        <v>10</v>
      </c>
      <c r="F2141" t="s">
        <v>422</v>
      </c>
      <c r="G2141" t="s">
        <v>235</v>
      </c>
      <c r="H2141">
        <v>42</v>
      </c>
      <c r="I2141">
        <v>26</v>
      </c>
      <c r="J2141">
        <v>334</v>
      </c>
      <c r="K2141">
        <v>2</v>
      </c>
      <c r="L2141">
        <v>0</v>
      </c>
      <c r="M2141">
        <v>1</v>
      </c>
      <c r="N2141">
        <v>1</v>
      </c>
      <c r="O2141">
        <v>2</v>
      </c>
      <c r="P2141">
        <v>9</v>
      </c>
      <c r="Q2141">
        <v>0</v>
      </c>
      <c r="R2141">
        <v>0</v>
      </c>
      <c r="S2141">
        <v>0</v>
      </c>
      <c r="Z2141">
        <v>1</v>
      </c>
      <c r="AA2141">
        <v>0</v>
      </c>
      <c r="AB2141">
        <v>1</v>
      </c>
      <c r="AF2141">
        <v>24.26</v>
      </c>
    </row>
    <row r="2142" spans="1:32" x14ac:dyDescent="0.2">
      <c r="A2142" t="s">
        <v>479</v>
      </c>
      <c r="B2142" t="s">
        <v>475</v>
      </c>
      <c r="C2142" t="s">
        <v>58</v>
      </c>
      <c r="D2142" t="s">
        <v>32</v>
      </c>
      <c r="E2142">
        <v>10</v>
      </c>
      <c r="F2142" t="s">
        <v>480</v>
      </c>
      <c r="G2142" t="s">
        <v>224</v>
      </c>
      <c r="O2142">
        <v>19</v>
      </c>
      <c r="P2142">
        <v>112</v>
      </c>
      <c r="Q2142">
        <v>0</v>
      </c>
      <c r="R2142">
        <v>0</v>
      </c>
      <c r="S2142">
        <v>1</v>
      </c>
      <c r="T2142">
        <v>5</v>
      </c>
      <c r="U2142">
        <v>5</v>
      </c>
      <c r="V2142">
        <v>47</v>
      </c>
      <c r="W2142">
        <v>0</v>
      </c>
      <c r="X2142">
        <v>0</v>
      </c>
      <c r="Y2142">
        <v>0</v>
      </c>
      <c r="AB2142">
        <v>1</v>
      </c>
      <c r="AC2142" t="s">
        <v>462</v>
      </c>
      <c r="AD2142" t="s">
        <v>1484</v>
      </c>
      <c r="AF2142">
        <v>23.9</v>
      </c>
    </row>
    <row r="2143" spans="1:32" x14ac:dyDescent="0.2">
      <c r="A2143" t="s">
        <v>1133</v>
      </c>
      <c r="B2143" t="s">
        <v>720</v>
      </c>
      <c r="C2143" t="s">
        <v>36</v>
      </c>
      <c r="D2143" t="s">
        <v>34</v>
      </c>
      <c r="E2143">
        <v>10</v>
      </c>
      <c r="F2143" t="s">
        <v>1134</v>
      </c>
      <c r="G2143" t="s">
        <v>228</v>
      </c>
      <c r="T2143">
        <v>13</v>
      </c>
      <c r="U2143">
        <v>8</v>
      </c>
      <c r="V2143">
        <v>126</v>
      </c>
      <c r="W2143">
        <v>0</v>
      </c>
      <c r="X2143">
        <v>0</v>
      </c>
      <c r="Y2143">
        <v>1</v>
      </c>
      <c r="AB2143">
        <v>1</v>
      </c>
      <c r="AF2143">
        <v>23.6</v>
      </c>
    </row>
    <row r="2144" spans="1:32" x14ac:dyDescent="0.2">
      <c r="A2144" t="s">
        <v>785</v>
      </c>
      <c r="B2144" t="s">
        <v>720</v>
      </c>
      <c r="C2144" t="s">
        <v>37</v>
      </c>
      <c r="D2144" t="s">
        <v>43</v>
      </c>
      <c r="E2144">
        <v>10</v>
      </c>
      <c r="F2144" t="s">
        <v>786</v>
      </c>
      <c r="G2144" t="s">
        <v>235</v>
      </c>
      <c r="T2144">
        <v>12</v>
      </c>
      <c r="U2144">
        <v>4</v>
      </c>
      <c r="V2144">
        <v>104</v>
      </c>
      <c r="W2144">
        <v>1</v>
      </c>
      <c r="X2144">
        <v>0</v>
      </c>
      <c r="Y2144">
        <v>1</v>
      </c>
      <c r="AB2144">
        <v>1</v>
      </c>
      <c r="AF2144">
        <v>23.4</v>
      </c>
    </row>
    <row r="2145" spans="1:32" x14ac:dyDescent="0.2">
      <c r="A2145" t="s">
        <v>381</v>
      </c>
      <c r="B2145" t="s">
        <v>367</v>
      </c>
      <c r="C2145" t="s">
        <v>45</v>
      </c>
      <c r="D2145" t="s">
        <v>48</v>
      </c>
      <c r="E2145">
        <v>10</v>
      </c>
      <c r="F2145" t="s">
        <v>382</v>
      </c>
      <c r="G2145" t="s">
        <v>227</v>
      </c>
      <c r="H2145">
        <v>45</v>
      </c>
      <c r="I2145">
        <v>33</v>
      </c>
      <c r="J2145">
        <v>372</v>
      </c>
      <c r="K2145">
        <v>1</v>
      </c>
      <c r="L2145">
        <v>0</v>
      </c>
      <c r="M2145">
        <v>1</v>
      </c>
      <c r="N2145">
        <v>1</v>
      </c>
      <c r="O2145">
        <v>3</v>
      </c>
      <c r="P2145">
        <v>17</v>
      </c>
      <c r="Q2145">
        <v>0</v>
      </c>
      <c r="R2145">
        <v>0</v>
      </c>
      <c r="S2145">
        <v>0</v>
      </c>
      <c r="Z2145">
        <v>1</v>
      </c>
      <c r="AA2145">
        <v>0</v>
      </c>
      <c r="AB2145">
        <v>2</v>
      </c>
      <c r="AC2145" t="s">
        <v>462</v>
      </c>
      <c r="AD2145" t="s">
        <v>1501</v>
      </c>
      <c r="AE2145" t="s">
        <v>1557</v>
      </c>
      <c r="AF2145">
        <v>22.58</v>
      </c>
    </row>
    <row r="2146" spans="1:32" x14ac:dyDescent="0.2">
      <c r="A2146" t="s">
        <v>375</v>
      </c>
      <c r="B2146" t="s">
        <v>367</v>
      </c>
      <c r="C2146" t="s">
        <v>56</v>
      </c>
      <c r="D2146" t="s">
        <v>39</v>
      </c>
      <c r="E2146">
        <v>10</v>
      </c>
      <c r="F2146" t="s">
        <v>376</v>
      </c>
      <c r="G2146" t="s">
        <v>233</v>
      </c>
      <c r="H2146">
        <v>43</v>
      </c>
      <c r="I2146">
        <v>29</v>
      </c>
      <c r="J2146">
        <v>302</v>
      </c>
      <c r="K2146">
        <v>2</v>
      </c>
      <c r="L2146">
        <v>0</v>
      </c>
      <c r="M2146">
        <v>2</v>
      </c>
      <c r="N2146">
        <v>1</v>
      </c>
      <c r="O2146">
        <v>2</v>
      </c>
      <c r="P2146">
        <v>12</v>
      </c>
      <c r="Q2146">
        <v>0</v>
      </c>
      <c r="R2146">
        <v>0</v>
      </c>
      <c r="S2146">
        <v>0</v>
      </c>
      <c r="AB2146">
        <v>1</v>
      </c>
      <c r="AF2146">
        <v>22.28</v>
      </c>
    </row>
    <row r="2147" spans="1:32" x14ac:dyDescent="0.2">
      <c r="A2147" t="s">
        <v>566</v>
      </c>
      <c r="B2147" t="s">
        <v>475</v>
      </c>
      <c r="C2147" t="s">
        <v>42</v>
      </c>
      <c r="D2147" t="s">
        <v>38</v>
      </c>
      <c r="E2147">
        <v>10</v>
      </c>
      <c r="F2147" t="s">
        <v>567</v>
      </c>
      <c r="G2147" t="s">
        <v>231</v>
      </c>
      <c r="O2147">
        <v>16</v>
      </c>
      <c r="P2147">
        <v>43</v>
      </c>
      <c r="Q2147">
        <v>0</v>
      </c>
      <c r="R2147">
        <v>0</v>
      </c>
      <c r="S2147">
        <v>0</v>
      </c>
      <c r="T2147">
        <v>8</v>
      </c>
      <c r="U2147">
        <v>6</v>
      </c>
      <c r="V2147">
        <v>50</v>
      </c>
      <c r="W2147">
        <v>1</v>
      </c>
      <c r="X2147">
        <v>0</v>
      </c>
      <c r="Y2147">
        <v>0</v>
      </c>
      <c r="AB2147">
        <v>1</v>
      </c>
      <c r="AF2147">
        <v>21.3</v>
      </c>
    </row>
    <row r="2148" spans="1:32" x14ac:dyDescent="0.2">
      <c r="A2148" t="s">
        <v>377</v>
      </c>
      <c r="B2148" t="s">
        <v>367</v>
      </c>
      <c r="C2148" t="s">
        <v>44</v>
      </c>
      <c r="D2148" t="s">
        <v>54</v>
      </c>
      <c r="E2148">
        <v>10</v>
      </c>
      <c r="F2148" t="s">
        <v>378</v>
      </c>
      <c r="G2148" t="s">
        <v>225</v>
      </c>
      <c r="H2148">
        <v>26</v>
      </c>
      <c r="I2148">
        <v>21</v>
      </c>
      <c r="J2148">
        <v>217</v>
      </c>
      <c r="K2148">
        <v>1</v>
      </c>
      <c r="L2148">
        <v>0</v>
      </c>
      <c r="M2148">
        <v>0</v>
      </c>
      <c r="N2148">
        <v>0</v>
      </c>
      <c r="O2148">
        <v>9</v>
      </c>
      <c r="P2148">
        <v>23</v>
      </c>
      <c r="Q2148">
        <v>1</v>
      </c>
      <c r="R2148">
        <v>0</v>
      </c>
      <c r="S2148">
        <v>0</v>
      </c>
      <c r="AB2148">
        <v>1</v>
      </c>
      <c r="AF2148">
        <v>20.98</v>
      </c>
    </row>
    <row r="2149" spans="1:32" x14ac:dyDescent="0.2">
      <c r="A2149" t="s">
        <v>854</v>
      </c>
      <c r="B2149" t="s">
        <v>720</v>
      </c>
      <c r="C2149" t="s">
        <v>45</v>
      </c>
      <c r="D2149" t="s">
        <v>48</v>
      </c>
      <c r="E2149">
        <v>10</v>
      </c>
      <c r="F2149" t="s">
        <v>855</v>
      </c>
      <c r="G2149" t="s">
        <v>227</v>
      </c>
      <c r="O2149">
        <v>1</v>
      </c>
      <c r="P2149">
        <v>-7</v>
      </c>
      <c r="Q2149">
        <v>0</v>
      </c>
      <c r="R2149">
        <v>0</v>
      </c>
      <c r="S2149">
        <v>0</v>
      </c>
      <c r="T2149">
        <v>11</v>
      </c>
      <c r="U2149">
        <v>7</v>
      </c>
      <c r="V2149">
        <v>113</v>
      </c>
      <c r="W2149">
        <v>0</v>
      </c>
      <c r="X2149">
        <v>0</v>
      </c>
      <c r="Y2149">
        <v>1</v>
      </c>
      <c r="AB2149">
        <v>1</v>
      </c>
      <c r="AF2149">
        <v>20.6</v>
      </c>
    </row>
    <row r="2150" spans="1:32" x14ac:dyDescent="0.2">
      <c r="A2150" t="s">
        <v>838</v>
      </c>
      <c r="B2150" t="s">
        <v>720</v>
      </c>
      <c r="C2150" t="s">
        <v>32</v>
      </c>
      <c r="D2150" t="s">
        <v>58</v>
      </c>
      <c r="E2150">
        <v>10</v>
      </c>
      <c r="F2150" t="s">
        <v>839</v>
      </c>
      <c r="G2150" t="s">
        <v>224</v>
      </c>
      <c r="T2150">
        <v>11</v>
      </c>
      <c r="U2150">
        <v>6</v>
      </c>
      <c r="V2150">
        <v>85</v>
      </c>
      <c r="W2150">
        <v>1</v>
      </c>
      <c r="X2150">
        <v>0</v>
      </c>
      <c r="Y2150">
        <v>0</v>
      </c>
      <c r="AB2150">
        <v>2</v>
      </c>
      <c r="AC2150" t="s">
        <v>462</v>
      </c>
      <c r="AD2150" t="s">
        <v>1475</v>
      </c>
      <c r="AF2150">
        <v>20.5</v>
      </c>
    </row>
    <row r="2151" spans="1:32" x14ac:dyDescent="0.2">
      <c r="A2151" t="s">
        <v>966</v>
      </c>
      <c r="B2151" t="s">
        <v>794</v>
      </c>
      <c r="C2151" t="s">
        <v>38</v>
      </c>
      <c r="D2151" t="s">
        <v>42</v>
      </c>
      <c r="E2151">
        <v>10</v>
      </c>
      <c r="F2151" t="s">
        <v>967</v>
      </c>
      <c r="G2151" t="s">
        <v>231</v>
      </c>
      <c r="T2151">
        <v>4</v>
      </c>
      <c r="U2151">
        <v>4</v>
      </c>
      <c r="V2151">
        <v>134</v>
      </c>
      <c r="W2151">
        <v>0</v>
      </c>
      <c r="X2151">
        <v>0</v>
      </c>
      <c r="Y2151">
        <v>1</v>
      </c>
      <c r="AB2151">
        <v>2</v>
      </c>
      <c r="AF2151">
        <v>20.399999999999999</v>
      </c>
    </row>
    <row r="2152" spans="1:32" x14ac:dyDescent="0.2">
      <c r="A2152" t="s">
        <v>840</v>
      </c>
      <c r="B2152" t="s">
        <v>720</v>
      </c>
      <c r="C2152" t="s">
        <v>37</v>
      </c>
      <c r="D2152" t="s">
        <v>43</v>
      </c>
      <c r="E2152">
        <v>10</v>
      </c>
      <c r="F2152" t="s">
        <v>841</v>
      </c>
      <c r="G2152" t="s">
        <v>235</v>
      </c>
      <c r="T2152">
        <v>9</v>
      </c>
      <c r="U2152">
        <v>6</v>
      </c>
      <c r="V2152">
        <v>82</v>
      </c>
      <c r="W2152">
        <v>1</v>
      </c>
      <c r="X2152">
        <v>0</v>
      </c>
      <c r="Y2152">
        <v>0</v>
      </c>
      <c r="AB2152">
        <v>3</v>
      </c>
      <c r="AF2152">
        <v>20.2</v>
      </c>
    </row>
    <row r="2153" spans="1:32" x14ac:dyDescent="0.2">
      <c r="A2153" t="s">
        <v>771</v>
      </c>
      <c r="B2153" t="s">
        <v>720</v>
      </c>
      <c r="C2153" t="s">
        <v>42</v>
      </c>
      <c r="D2153" t="s">
        <v>38</v>
      </c>
      <c r="E2153">
        <v>10</v>
      </c>
      <c r="F2153" t="s">
        <v>772</v>
      </c>
      <c r="G2153" t="s">
        <v>231</v>
      </c>
      <c r="O2153">
        <v>1</v>
      </c>
      <c r="P2153">
        <v>6</v>
      </c>
      <c r="Q2153">
        <v>0</v>
      </c>
      <c r="R2153">
        <v>0</v>
      </c>
      <c r="S2153">
        <v>0</v>
      </c>
      <c r="T2153">
        <v>12</v>
      </c>
      <c r="U2153">
        <v>7</v>
      </c>
      <c r="V2153">
        <v>52</v>
      </c>
      <c r="W2153">
        <v>1</v>
      </c>
      <c r="X2153">
        <v>0</v>
      </c>
      <c r="Y2153">
        <v>0</v>
      </c>
      <c r="AB2153">
        <v>2</v>
      </c>
      <c r="AF2153">
        <v>18.8</v>
      </c>
    </row>
    <row r="2154" spans="1:32" x14ac:dyDescent="0.2">
      <c r="A2154" t="s">
        <v>1137</v>
      </c>
      <c r="B2154" t="s">
        <v>794</v>
      </c>
      <c r="C2154" t="s">
        <v>45</v>
      </c>
      <c r="D2154" t="s">
        <v>48</v>
      </c>
      <c r="E2154">
        <v>10</v>
      </c>
      <c r="F2154" t="s">
        <v>1138</v>
      </c>
      <c r="G2154" t="s">
        <v>227</v>
      </c>
      <c r="T2154">
        <v>8</v>
      </c>
      <c r="U2154">
        <v>6</v>
      </c>
      <c r="V2154">
        <v>65</v>
      </c>
      <c r="W2154">
        <v>1</v>
      </c>
      <c r="X2154">
        <v>0</v>
      </c>
      <c r="Y2154">
        <v>0</v>
      </c>
      <c r="AB2154">
        <v>1</v>
      </c>
      <c r="AF2154">
        <v>18.5</v>
      </c>
    </row>
    <row r="2155" spans="1:32" x14ac:dyDescent="0.2">
      <c r="A2155" t="s">
        <v>640</v>
      </c>
      <c r="B2155" t="s">
        <v>475</v>
      </c>
      <c r="C2155" t="s">
        <v>38</v>
      </c>
      <c r="D2155" t="s">
        <v>42</v>
      </c>
      <c r="E2155">
        <v>10</v>
      </c>
      <c r="F2155" t="s">
        <v>641</v>
      </c>
      <c r="G2155" t="s">
        <v>231</v>
      </c>
      <c r="O2155">
        <v>22</v>
      </c>
      <c r="P2155">
        <v>61</v>
      </c>
      <c r="Q2155">
        <v>0</v>
      </c>
      <c r="R2155">
        <v>0</v>
      </c>
      <c r="S2155">
        <v>0</v>
      </c>
      <c r="T2155">
        <v>8</v>
      </c>
      <c r="U2155">
        <v>6</v>
      </c>
      <c r="V2155">
        <v>58</v>
      </c>
      <c r="W2155">
        <v>0</v>
      </c>
      <c r="X2155">
        <v>0</v>
      </c>
      <c r="Y2155">
        <v>0</v>
      </c>
      <c r="AB2155">
        <v>1</v>
      </c>
      <c r="AC2155" t="s">
        <v>462</v>
      </c>
      <c r="AD2155" t="s">
        <v>1505</v>
      </c>
      <c r="AE2155" t="s">
        <v>1559</v>
      </c>
      <c r="AF2155">
        <v>17.899999999999999</v>
      </c>
    </row>
    <row r="2156" spans="1:32" x14ac:dyDescent="0.2">
      <c r="A2156" t="s">
        <v>658</v>
      </c>
      <c r="B2156" t="s">
        <v>475</v>
      </c>
      <c r="C2156" t="s">
        <v>35</v>
      </c>
      <c r="D2156" t="s">
        <v>52</v>
      </c>
      <c r="E2156">
        <v>10</v>
      </c>
      <c r="F2156" t="s">
        <v>659</v>
      </c>
      <c r="G2156" t="s">
        <v>226</v>
      </c>
      <c r="O2156">
        <v>12</v>
      </c>
      <c r="P2156">
        <v>45</v>
      </c>
      <c r="Q2156">
        <v>1</v>
      </c>
      <c r="R2156">
        <v>0</v>
      </c>
      <c r="S2156">
        <v>0</v>
      </c>
      <c r="T2156">
        <v>3</v>
      </c>
      <c r="U2156">
        <v>3</v>
      </c>
      <c r="V2156">
        <v>44</v>
      </c>
      <c r="W2156">
        <v>0</v>
      </c>
      <c r="X2156">
        <v>0</v>
      </c>
      <c r="Y2156">
        <v>0</v>
      </c>
      <c r="AB2156">
        <v>1</v>
      </c>
      <c r="AC2156" t="s">
        <v>462</v>
      </c>
      <c r="AD2156" t="s">
        <v>1515</v>
      </c>
      <c r="AE2156" t="s">
        <v>1558</v>
      </c>
      <c r="AF2156">
        <v>17.899999999999999</v>
      </c>
    </row>
    <row r="2157" spans="1:32" x14ac:dyDescent="0.2">
      <c r="A2157" t="s">
        <v>852</v>
      </c>
      <c r="B2157" t="s">
        <v>794</v>
      </c>
      <c r="C2157" t="s">
        <v>53</v>
      </c>
      <c r="D2157" t="s">
        <v>41</v>
      </c>
      <c r="E2157">
        <v>10</v>
      </c>
      <c r="F2157" t="s">
        <v>853</v>
      </c>
      <c r="G2157" t="s">
        <v>232</v>
      </c>
      <c r="T2157">
        <v>4</v>
      </c>
      <c r="U2157">
        <v>3</v>
      </c>
      <c r="V2157">
        <v>29</v>
      </c>
      <c r="W2157">
        <v>2</v>
      </c>
      <c r="X2157">
        <v>0</v>
      </c>
      <c r="Y2157">
        <v>0</v>
      </c>
      <c r="AB2157">
        <v>1</v>
      </c>
      <c r="AF2157">
        <v>17.899999999999999</v>
      </c>
    </row>
    <row r="2158" spans="1:32" x14ac:dyDescent="0.2">
      <c r="A2158" t="s">
        <v>1317</v>
      </c>
      <c r="B2158" t="s">
        <v>720</v>
      </c>
      <c r="C2158" t="s">
        <v>47</v>
      </c>
      <c r="D2158" t="s">
        <v>61</v>
      </c>
      <c r="E2158">
        <v>10</v>
      </c>
      <c r="F2158" t="s">
        <v>1318</v>
      </c>
      <c r="G2158" t="s">
        <v>229</v>
      </c>
      <c r="T2158">
        <v>21</v>
      </c>
      <c r="U2158">
        <v>10</v>
      </c>
      <c r="V2158">
        <v>79</v>
      </c>
      <c r="W2158">
        <v>0</v>
      </c>
      <c r="X2158">
        <v>0</v>
      </c>
      <c r="Y2158">
        <v>0</v>
      </c>
      <c r="AB2158">
        <v>3</v>
      </c>
      <c r="AF2158">
        <v>17.899999999999999</v>
      </c>
    </row>
    <row r="2159" spans="1:32" x14ac:dyDescent="0.2">
      <c r="A2159" t="s">
        <v>826</v>
      </c>
      <c r="B2159" t="s">
        <v>720</v>
      </c>
      <c r="C2159" t="s">
        <v>43</v>
      </c>
      <c r="D2159" t="s">
        <v>37</v>
      </c>
      <c r="E2159">
        <v>10</v>
      </c>
      <c r="F2159" t="s">
        <v>827</v>
      </c>
      <c r="G2159" t="s">
        <v>235</v>
      </c>
      <c r="T2159">
        <v>11</v>
      </c>
      <c r="U2159">
        <v>10</v>
      </c>
      <c r="V2159">
        <v>79</v>
      </c>
      <c r="W2159">
        <v>0</v>
      </c>
      <c r="X2159">
        <v>0</v>
      </c>
      <c r="Y2159">
        <v>0</v>
      </c>
      <c r="AB2159">
        <v>3</v>
      </c>
      <c r="AF2159">
        <v>17.899999999999999</v>
      </c>
    </row>
    <row r="2160" spans="1:32" x14ac:dyDescent="0.2">
      <c r="A2160" t="s">
        <v>407</v>
      </c>
      <c r="B2160" t="s">
        <v>367</v>
      </c>
      <c r="C2160" t="s">
        <v>57</v>
      </c>
      <c r="D2160" t="s">
        <v>46</v>
      </c>
      <c r="E2160">
        <v>10</v>
      </c>
      <c r="F2160" t="s">
        <v>408</v>
      </c>
      <c r="G2160" t="s">
        <v>236</v>
      </c>
      <c r="H2160">
        <v>32</v>
      </c>
      <c r="I2160">
        <v>14</v>
      </c>
      <c r="J2160">
        <v>240</v>
      </c>
      <c r="K2160">
        <v>1</v>
      </c>
      <c r="L2160">
        <v>0</v>
      </c>
      <c r="M2160">
        <v>1</v>
      </c>
      <c r="N2160">
        <v>0</v>
      </c>
      <c r="O2160">
        <v>6</v>
      </c>
      <c r="P2160">
        <v>52</v>
      </c>
      <c r="Q2160">
        <v>0</v>
      </c>
      <c r="R2160">
        <v>0</v>
      </c>
      <c r="S2160">
        <v>0</v>
      </c>
      <c r="AB2160">
        <v>1</v>
      </c>
      <c r="AF2160">
        <v>17.8</v>
      </c>
    </row>
    <row r="2161" spans="1:32" x14ac:dyDescent="0.2">
      <c r="A2161" t="s">
        <v>511</v>
      </c>
      <c r="B2161" t="s">
        <v>475</v>
      </c>
      <c r="C2161" t="s">
        <v>46</v>
      </c>
      <c r="D2161" t="s">
        <v>57</v>
      </c>
      <c r="E2161">
        <v>10</v>
      </c>
      <c r="F2161" t="s">
        <v>512</v>
      </c>
      <c r="G2161" t="s">
        <v>236</v>
      </c>
      <c r="O2161">
        <v>5</v>
      </c>
      <c r="P2161">
        <v>61</v>
      </c>
      <c r="Q2161">
        <v>1</v>
      </c>
      <c r="R2161">
        <v>0</v>
      </c>
      <c r="S2161">
        <v>0</v>
      </c>
      <c r="T2161">
        <v>4</v>
      </c>
      <c r="U2161">
        <v>3</v>
      </c>
      <c r="V2161">
        <v>27</v>
      </c>
      <c r="W2161">
        <v>0</v>
      </c>
      <c r="X2161">
        <v>0</v>
      </c>
      <c r="Y2161">
        <v>0</v>
      </c>
      <c r="AB2161">
        <v>2</v>
      </c>
      <c r="AF2161">
        <v>17.8</v>
      </c>
    </row>
    <row r="2162" spans="1:32" x14ac:dyDescent="0.2">
      <c r="A2162" t="s">
        <v>850</v>
      </c>
      <c r="B2162" t="s">
        <v>720</v>
      </c>
      <c r="C2162" t="s">
        <v>40</v>
      </c>
      <c r="D2162" t="s">
        <v>55</v>
      </c>
      <c r="E2162">
        <v>10</v>
      </c>
      <c r="F2162" t="s">
        <v>851</v>
      </c>
      <c r="G2162" t="s">
        <v>230</v>
      </c>
      <c r="T2162">
        <v>9</v>
      </c>
      <c r="U2162">
        <v>5</v>
      </c>
      <c r="V2162">
        <v>62</v>
      </c>
      <c r="W2162">
        <v>1</v>
      </c>
      <c r="X2162">
        <v>0</v>
      </c>
      <c r="Y2162">
        <v>0</v>
      </c>
      <c r="AB2162">
        <v>2</v>
      </c>
      <c r="AC2162" t="s">
        <v>1477</v>
      </c>
      <c r="AD2162" t="s">
        <v>1560</v>
      </c>
      <c r="AE2162" t="s">
        <v>1561</v>
      </c>
      <c r="AF2162">
        <v>17.2</v>
      </c>
    </row>
    <row r="2163" spans="1:32" x14ac:dyDescent="0.2">
      <c r="A2163" t="s">
        <v>443</v>
      </c>
      <c r="B2163" t="s">
        <v>367</v>
      </c>
      <c r="C2163" t="s">
        <v>40</v>
      </c>
      <c r="D2163" t="s">
        <v>55</v>
      </c>
      <c r="E2163">
        <v>10</v>
      </c>
      <c r="F2163" t="s">
        <v>444</v>
      </c>
      <c r="G2163" t="s">
        <v>230</v>
      </c>
      <c r="H2163">
        <v>45</v>
      </c>
      <c r="I2163">
        <v>22</v>
      </c>
      <c r="J2163">
        <v>188</v>
      </c>
      <c r="K2163">
        <v>2</v>
      </c>
      <c r="L2163">
        <v>0</v>
      </c>
      <c r="M2163">
        <v>1</v>
      </c>
      <c r="N2163">
        <v>0</v>
      </c>
      <c r="O2163">
        <v>2</v>
      </c>
      <c r="P2163">
        <v>25</v>
      </c>
      <c r="Q2163">
        <v>0</v>
      </c>
      <c r="R2163">
        <v>0</v>
      </c>
      <c r="S2163">
        <v>0</v>
      </c>
      <c r="AB2163">
        <v>1</v>
      </c>
      <c r="AF2163">
        <v>17.02</v>
      </c>
    </row>
    <row r="2164" spans="1:32" x14ac:dyDescent="0.2">
      <c r="A2164" t="s">
        <v>1207</v>
      </c>
      <c r="B2164" t="s">
        <v>794</v>
      </c>
      <c r="C2164" t="s">
        <v>47</v>
      </c>
      <c r="D2164" t="s">
        <v>61</v>
      </c>
      <c r="E2164">
        <v>10</v>
      </c>
      <c r="F2164" t="s">
        <v>1208</v>
      </c>
      <c r="G2164" t="s">
        <v>229</v>
      </c>
      <c r="T2164">
        <v>6</v>
      </c>
      <c r="U2164">
        <v>5</v>
      </c>
      <c r="V2164">
        <v>58</v>
      </c>
      <c r="W2164">
        <v>1</v>
      </c>
      <c r="X2164">
        <v>0</v>
      </c>
      <c r="Y2164">
        <v>0</v>
      </c>
      <c r="AF2164">
        <v>16.8</v>
      </c>
    </row>
    <row r="2165" spans="1:32" x14ac:dyDescent="0.2">
      <c r="A2165" t="s">
        <v>366</v>
      </c>
      <c r="B2165" t="s">
        <v>367</v>
      </c>
      <c r="C2165" t="s">
        <v>61</v>
      </c>
      <c r="D2165" t="s">
        <v>47</v>
      </c>
      <c r="E2165">
        <v>10</v>
      </c>
      <c r="F2165" t="s">
        <v>368</v>
      </c>
      <c r="G2165" t="s">
        <v>229</v>
      </c>
      <c r="H2165">
        <v>38</v>
      </c>
      <c r="I2165">
        <v>24</v>
      </c>
      <c r="J2165">
        <v>242</v>
      </c>
      <c r="K2165">
        <v>2</v>
      </c>
      <c r="L2165">
        <v>0</v>
      </c>
      <c r="M2165">
        <v>1</v>
      </c>
      <c r="N2165">
        <v>0</v>
      </c>
      <c r="O2165">
        <v>2</v>
      </c>
      <c r="P2165">
        <v>1</v>
      </c>
      <c r="Q2165">
        <v>0</v>
      </c>
      <c r="R2165">
        <v>0</v>
      </c>
      <c r="S2165">
        <v>0</v>
      </c>
      <c r="AB2165">
        <v>1</v>
      </c>
      <c r="AF2165">
        <v>16.78</v>
      </c>
    </row>
    <row r="2166" spans="1:32" x14ac:dyDescent="0.2">
      <c r="A2166" t="s">
        <v>371</v>
      </c>
      <c r="B2166" t="s">
        <v>367</v>
      </c>
      <c r="C2166" t="s">
        <v>32</v>
      </c>
      <c r="D2166" t="s">
        <v>58</v>
      </c>
      <c r="E2166">
        <v>10</v>
      </c>
      <c r="F2166" t="s">
        <v>372</v>
      </c>
      <c r="G2166" t="s">
        <v>224</v>
      </c>
      <c r="H2166">
        <v>34</v>
      </c>
      <c r="I2166">
        <v>15</v>
      </c>
      <c r="J2166">
        <v>193</v>
      </c>
      <c r="K2166">
        <v>2</v>
      </c>
      <c r="L2166">
        <v>0</v>
      </c>
      <c r="M2166">
        <v>2</v>
      </c>
      <c r="N2166">
        <v>0</v>
      </c>
      <c r="O2166">
        <v>3</v>
      </c>
      <c r="P2166">
        <v>30</v>
      </c>
      <c r="Q2166">
        <v>0</v>
      </c>
      <c r="R2166">
        <v>0</v>
      </c>
      <c r="S2166">
        <v>0</v>
      </c>
      <c r="AB2166">
        <v>1</v>
      </c>
      <c r="AC2166" t="s">
        <v>462</v>
      </c>
      <c r="AD2166" t="s">
        <v>1491</v>
      </c>
      <c r="AF2166">
        <v>16.72</v>
      </c>
    </row>
    <row r="2167" spans="1:32" x14ac:dyDescent="0.2">
      <c r="A2167" t="s">
        <v>1003</v>
      </c>
      <c r="B2167" t="s">
        <v>720</v>
      </c>
      <c r="C2167" t="s">
        <v>33</v>
      </c>
      <c r="D2167" t="s">
        <v>51</v>
      </c>
      <c r="E2167">
        <v>10</v>
      </c>
      <c r="F2167" t="s">
        <v>1004</v>
      </c>
      <c r="G2167" t="s">
        <v>237</v>
      </c>
      <c r="T2167">
        <v>11</v>
      </c>
      <c r="U2167">
        <v>5</v>
      </c>
      <c r="V2167">
        <v>57</v>
      </c>
      <c r="W2167">
        <v>1</v>
      </c>
      <c r="X2167">
        <v>0</v>
      </c>
      <c r="Y2167">
        <v>0</v>
      </c>
      <c r="AB2167">
        <v>1</v>
      </c>
      <c r="AF2167">
        <v>16.7</v>
      </c>
    </row>
    <row r="2168" spans="1:32" x14ac:dyDescent="0.2">
      <c r="A2168" t="s">
        <v>387</v>
      </c>
      <c r="B2168" t="s">
        <v>367</v>
      </c>
      <c r="C2168" t="s">
        <v>42</v>
      </c>
      <c r="D2168" t="s">
        <v>38</v>
      </c>
      <c r="E2168">
        <v>10</v>
      </c>
      <c r="F2168" t="s">
        <v>388</v>
      </c>
      <c r="G2168" t="s">
        <v>231</v>
      </c>
      <c r="H2168">
        <v>36</v>
      </c>
      <c r="I2168">
        <v>21</v>
      </c>
      <c r="J2168">
        <v>217</v>
      </c>
      <c r="K2168">
        <v>2</v>
      </c>
      <c r="L2168">
        <v>0</v>
      </c>
      <c r="M2168">
        <v>0</v>
      </c>
      <c r="N2168">
        <v>0</v>
      </c>
      <c r="O2168">
        <v>2</v>
      </c>
      <c r="P2168">
        <v>-2</v>
      </c>
      <c r="Q2168">
        <v>0</v>
      </c>
      <c r="R2168">
        <v>0</v>
      </c>
      <c r="S2168">
        <v>0</v>
      </c>
      <c r="AB2168">
        <v>1</v>
      </c>
      <c r="AF2168">
        <v>16.48</v>
      </c>
    </row>
    <row r="2169" spans="1:32" x14ac:dyDescent="0.2">
      <c r="A2169" t="s">
        <v>1252</v>
      </c>
      <c r="B2169" t="s">
        <v>720</v>
      </c>
      <c r="C2169" t="s">
        <v>40</v>
      </c>
      <c r="D2169" t="s">
        <v>55</v>
      </c>
      <c r="E2169">
        <v>10</v>
      </c>
      <c r="F2169" t="s">
        <v>1253</v>
      </c>
      <c r="G2169" t="s">
        <v>230</v>
      </c>
      <c r="T2169">
        <v>11</v>
      </c>
      <c r="U2169">
        <v>5</v>
      </c>
      <c r="V2169">
        <v>51</v>
      </c>
      <c r="W2169">
        <v>1</v>
      </c>
      <c r="X2169">
        <v>0</v>
      </c>
      <c r="Y2169">
        <v>0</v>
      </c>
      <c r="AB2169">
        <v>1</v>
      </c>
      <c r="AF2169">
        <v>16.100000000000001</v>
      </c>
    </row>
    <row r="2170" spans="1:32" x14ac:dyDescent="0.2">
      <c r="A2170" t="s">
        <v>1151</v>
      </c>
      <c r="B2170" t="s">
        <v>794</v>
      </c>
      <c r="C2170" t="s">
        <v>44</v>
      </c>
      <c r="D2170" t="s">
        <v>54</v>
      </c>
      <c r="E2170">
        <v>10</v>
      </c>
      <c r="F2170" t="s">
        <v>1152</v>
      </c>
      <c r="G2170" t="s">
        <v>225</v>
      </c>
      <c r="T2170">
        <v>8</v>
      </c>
      <c r="U2170">
        <v>8</v>
      </c>
      <c r="V2170">
        <v>80</v>
      </c>
      <c r="W2170">
        <v>0</v>
      </c>
      <c r="X2170">
        <v>0</v>
      </c>
      <c r="Y2170">
        <v>0</v>
      </c>
      <c r="AB2170">
        <v>1</v>
      </c>
      <c r="AF2170">
        <v>16</v>
      </c>
    </row>
    <row r="2171" spans="1:32" x14ac:dyDescent="0.2">
      <c r="A2171" t="s">
        <v>763</v>
      </c>
      <c r="B2171" t="s">
        <v>720</v>
      </c>
      <c r="C2171" t="s">
        <v>53</v>
      </c>
      <c r="D2171" t="s">
        <v>41</v>
      </c>
      <c r="E2171">
        <v>10</v>
      </c>
      <c r="F2171" t="s">
        <v>764</v>
      </c>
      <c r="G2171" t="s">
        <v>232</v>
      </c>
      <c r="T2171">
        <v>5</v>
      </c>
      <c r="U2171">
        <v>4</v>
      </c>
      <c r="V2171">
        <v>60</v>
      </c>
      <c r="W2171">
        <v>1</v>
      </c>
      <c r="X2171">
        <v>0</v>
      </c>
      <c r="Y2171">
        <v>0</v>
      </c>
      <c r="AB2171">
        <v>2</v>
      </c>
      <c r="AF2171">
        <v>16</v>
      </c>
    </row>
    <row r="2172" spans="1:32" x14ac:dyDescent="0.2">
      <c r="A2172" t="s">
        <v>634</v>
      </c>
      <c r="B2172" t="s">
        <v>475</v>
      </c>
      <c r="C2172" t="s">
        <v>43</v>
      </c>
      <c r="D2172" t="s">
        <v>37</v>
      </c>
      <c r="E2172">
        <v>10</v>
      </c>
      <c r="F2172" t="s">
        <v>635</v>
      </c>
      <c r="G2172" t="s">
        <v>235</v>
      </c>
      <c r="O2172">
        <v>19</v>
      </c>
      <c r="P2172">
        <v>66</v>
      </c>
      <c r="Q2172">
        <v>1</v>
      </c>
      <c r="R2172">
        <v>0</v>
      </c>
      <c r="S2172">
        <v>0</v>
      </c>
      <c r="T2172">
        <v>2</v>
      </c>
      <c r="U2172">
        <v>2</v>
      </c>
      <c r="V2172">
        <v>11</v>
      </c>
      <c r="W2172">
        <v>0</v>
      </c>
      <c r="X2172">
        <v>0</v>
      </c>
      <c r="Y2172">
        <v>0</v>
      </c>
      <c r="AB2172">
        <v>1</v>
      </c>
      <c r="AF2172">
        <v>15.7</v>
      </c>
    </row>
    <row r="2173" spans="1:32" x14ac:dyDescent="0.2">
      <c r="A2173" t="s">
        <v>483</v>
      </c>
      <c r="B2173" t="s">
        <v>475</v>
      </c>
      <c r="C2173" t="s">
        <v>47</v>
      </c>
      <c r="D2173" t="s">
        <v>61</v>
      </c>
      <c r="E2173">
        <v>10</v>
      </c>
      <c r="F2173" t="s">
        <v>484</v>
      </c>
      <c r="G2173" t="s">
        <v>229</v>
      </c>
      <c r="O2173">
        <v>15</v>
      </c>
      <c r="P2173">
        <v>42</v>
      </c>
      <c r="Q2173">
        <v>0</v>
      </c>
      <c r="R2173">
        <v>0</v>
      </c>
      <c r="S2173">
        <v>0</v>
      </c>
      <c r="T2173">
        <v>7</v>
      </c>
      <c r="U2173">
        <v>6</v>
      </c>
      <c r="V2173">
        <v>54</v>
      </c>
      <c r="W2173">
        <v>0</v>
      </c>
      <c r="X2173">
        <v>0</v>
      </c>
      <c r="Y2173">
        <v>0</v>
      </c>
      <c r="AB2173">
        <v>2</v>
      </c>
      <c r="AF2173">
        <v>15.6</v>
      </c>
    </row>
    <row r="2174" spans="1:32" x14ac:dyDescent="0.2">
      <c r="A2174" t="s">
        <v>560</v>
      </c>
      <c r="B2174" t="s">
        <v>475</v>
      </c>
      <c r="C2174" t="s">
        <v>32</v>
      </c>
      <c r="D2174" t="s">
        <v>58</v>
      </c>
      <c r="E2174">
        <v>10</v>
      </c>
      <c r="F2174" t="s">
        <v>561</v>
      </c>
      <c r="G2174" t="s">
        <v>224</v>
      </c>
      <c r="O2174">
        <v>18</v>
      </c>
      <c r="P2174">
        <v>99</v>
      </c>
      <c r="Q2174">
        <v>0</v>
      </c>
      <c r="R2174">
        <v>0</v>
      </c>
      <c r="S2174">
        <v>0</v>
      </c>
      <c r="T2174">
        <v>3</v>
      </c>
      <c r="U2174">
        <v>2</v>
      </c>
      <c r="V2174">
        <v>36</v>
      </c>
      <c r="W2174">
        <v>0</v>
      </c>
      <c r="X2174">
        <v>0</v>
      </c>
      <c r="Y2174">
        <v>0</v>
      </c>
      <c r="Z2174">
        <v>1</v>
      </c>
      <c r="AA2174">
        <v>0</v>
      </c>
      <c r="AB2174">
        <v>1</v>
      </c>
      <c r="AC2174" t="s">
        <v>462</v>
      </c>
      <c r="AD2174" t="s">
        <v>1490</v>
      </c>
      <c r="AF2174">
        <v>15.5</v>
      </c>
    </row>
    <row r="2175" spans="1:32" x14ac:dyDescent="0.2">
      <c r="A2175" t="s">
        <v>441</v>
      </c>
      <c r="B2175" t="s">
        <v>367</v>
      </c>
      <c r="C2175" t="s">
        <v>62</v>
      </c>
      <c r="D2175" t="s">
        <v>31</v>
      </c>
      <c r="E2175">
        <v>10</v>
      </c>
      <c r="F2175" t="s">
        <v>442</v>
      </c>
      <c r="G2175" t="s">
        <v>234</v>
      </c>
      <c r="H2175">
        <v>31</v>
      </c>
      <c r="I2175">
        <v>17</v>
      </c>
      <c r="J2175">
        <v>204</v>
      </c>
      <c r="K2175">
        <v>1</v>
      </c>
      <c r="L2175">
        <v>0</v>
      </c>
      <c r="M2175">
        <v>0</v>
      </c>
      <c r="N2175">
        <v>0</v>
      </c>
      <c r="O2175">
        <v>6</v>
      </c>
      <c r="P2175">
        <v>33</v>
      </c>
      <c r="Q2175">
        <v>0</v>
      </c>
      <c r="R2175">
        <v>0</v>
      </c>
      <c r="S2175">
        <v>0</v>
      </c>
      <c r="AB2175">
        <v>1</v>
      </c>
      <c r="AF2175">
        <v>15.46</v>
      </c>
    </row>
    <row r="2176" spans="1:32" x14ac:dyDescent="0.2">
      <c r="A2176" t="s">
        <v>796</v>
      </c>
      <c r="B2176" t="s">
        <v>720</v>
      </c>
      <c r="C2176" t="s">
        <v>54</v>
      </c>
      <c r="D2176" t="s">
        <v>44</v>
      </c>
      <c r="E2176">
        <v>10</v>
      </c>
      <c r="F2176" t="s">
        <v>797</v>
      </c>
      <c r="G2176" t="s">
        <v>225</v>
      </c>
      <c r="O2176">
        <v>3</v>
      </c>
      <c r="P2176">
        <v>25</v>
      </c>
      <c r="Q2176">
        <v>1</v>
      </c>
      <c r="R2176">
        <v>0</v>
      </c>
      <c r="S2176">
        <v>0</v>
      </c>
      <c r="T2176">
        <v>5</v>
      </c>
      <c r="U2176">
        <v>4</v>
      </c>
      <c r="V2176">
        <v>27</v>
      </c>
      <c r="W2176">
        <v>0</v>
      </c>
      <c r="X2176">
        <v>0</v>
      </c>
      <c r="Y2176">
        <v>0</v>
      </c>
      <c r="Z2176">
        <v>1</v>
      </c>
      <c r="AA2176">
        <v>0</v>
      </c>
      <c r="AB2176">
        <v>3</v>
      </c>
      <c r="AC2176" t="s">
        <v>462</v>
      </c>
      <c r="AD2176" t="s">
        <v>1478</v>
      </c>
      <c r="AE2176" t="s">
        <v>1562</v>
      </c>
      <c r="AF2176">
        <v>15.2</v>
      </c>
    </row>
    <row r="2177" spans="1:32" x14ac:dyDescent="0.2">
      <c r="A2177" t="s">
        <v>660</v>
      </c>
      <c r="B2177" t="s">
        <v>475</v>
      </c>
      <c r="C2177" t="s">
        <v>44</v>
      </c>
      <c r="D2177" t="s">
        <v>54</v>
      </c>
      <c r="E2177">
        <v>10</v>
      </c>
      <c r="F2177" t="s">
        <v>661</v>
      </c>
      <c r="G2177" t="s">
        <v>225</v>
      </c>
      <c r="O2177">
        <v>22</v>
      </c>
      <c r="P2177">
        <v>91</v>
      </c>
      <c r="Q2177">
        <v>1</v>
      </c>
      <c r="R2177">
        <v>0</v>
      </c>
      <c r="S2177">
        <v>0</v>
      </c>
      <c r="AB2177">
        <v>1</v>
      </c>
      <c r="AC2177" t="s">
        <v>462</v>
      </c>
      <c r="AD2177" t="s">
        <v>1478</v>
      </c>
      <c r="AE2177" t="s">
        <v>1563</v>
      </c>
      <c r="AF2177">
        <v>15.1</v>
      </c>
    </row>
    <row r="2178" spans="1:32" x14ac:dyDescent="0.2">
      <c r="A2178" t="s">
        <v>389</v>
      </c>
      <c r="B2178" t="s">
        <v>367</v>
      </c>
      <c r="C2178" t="s">
        <v>36</v>
      </c>
      <c r="D2178" t="s">
        <v>34</v>
      </c>
      <c r="E2178">
        <v>10</v>
      </c>
      <c r="F2178" t="s">
        <v>390</v>
      </c>
      <c r="G2178" t="s">
        <v>228</v>
      </c>
      <c r="H2178">
        <v>39</v>
      </c>
      <c r="I2178">
        <v>22</v>
      </c>
      <c r="J2178">
        <v>264</v>
      </c>
      <c r="K2178">
        <v>0</v>
      </c>
      <c r="L2178">
        <v>0</v>
      </c>
      <c r="M2178">
        <v>2</v>
      </c>
      <c r="N2178">
        <v>0</v>
      </c>
      <c r="O2178">
        <v>3</v>
      </c>
      <c r="P2178">
        <v>3</v>
      </c>
      <c r="Q2178">
        <v>1</v>
      </c>
      <c r="R2178">
        <v>0</v>
      </c>
      <c r="S2178">
        <v>0</v>
      </c>
      <c r="AB2178">
        <v>1</v>
      </c>
      <c r="AF2178">
        <v>14.86</v>
      </c>
    </row>
    <row r="2179" spans="1:32" x14ac:dyDescent="0.2">
      <c r="A2179" t="s">
        <v>1101</v>
      </c>
      <c r="B2179" t="s">
        <v>720</v>
      </c>
      <c r="C2179" t="s">
        <v>42</v>
      </c>
      <c r="D2179" t="s">
        <v>38</v>
      </c>
      <c r="E2179">
        <v>10</v>
      </c>
      <c r="F2179" t="s">
        <v>1102</v>
      </c>
      <c r="G2179" t="s">
        <v>231</v>
      </c>
      <c r="O2179">
        <v>1</v>
      </c>
      <c r="P2179">
        <v>4</v>
      </c>
      <c r="Q2179">
        <v>0</v>
      </c>
      <c r="R2179">
        <v>0</v>
      </c>
      <c r="S2179">
        <v>0</v>
      </c>
      <c r="T2179">
        <v>6</v>
      </c>
      <c r="U2179">
        <v>5</v>
      </c>
      <c r="V2179">
        <v>93</v>
      </c>
      <c r="W2179">
        <v>0</v>
      </c>
      <c r="X2179">
        <v>0</v>
      </c>
      <c r="Y2179">
        <v>0</v>
      </c>
      <c r="AB2179">
        <v>1</v>
      </c>
      <c r="AF2179">
        <v>14.7</v>
      </c>
    </row>
    <row r="2180" spans="1:32" x14ac:dyDescent="0.2">
      <c r="A2180" t="s">
        <v>409</v>
      </c>
      <c r="B2180" t="s">
        <v>367</v>
      </c>
      <c r="C2180" t="s">
        <v>41</v>
      </c>
      <c r="D2180" t="s">
        <v>53</v>
      </c>
      <c r="E2180">
        <v>10</v>
      </c>
      <c r="F2180" t="s">
        <v>410</v>
      </c>
      <c r="G2180" t="s">
        <v>232</v>
      </c>
      <c r="H2180">
        <v>28</v>
      </c>
      <c r="I2180">
        <v>19</v>
      </c>
      <c r="J2180">
        <v>209</v>
      </c>
      <c r="K2180">
        <v>2</v>
      </c>
      <c r="L2180">
        <v>0</v>
      </c>
      <c r="M2180">
        <v>2</v>
      </c>
      <c r="N2180">
        <v>0</v>
      </c>
      <c r="AB2180">
        <v>1</v>
      </c>
      <c r="AF2180">
        <v>14.36</v>
      </c>
    </row>
    <row r="2181" spans="1:32" x14ac:dyDescent="0.2">
      <c r="A2181" t="s">
        <v>513</v>
      </c>
      <c r="B2181" t="s">
        <v>475</v>
      </c>
      <c r="C2181" t="s">
        <v>36</v>
      </c>
      <c r="D2181" t="s">
        <v>34</v>
      </c>
      <c r="E2181">
        <v>10</v>
      </c>
      <c r="F2181" t="s">
        <v>514</v>
      </c>
      <c r="G2181" t="s">
        <v>228</v>
      </c>
      <c r="O2181">
        <v>18</v>
      </c>
      <c r="P2181">
        <v>63</v>
      </c>
      <c r="Q2181">
        <v>0</v>
      </c>
      <c r="R2181">
        <v>0</v>
      </c>
      <c r="S2181">
        <v>0</v>
      </c>
      <c r="T2181">
        <v>4</v>
      </c>
      <c r="U2181">
        <v>4</v>
      </c>
      <c r="V2181">
        <v>40</v>
      </c>
      <c r="W2181">
        <v>0</v>
      </c>
      <c r="X2181">
        <v>0</v>
      </c>
      <c r="Y2181">
        <v>0</v>
      </c>
      <c r="AB2181">
        <v>1</v>
      </c>
      <c r="AF2181">
        <v>14.3</v>
      </c>
    </row>
    <row r="2182" spans="1:32" x14ac:dyDescent="0.2">
      <c r="A2182" t="s">
        <v>880</v>
      </c>
      <c r="B2182" t="s">
        <v>720</v>
      </c>
      <c r="C2182" t="s">
        <v>55</v>
      </c>
      <c r="D2182" t="s">
        <v>40</v>
      </c>
      <c r="E2182">
        <v>10</v>
      </c>
      <c r="F2182" t="s">
        <v>881</v>
      </c>
      <c r="G2182" t="s">
        <v>230</v>
      </c>
      <c r="T2182">
        <v>14</v>
      </c>
      <c r="U2182">
        <v>7</v>
      </c>
      <c r="V2182">
        <v>73</v>
      </c>
      <c r="W2182">
        <v>0</v>
      </c>
      <c r="X2182">
        <v>0</v>
      </c>
      <c r="Y2182">
        <v>0</v>
      </c>
      <c r="AB2182">
        <v>1</v>
      </c>
      <c r="AF2182">
        <v>14.3</v>
      </c>
    </row>
    <row r="2183" spans="1:32" x14ac:dyDescent="0.2">
      <c r="A2183" t="s">
        <v>793</v>
      </c>
      <c r="B2183" t="s">
        <v>794</v>
      </c>
      <c r="C2183" t="s">
        <v>47</v>
      </c>
      <c r="D2183" t="s">
        <v>61</v>
      </c>
      <c r="E2183">
        <v>10</v>
      </c>
      <c r="F2183" t="s">
        <v>795</v>
      </c>
      <c r="G2183" t="s">
        <v>229</v>
      </c>
      <c r="T2183">
        <v>5</v>
      </c>
      <c r="U2183">
        <v>5</v>
      </c>
      <c r="V2183">
        <v>32</v>
      </c>
      <c r="W2183">
        <v>1</v>
      </c>
      <c r="X2183">
        <v>0</v>
      </c>
      <c r="Y2183">
        <v>0</v>
      </c>
      <c r="AB2183">
        <v>1</v>
      </c>
      <c r="AF2183">
        <v>14.2</v>
      </c>
    </row>
    <row r="2184" spans="1:32" x14ac:dyDescent="0.2">
      <c r="A2184" t="s">
        <v>1159</v>
      </c>
      <c r="B2184" t="s">
        <v>794</v>
      </c>
      <c r="C2184" t="s">
        <v>55</v>
      </c>
      <c r="D2184" t="s">
        <v>40</v>
      </c>
      <c r="E2184">
        <v>10</v>
      </c>
      <c r="F2184" t="s">
        <v>1160</v>
      </c>
      <c r="G2184" t="s">
        <v>230</v>
      </c>
      <c r="T2184">
        <v>4</v>
      </c>
      <c r="U2184">
        <v>4</v>
      </c>
      <c r="V2184">
        <v>42</v>
      </c>
      <c r="W2184">
        <v>1</v>
      </c>
      <c r="X2184">
        <v>0</v>
      </c>
      <c r="Y2184">
        <v>0</v>
      </c>
      <c r="AB2184">
        <v>1</v>
      </c>
      <c r="AC2184" t="s">
        <v>462</v>
      </c>
      <c r="AD2184" t="s">
        <v>1484</v>
      </c>
      <c r="AE2184" t="s">
        <v>1564</v>
      </c>
      <c r="AF2184">
        <v>14.2</v>
      </c>
    </row>
    <row r="2185" spans="1:32" x14ac:dyDescent="0.2">
      <c r="A2185" t="s">
        <v>862</v>
      </c>
      <c r="B2185" t="s">
        <v>720</v>
      </c>
      <c r="C2185" t="s">
        <v>31</v>
      </c>
      <c r="D2185" t="s">
        <v>62</v>
      </c>
      <c r="E2185">
        <v>10</v>
      </c>
      <c r="F2185" t="s">
        <v>863</v>
      </c>
      <c r="G2185" t="s">
        <v>234</v>
      </c>
      <c r="T2185">
        <v>10</v>
      </c>
      <c r="U2185">
        <v>7</v>
      </c>
      <c r="V2185">
        <v>71</v>
      </c>
      <c r="W2185">
        <v>0</v>
      </c>
      <c r="X2185">
        <v>0</v>
      </c>
      <c r="Y2185">
        <v>0</v>
      </c>
      <c r="AB2185">
        <v>1</v>
      </c>
      <c r="AF2185">
        <v>14.1</v>
      </c>
    </row>
    <row r="2186" spans="1:32" x14ac:dyDescent="0.2">
      <c r="A2186" t="s">
        <v>864</v>
      </c>
      <c r="B2186" t="s">
        <v>720</v>
      </c>
      <c r="C2186" t="s">
        <v>61</v>
      </c>
      <c r="D2186" t="s">
        <v>47</v>
      </c>
      <c r="E2186">
        <v>10</v>
      </c>
      <c r="F2186" t="s">
        <v>865</v>
      </c>
      <c r="G2186" t="s">
        <v>229</v>
      </c>
      <c r="T2186">
        <v>9</v>
      </c>
      <c r="U2186">
        <v>6</v>
      </c>
      <c r="V2186">
        <v>81</v>
      </c>
      <c r="W2186">
        <v>0</v>
      </c>
      <c r="X2186">
        <v>0</v>
      </c>
      <c r="Y2186">
        <v>0</v>
      </c>
      <c r="AB2186">
        <v>1</v>
      </c>
      <c r="AC2186" t="s">
        <v>1477</v>
      </c>
      <c r="AD2186" t="s">
        <v>1478</v>
      </c>
      <c r="AE2186" t="s">
        <v>1565</v>
      </c>
      <c r="AF2186">
        <v>14.1</v>
      </c>
    </row>
    <row r="2187" spans="1:32" x14ac:dyDescent="0.2">
      <c r="A2187" t="s">
        <v>1143</v>
      </c>
      <c r="B2187" t="s">
        <v>794</v>
      </c>
      <c r="C2187" t="s">
        <v>55</v>
      </c>
      <c r="D2187" t="s">
        <v>40</v>
      </c>
      <c r="E2187">
        <v>10</v>
      </c>
      <c r="F2187" t="s">
        <v>1144</v>
      </c>
      <c r="G2187" t="s">
        <v>230</v>
      </c>
      <c r="T2187">
        <v>4</v>
      </c>
      <c r="U2187">
        <v>4</v>
      </c>
      <c r="V2187">
        <v>40</v>
      </c>
      <c r="W2187">
        <v>1</v>
      </c>
      <c r="X2187">
        <v>0</v>
      </c>
      <c r="Y2187">
        <v>0</v>
      </c>
      <c r="AB2187">
        <v>2</v>
      </c>
      <c r="AF2187">
        <v>14</v>
      </c>
    </row>
    <row r="2188" spans="1:32" x14ac:dyDescent="0.2">
      <c r="A2188" t="s">
        <v>1149</v>
      </c>
      <c r="B2188" t="s">
        <v>720</v>
      </c>
      <c r="C2188" t="s">
        <v>45</v>
      </c>
      <c r="D2188" t="s">
        <v>48</v>
      </c>
      <c r="E2188">
        <v>10</v>
      </c>
      <c r="F2188" t="s">
        <v>1150</v>
      </c>
      <c r="G2188" t="s">
        <v>227</v>
      </c>
      <c r="T2188">
        <v>8</v>
      </c>
      <c r="U2188">
        <v>7</v>
      </c>
      <c r="V2188">
        <v>69</v>
      </c>
      <c r="W2188">
        <v>0</v>
      </c>
      <c r="X2188">
        <v>0</v>
      </c>
      <c r="Y2188">
        <v>0</v>
      </c>
      <c r="Z2188">
        <v>1</v>
      </c>
      <c r="AA2188">
        <v>0</v>
      </c>
      <c r="AB2188">
        <v>3</v>
      </c>
      <c r="AC2188" t="s">
        <v>462</v>
      </c>
      <c r="AD2188" t="s">
        <v>1482</v>
      </c>
      <c r="AE2188" t="s">
        <v>1557</v>
      </c>
      <c r="AF2188">
        <v>13.9</v>
      </c>
    </row>
    <row r="2189" spans="1:32" x14ac:dyDescent="0.2">
      <c r="A2189" t="s">
        <v>894</v>
      </c>
      <c r="B2189" t="s">
        <v>794</v>
      </c>
      <c r="C2189" t="s">
        <v>38</v>
      </c>
      <c r="D2189" t="s">
        <v>42</v>
      </c>
      <c r="E2189">
        <v>10</v>
      </c>
      <c r="F2189" t="s">
        <v>895</v>
      </c>
      <c r="G2189" t="s">
        <v>231</v>
      </c>
      <c r="T2189">
        <v>10</v>
      </c>
      <c r="U2189">
        <v>7</v>
      </c>
      <c r="V2189">
        <v>68</v>
      </c>
      <c r="W2189">
        <v>0</v>
      </c>
      <c r="X2189">
        <v>0</v>
      </c>
      <c r="Y2189">
        <v>0</v>
      </c>
      <c r="AB2189">
        <v>1</v>
      </c>
      <c r="AF2189">
        <v>13.8</v>
      </c>
    </row>
    <row r="2190" spans="1:32" x14ac:dyDescent="0.2">
      <c r="A2190" t="s">
        <v>798</v>
      </c>
      <c r="B2190" t="s">
        <v>720</v>
      </c>
      <c r="C2190" t="s">
        <v>55</v>
      </c>
      <c r="D2190" t="s">
        <v>40</v>
      </c>
      <c r="E2190">
        <v>10</v>
      </c>
      <c r="F2190" t="s">
        <v>799</v>
      </c>
      <c r="G2190" t="s">
        <v>230</v>
      </c>
      <c r="T2190">
        <v>7</v>
      </c>
      <c r="U2190">
        <v>4</v>
      </c>
      <c r="V2190">
        <v>37</v>
      </c>
      <c r="W2190">
        <v>1</v>
      </c>
      <c r="X2190">
        <v>0</v>
      </c>
      <c r="Y2190">
        <v>0</v>
      </c>
      <c r="AB2190">
        <v>2</v>
      </c>
      <c r="AF2190">
        <v>13.7</v>
      </c>
    </row>
    <row r="2191" spans="1:32" x14ac:dyDescent="0.2">
      <c r="A2191" t="s">
        <v>890</v>
      </c>
      <c r="B2191" t="s">
        <v>720</v>
      </c>
      <c r="C2191" t="s">
        <v>45</v>
      </c>
      <c r="D2191" t="s">
        <v>48</v>
      </c>
      <c r="E2191">
        <v>10</v>
      </c>
      <c r="F2191" t="s">
        <v>891</v>
      </c>
      <c r="G2191" t="s">
        <v>227</v>
      </c>
      <c r="T2191">
        <v>9</v>
      </c>
      <c r="U2191">
        <v>6</v>
      </c>
      <c r="V2191">
        <v>77</v>
      </c>
      <c r="W2191">
        <v>0</v>
      </c>
      <c r="X2191">
        <v>0</v>
      </c>
      <c r="Y2191">
        <v>0</v>
      </c>
      <c r="AB2191">
        <v>4</v>
      </c>
      <c r="AC2191" t="s">
        <v>462</v>
      </c>
      <c r="AD2191" t="s">
        <v>1482</v>
      </c>
      <c r="AE2191" t="s">
        <v>1557</v>
      </c>
      <c r="AF2191">
        <v>13.7</v>
      </c>
    </row>
    <row r="2192" spans="1:32" x14ac:dyDescent="0.2">
      <c r="A2192" t="s">
        <v>544</v>
      </c>
      <c r="B2192" t="s">
        <v>475</v>
      </c>
      <c r="C2192" t="s">
        <v>53</v>
      </c>
      <c r="D2192" t="s">
        <v>41</v>
      </c>
      <c r="E2192">
        <v>10</v>
      </c>
      <c r="F2192" t="s">
        <v>545</v>
      </c>
      <c r="G2192" t="s">
        <v>232</v>
      </c>
      <c r="O2192">
        <v>15</v>
      </c>
      <c r="P2192">
        <v>92</v>
      </c>
      <c r="Q2192">
        <v>0</v>
      </c>
      <c r="R2192">
        <v>0</v>
      </c>
      <c r="S2192">
        <v>0</v>
      </c>
      <c r="T2192">
        <v>3</v>
      </c>
      <c r="U2192">
        <v>3</v>
      </c>
      <c r="V2192">
        <v>14</v>
      </c>
      <c r="W2192">
        <v>0</v>
      </c>
      <c r="X2192">
        <v>0</v>
      </c>
      <c r="Y2192">
        <v>0</v>
      </c>
      <c r="AB2192">
        <v>3</v>
      </c>
      <c r="AF2192">
        <v>13.6</v>
      </c>
    </row>
    <row r="2193" spans="1:32" x14ac:dyDescent="0.2">
      <c r="A2193" t="s">
        <v>401</v>
      </c>
      <c r="B2193" t="s">
        <v>367</v>
      </c>
      <c r="C2193" t="s">
        <v>38</v>
      </c>
      <c r="D2193" t="s">
        <v>42</v>
      </c>
      <c r="E2193">
        <v>10</v>
      </c>
      <c r="F2193" t="s">
        <v>402</v>
      </c>
      <c r="G2193" t="s">
        <v>231</v>
      </c>
      <c r="H2193">
        <v>25</v>
      </c>
      <c r="I2193">
        <v>19</v>
      </c>
      <c r="J2193">
        <v>236</v>
      </c>
      <c r="K2193">
        <v>1</v>
      </c>
      <c r="L2193">
        <v>0</v>
      </c>
      <c r="M2193">
        <v>0</v>
      </c>
      <c r="N2193">
        <v>0</v>
      </c>
      <c r="O2193">
        <v>1</v>
      </c>
      <c r="P2193">
        <v>0</v>
      </c>
      <c r="Q2193">
        <v>0</v>
      </c>
      <c r="R2193">
        <v>0</v>
      </c>
      <c r="S2193">
        <v>0</v>
      </c>
      <c r="AB2193">
        <v>1</v>
      </c>
      <c r="AF2193">
        <v>13.44</v>
      </c>
    </row>
    <row r="2194" spans="1:32" x14ac:dyDescent="0.2">
      <c r="A2194" t="s">
        <v>578</v>
      </c>
      <c r="B2194" t="s">
        <v>475</v>
      </c>
      <c r="C2194" t="s">
        <v>31</v>
      </c>
      <c r="D2194" t="s">
        <v>62</v>
      </c>
      <c r="E2194">
        <v>10</v>
      </c>
      <c r="F2194" t="s">
        <v>579</v>
      </c>
      <c r="G2194" t="s">
        <v>234</v>
      </c>
      <c r="O2194">
        <v>11</v>
      </c>
      <c r="P2194">
        <v>42</v>
      </c>
      <c r="Q2194">
        <v>1</v>
      </c>
      <c r="R2194">
        <v>0</v>
      </c>
      <c r="S2194">
        <v>0</v>
      </c>
      <c r="T2194">
        <v>4</v>
      </c>
      <c r="U2194">
        <v>2</v>
      </c>
      <c r="V2194">
        <v>9</v>
      </c>
      <c r="W2194">
        <v>0</v>
      </c>
      <c r="X2194">
        <v>0</v>
      </c>
      <c r="Y2194">
        <v>0</v>
      </c>
      <c r="AB2194">
        <v>1</v>
      </c>
      <c r="AC2194" t="s">
        <v>462</v>
      </c>
      <c r="AD2194" t="s">
        <v>1566</v>
      </c>
      <c r="AE2194" t="s">
        <v>1567</v>
      </c>
      <c r="AF2194">
        <v>13.1</v>
      </c>
    </row>
    <row r="2195" spans="1:32" x14ac:dyDescent="0.2">
      <c r="A2195" t="s">
        <v>618</v>
      </c>
      <c r="B2195" t="s">
        <v>475</v>
      </c>
      <c r="C2195" t="s">
        <v>51</v>
      </c>
      <c r="D2195" t="s">
        <v>33</v>
      </c>
      <c r="E2195">
        <v>10</v>
      </c>
      <c r="F2195" t="s">
        <v>619</v>
      </c>
      <c r="G2195" t="s">
        <v>237</v>
      </c>
      <c r="O2195">
        <v>8</v>
      </c>
      <c r="P2195">
        <v>36</v>
      </c>
      <c r="Q2195">
        <v>0</v>
      </c>
      <c r="R2195">
        <v>0</v>
      </c>
      <c r="S2195">
        <v>0</v>
      </c>
      <c r="T2195">
        <v>8</v>
      </c>
      <c r="U2195">
        <v>5</v>
      </c>
      <c r="V2195">
        <v>43</v>
      </c>
      <c r="W2195">
        <v>0</v>
      </c>
      <c r="X2195">
        <v>0</v>
      </c>
      <c r="Y2195">
        <v>0</v>
      </c>
      <c r="AB2195">
        <v>2</v>
      </c>
      <c r="AF2195">
        <v>12.9</v>
      </c>
    </row>
    <row r="2196" spans="1:32" x14ac:dyDescent="0.2">
      <c r="A2196" t="s">
        <v>872</v>
      </c>
      <c r="B2196" t="s">
        <v>720</v>
      </c>
      <c r="C2196" t="s">
        <v>56</v>
      </c>
      <c r="D2196" t="s">
        <v>39</v>
      </c>
      <c r="E2196">
        <v>10</v>
      </c>
      <c r="F2196" t="s">
        <v>873</v>
      </c>
      <c r="G2196" t="s">
        <v>233</v>
      </c>
      <c r="T2196">
        <v>9</v>
      </c>
      <c r="U2196">
        <v>5</v>
      </c>
      <c r="V2196">
        <v>79</v>
      </c>
      <c r="W2196">
        <v>0</v>
      </c>
      <c r="X2196">
        <v>0</v>
      </c>
      <c r="Y2196">
        <v>0</v>
      </c>
      <c r="AB2196">
        <v>1</v>
      </c>
      <c r="AC2196" t="s">
        <v>462</v>
      </c>
      <c r="AD2196" t="s">
        <v>1566</v>
      </c>
      <c r="AE2196" t="s">
        <v>1568</v>
      </c>
      <c r="AF2196">
        <v>12.9</v>
      </c>
    </row>
    <row r="2197" spans="1:32" x14ac:dyDescent="0.2">
      <c r="A2197" t="s">
        <v>489</v>
      </c>
      <c r="B2197" t="s">
        <v>475</v>
      </c>
      <c r="C2197" t="s">
        <v>41</v>
      </c>
      <c r="D2197" t="s">
        <v>53</v>
      </c>
      <c r="E2197">
        <v>10</v>
      </c>
      <c r="F2197" t="s">
        <v>490</v>
      </c>
      <c r="G2197" t="s">
        <v>232</v>
      </c>
      <c r="O2197">
        <v>5</v>
      </c>
      <c r="P2197">
        <v>77</v>
      </c>
      <c r="Q2197">
        <v>0</v>
      </c>
      <c r="R2197">
        <v>0</v>
      </c>
      <c r="S2197">
        <v>0</v>
      </c>
      <c r="T2197">
        <v>4</v>
      </c>
      <c r="U2197">
        <v>3</v>
      </c>
      <c r="V2197">
        <v>21</v>
      </c>
      <c r="W2197">
        <v>0</v>
      </c>
      <c r="X2197">
        <v>0</v>
      </c>
      <c r="Y2197">
        <v>0</v>
      </c>
      <c r="AB2197">
        <v>1</v>
      </c>
      <c r="AF2197">
        <v>12.8</v>
      </c>
    </row>
    <row r="2198" spans="1:32" x14ac:dyDescent="0.2">
      <c r="A2198" t="s">
        <v>521</v>
      </c>
      <c r="B2198" t="s">
        <v>475</v>
      </c>
      <c r="C2198" t="s">
        <v>56</v>
      </c>
      <c r="D2198" t="s">
        <v>39</v>
      </c>
      <c r="E2198">
        <v>10</v>
      </c>
      <c r="F2198" t="s">
        <v>522</v>
      </c>
      <c r="G2198" t="s">
        <v>233</v>
      </c>
      <c r="O2198">
        <v>12</v>
      </c>
      <c r="P2198">
        <v>48</v>
      </c>
      <c r="Q2198">
        <v>0</v>
      </c>
      <c r="R2198">
        <v>0</v>
      </c>
      <c r="S2198">
        <v>0</v>
      </c>
      <c r="T2198">
        <v>5</v>
      </c>
      <c r="U2198">
        <v>5</v>
      </c>
      <c r="V2198">
        <v>29</v>
      </c>
      <c r="W2198">
        <v>0</v>
      </c>
      <c r="X2198">
        <v>0</v>
      </c>
      <c r="Y2198">
        <v>0</v>
      </c>
      <c r="AB2198">
        <v>1</v>
      </c>
      <c r="AC2198" t="s">
        <v>462</v>
      </c>
      <c r="AD2198" t="s">
        <v>1482</v>
      </c>
      <c r="AE2198" t="s">
        <v>1568</v>
      </c>
      <c r="AF2198">
        <v>12.7</v>
      </c>
    </row>
    <row r="2199" spans="1:32" x14ac:dyDescent="0.2">
      <c r="A2199" t="s">
        <v>515</v>
      </c>
      <c r="B2199" t="s">
        <v>475</v>
      </c>
      <c r="C2199" t="s">
        <v>38</v>
      </c>
      <c r="D2199" t="s">
        <v>42</v>
      </c>
      <c r="E2199">
        <v>10</v>
      </c>
      <c r="F2199" t="s">
        <v>516</v>
      </c>
      <c r="G2199" t="s">
        <v>231</v>
      </c>
      <c r="O2199">
        <v>8</v>
      </c>
      <c r="P2199">
        <v>18</v>
      </c>
      <c r="Q2199">
        <v>1</v>
      </c>
      <c r="R2199">
        <v>0</v>
      </c>
      <c r="S2199">
        <v>0</v>
      </c>
      <c r="T2199">
        <v>3</v>
      </c>
      <c r="U2199">
        <v>2</v>
      </c>
      <c r="V2199">
        <v>22</v>
      </c>
      <c r="W2199">
        <v>0</v>
      </c>
      <c r="X2199">
        <v>0</v>
      </c>
      <c r="Y2199">
        <v>0</v>
      </c>
      <c r="AB2199">
        <v>2</v>
      </c>
      <c r="AC2199" t="s">
        <v>462</v>
      </c>
      <c r="AD2199" t="s">
        <v>1505</v>
      </c>
      <c r="AE2199" t="s">
        <v>1559</v>
      </c>
      <c r="AF2199">
        <v>12</v>
      </c>
    </row>
    <row r="2200" spans="1:32" x14ac:dyDescent="0.2">
      <c r="A2200" t="s">
        <v>662</v>
      </c>
      <c r="B2200" t="s">
        <v>475</v>
      </c>
      <c r="C2200" t="s">
        <v>58</v>
      </c>
      <c r="D2200" t="s">
        <v>32</v>
      </c>
      <c r="E2200">
        <v>10</v>
      </c>
      <c r="F2200" t="s">
        <v>663</v>
      </c>
      <c r="G2200" t="s">
        <v>224</v>
      </c>
      <c r="O2200">
        <v>7</v>
      </c>
      <c r="P2200">
        <v>24</v>
      </c>
      <c r="Q2200">
        <v>0</v>
      </c>
      <c r="R2200">
        <v>0</v>
      </c>
      <c r="S2200">
        <v>0</v>
      </c>
      <c r="T2200">
        <v>1</v>
      </c>
      <c r="U2200">
        <v>1</v>
      </c>
      <c r="V2200">
        <v>26</v>
      </c>
      <c r="W2200">
        <v>1</v>
      </c>
      <c r="X2200">
        <v>0</v>
      </c>
      <c r="Y2200">
        <v>0</v>
      </c>
      <c r="AB2200">
        <v>2</v>
      </c>
      <c r="AF2200">
        <v>12</v>
      </c>
    </row>
    <row r="2201" spans="1:32" x14ac:dyDescent="0.2">
      <c r="A2201" t="s">
        <v>532</v>
      </c>
      <c r="B2201" t="s">
        <v>475</v>
      </c>
      <c r="C2201" t="s">
        <v>57</v>
      </c>
      <c r="D2201" t="s">
        <v>46</v>
      </c>
      <c r="E2201">
        <v>10</v>
      </c>
      <c r="F2201" t="s">
        <v>533</v>
      </c>
      <c r="G2201" t="s">
        <v>236</v>
      </c>
      <c r="O2201">
        <v>8</v>
      </c>
      <c r="P2201">
        <v>42</v>
      </c>
      <c r="Q2201">
        <v>1</v>
      </c>
      <c r="R2201">
        <v>0</v>
      </c>
      <c r="S2201">
        <v>0</v>
      </c>
      <c r="T2201">
        <v>2</v>
      </c>
      <c r="U2201">
        <v>1</v>
      </c>
      <c r="V2201">
        <v>8</v>
      </c>
      <c r="W2201">
        <v>0</v>
      </c>
      <c r="X2201">
        <v>0</v>
      </c>
      <c r="Y2201">
        <v>0</v>
      </c>
      <c r="AB2201">
        <v>1</v>
      </c>
      <c r="AC2201" t="s">
        <v>1477</v>
      </c>
      <c r="AD2201" t="s">
        <v>1569</v>
      </c>
      <c r="AE2201" t="s">
        <v>1570</v>
      </c>
      <c r="AF2201">
        <v>12</v>
      </c>
    </row>
    <row r="2202" spans="1:32" x14ac:dyDescent="0.2">
      <c r="A2202" t="s">
        <v>373</v>
      </c>
      <c r="B2202" t="s">
        <v>367</v>
      </c>
      <c r="C2202" t="s">
        <v>39</v>
      </c>
      <c r="D2202" t="s">
        <v>56</v>
      </c>
      <c r="E2202">
        <v>10</v>
      </c>
      <c r="F2202" t="s">
        <v>374</v>
      </c>
      <c r="G2202" t="s">
        <v>233</v>
      </c>
      <c r="H2202">
        <v>22</v>
      </c>
      <c r="I2202">
        <v>14</v>
      </c>
      <c r="J2202">
        <v>140</v>
      </c>
      <c r="K2202">
        <v>1</v>
      </c>
      <c r="L2202">
        <v>0</v>
      </c>
      <c r="M2202">
        <v>0</v>
      </c>
      <c r="N2202">
        <v>0</v>
      </c>
      <c r="O2202">
        <v>2</v>
      </c>
      <c r="P2202">
        <v>23</v>
      </c>
      <c r="Q2202">
        <v>0</v>
      </c>
      <c r="R2202">
        <v>0</v>
      </c>
      <c r="S2202">
        <v>0</v>
      </c>
      <c r="AB2202">
        <v>1</v>
      </c>
      <c r="AC2202" t="s">
        <v>1477</v>
      </c>
      <c r="AD2202" t="s">
        <v>1482</v>
      </c>
      <c r="AE2202" t="s">
        <v>1571</v>
      </c>
      <c r="AF2202">
        <v>11.9</v>
      </c>
    </row>
    <row r="2203" spans="1:32" x14ac:dyDescent="0.2">
      <c r="A2203" t="s">
        <v>844</v>
      </c>
      <c r="B2203" t="s">
        <v>720</v>
      </c>
      <c r="C2203" t="s">
        <v>61</v>
      </c>
      <c r="D2203" t="s">
        <v>47</v>
      </c>
      <c r="E2203">
        <v>10</v>
      </c>
      <c r="F2203" t="s">
        <v>845</v>
      </c>
      <c r="G2203" t="s">
        <v>229</v>
      </c>
      <c r="T2203">
        <v>6</v>
      </c>
      <c r="U2203">
        <v>3</v>
      </c>
      <c r="V2203">
        <v>29</v>
      </c>
      <c r="W2203">
        <v>1</v>
      </c>
      <c r="X2203">
        <v>0</v>
      </c>
      <c r="Y2203">
        <v>0</v>
      </c>
      <c r="AB2203">
        <v>3</v>
      </c>
      <c r="AF2203">
        <v>11.9</v>
      </c>
    </row>
    <row r="2204" spans="1:32" x14ac:dyDescent="0.2">
      <c r="A2204" t="s">
        <v>598</v>
      </c>
      <c r="B2204" t="s">
        <v>475</v>
      </c>
      <c r="C2204" t="s">
        <v>40</v>
      </c>
      <c r="D2204" t="s">
        <v>55</v>
      </c>
      <c r="E2204">
        <v>10</v>
      </c>
      <c r="F2204" t="s">
        <v>599</v>
      </c>
      <c r="G2204" t="s">
        <v>230</v>
      </c>
      <c r="O2204">
        <v>18</v>
      </c>
      <c r="P2204">
        <v>61</v>
      </c>
      <c r="Q2204">
        <v>0</v>
      </c>
      <c r="R2204">
        <v>0</v>
      </c>
      <c r="S2204">
        <v>0</v>
      </c>
      <c r="T2204">
        <v>6</v>
      </c>
      <c r="U2204">
        <v>5</v>
      </c>
      <c r="V2204">
        <v>6</v>
      </c>
      <c r="W2204">
        <v>0</v>
      </c>
      <c r="X2204">
        <v>0</v>
      </c>
      <c r="Y2204">
        <v>0</v>
      </c>
      <c r="AB2204">
        <v>1</v>
      </c>
      <c r="AF2204">
        <v>11.7</v>
      </c>
    </row>
    <row r="2205" spans="1:32" x14ac:dyDescent="0.2">
      <c r="A2205" t="s">
        <v>972</v>
      </c>
      <c r="B2205" t="s">
        <v>720</v>
      </c>
      <c r="C2205" t="s">
        <v>51</v>
      </c>
      <c r="D2205" t="s">
        <v>33</v>
      </c>
      <c r="E2205">
        <v>10</v>
      </c>
      <c r="F2205" t="s">
        <v>973</v>
      </c>
      <c r="G2205" t="s">
        <v>237</v>
      </c>
      <c r="T2205">
        <v>7</v>
      </c>
      <c r="U2205">
        <v>5</v>
      </c>
      <c r="V2205">
        <v>67</v>
      </c>
      <c r="W2205">
        <v>0</v>
      </c>
      <c r="X2205">
        <v>0</v>
      </c>
      <c r="Y2205">
        <v>0</v>
      </c>
      <c r="Z2205">
        <v>1</v>
      </c>
      <c r="AA2205">
        <v>0</v>
      </c>
      <c r="AB2205">
        <v>1</v>
      </c>
      <c r="AF2205">
        <v>11.7</v>
      </c>
    </row>
    <row r="2206" spans="1:32" x14ac:dyDescent="0.2">
      <c r="A2206" t="s">
        <v>369</v>
      </c>
      <c r="B2206" t="s">
        <v>367</v>
      </c>
      <c r="C2206" t="s">
        <v>58</v>
      </c>
      <c r="D2206" t="s">
        <v>32</v>
      </c>
      <c r="E2206">
        <v>10</v>
      </c>
      <c r="F2206" t="s">
        <v>370</v>
      </c>
      <c r="G2206" t="s">
        <v>224</v>
      </c>
      <c r="H2206">
        <v>27</v>
      </c>
      <c r="I2206">
        <v>17</v>
      </c>
      <c r="J2206">
        <v>158</v>
      </c>
      <c r="K2206">
        <v>1</v>
      </c>
      <c r="L2206">
        <v>0</v>
      </c>
      <c r="M2206">
        <v>0</v>
      </c>
      <c r="N2206">
        <v>0</v>
      </c>
      <c r="O2206">
        <v>6</v>
      </c>
      <c r="P2206">
        <v>12</v>
      </c>
      <c r="Q2206">
        <v>0</v>
      </c>
      <c r="R2206">
        <v>0</v>
      </c>
      <c r="S2206">
        <v>0</v>
      </c>
      <c r="AB2206">
        <v>1</v>
      </c>
      <c r="AF2206">
        <v>11.52</v>
      </c>
    </row>
    <row r="2207" spans="1:32" x14ac:dyDescent="0.2">
      <c r="A2207" t="s">
        <v>986</v>
      </c>
      <c r="B2207" t="s">
        <v>720</v>
      </c>
      <c r="C2207" t="s">
        <v>38</v>
      </c>
      <c r="D2207" t="s">
        <v>42</v>
      </c>
      <c r="E2207">
        <v>10</v>
      </c>
      <c r="F2207" t="s">
        <v>987</v>
      </c>
      <c r="G2207" t="s">
        <v>231</v>
      </c>
      <c r="T2207">
        <v>4</v>
      </c>
      <c r="U2207">
        <v>3</v>
      </c>
      <c r="V2207">
        <v>23</v>
      </c>
      <c r="W2207">
        <v>1</v>
      </c>
      <c r="X2207">
        <v>0</v>
      </c>
      <c r="Y2207">
        <v>0</v>
      </c>
      <c r="AB2207">
        <v>3</v>
      </c>
      <c r="AF2207">
        <v>11.3</v>
      </c>
    </row>
    <row r="2208" spans="1:32" x14ac:dyDescent="0.2">
      <c r="A2208" t="s">
        <v>846</v>
      </c>
      <c r="B2208" t="s">
        <v>720</v>
      </c>
      <c r="C2208" t="s">
        <v>32</v>
      </c>
      <c r="D2208" t="s">
        <v>58</v>
      </c>
      <c r="E2208">
        <v>10</v>
      </c>
      <c r="F2208" t="s">
        <v>847</v>
      </c>
      <c r="G2208" t="s">
        <v>224</v>
      </c>
      <c r="T2208">
        <v>10</v>
      </c>
      <c r="U2208">
        <v>3</v>
      </c>
      <c r="V2208">
        <v>23</v>
      </c>
      <c r="W2208">
        <v>1</v>
      </c>
      <c r="X2208">
        <v>0</v>
      </c>
      <c r="Y2208">
        <v>0</v>
      </c>
      <c r="AB2208">
        <v>1</v>
      </c>
      <c r="AC2208" t="s">
        <v>462</v>
      </c>
      <c r="AD2208" t="s">
        <v>1499</v>
      </c>
      <c r="AF2208">
        <v>11.3</v>
      </c>
    </row>
    <row r="2209" spans="1:32" x14ac:dyDescent="0.2">
      <c r="A2209" t="s">
        <v>1157</v>
      </c>
      <c r="B2209" t="s">
        <v>794</v>
      </c>
      <c r="C2209" t="s">
        <v>44</v>
      </c>
      <c r="D2209" t="s">
        <v>54</v>
      </c>
      <c r="E2209">
        <v>10</v>
      </c>
      <c r="F2209" t="s">
        <v>1158</v>
      </c>
      <c r="G2209" t="s">
        <v>225</v>
      </c>
      <c r="T2209">
        <v>3</v>
      </c>
      <c r="U2209">
        <v>3</v>
      </c>
      <c r="V2209">
        <v>21</v>
      </c>
      <c r="W2209">
        <v>1</v>
      </c>
      <c r="X2209">
        <v>0</v>
      </c>
      <c r="Y2209">
        <v>0</v>
      </c>
      <c r="AB2209">
        <v>2</v>
      </c>
      <c r="AC2209" t="s">
        <v>462</v>
      </c>
      <c r="AD2209" t="s">
        <v>1566</v>
      </c>
      <c r="AE2209" t="s">
        <v>1563</v>
      </c>
      <c r="AF2209">
        <v>11.1</v>
      </c>
    </row>
    <row r="2210" spans="1:32" x14ac:dyDescent="0.2">
      <c r="A2210" t="s">
        <v>1572</v>
      </c>
      <c r="B2210" t="s">
        <v>367</v>
      </c>
      <c r="C2210" t="s">
        <v>31</v>
      </c>
      <c r="D2210" t="s">
        <v>62</v>
      </c>
      <c r="E2210">
        <v>10</v>
      </c>
      <c r="F2210" t="s">
        <v>1573</v>
      </c>
      <c r="G2210" t="s">
        <v>234</v>
      </c>
      <c r="H2210">
        <v>24</v>
      </c>
      <c r="I2210">
        <v>14</v>
      </c>
      <c r="J2210">
        <v>146</v>
      </c>
      <c r="K2210">
        <v>1</v>
      </c>
      <c r="L2210">
        <v>0</v>
      </c>
      <c r="M2210">
        <v>1</v>
      </c>
      <c r="N2210">
        <v>0</v>
      </c>
      <c r="O2210">
        <v>3</v>
      </c>
      <c r="P2210">
        <v>18</v>
      </c>
      <c r="Q2210">
        <v>0</v>
      </c>
      <c r="R2210">
        <v>0</v>
      </c>
      <c r="S2210">
        <v>0</v>
      </c>
      <c r="AB2210">
        <v>2</v>
      </c>
      <c r="AF2210">
        <v>10.64</v>
      </c>
    </row>
    <row r="2211" spans="1:32" x14ac:dyDescent="0.2">
      <c r="A2211" t="s">
        <v>906</v>
      </c>
      <c r="B2211" t="s">
        <v>794</v>
      </c>
      <c r="C2211" t="s">
        <v>46</v>
      </c>
      <c r="D2211" t="s">
        <v>57</v>
      </c>
      <c r="E2211">
        <v>10</v>
      </c>
      <c r="F2211" t="s">
        <v>907</v>
      </c>
      <c r="G2211" t="s">
        <v>236</v>
      </c>
      <c r="T2211">
        <v>3</v>
      </c>
      <c r="U2211">
        <v>2</v>
      </c>
      <c r="V2211">
        <v>26</v>
      </c>
      <c r="W2211">
        <v>1</v>
      </c>
      <c r="X2211">
        <v>0</v>
      </c>
      <c r="Y2211">
        <v>0</v>
      </c>
      <c r="AB2211">
        <v>2</v>
      </c>
      <c r="AF2211">
        <v>10.6</v>
      </c>
    </row>
    <row r="2212" spans="1:32" x14ac:dyDescent="0.2">
      <c r="A2212" t="s">
        <v>1213</v>
      </c>
      <c r="B2212" t="s">
        <v>794</v>
      </c>
      <c r="C2212" t="s">
        <v>37</v>
      </c>
      <c r="D2212" t="s">
        <v>43</v>
      </c>
      <c r="E2212">
        <v>10</v>
      </c>
      <c r="F2212" t="s">
        <v>1214</v>
      </c>
      <c r="G2212" t="s">
        <v>235</v>
      </c>
      <c r="T2212">
        <v>7</v>
      </c>
      <c r="U2212">
        <v>5</v>
      </c>
      <c r="V2212">
        <v>56</v>
      </c>
      <c r="W2212">
        <v>0</v>
      </c>
      <c r="X2212">
        <v>0</v>
      </c>
      <c r="Y2212">
        <v>0</v>
      </c>
      <c r="AF2212">
        <v>10.6</v>
      </c>
    </row>
    <row r="2213" spans="1:32" x14ac:dyDescent="0.2">
      <c r="A2213" t="s">
        <v>1219</v>
      </c>
      <c r="B2213" t="s">
        <v>794</v>
      </c>
      <c r="C2213" t="s">
        <v>56</v>
      </c>
      <c r="D2213" t="s">
        <v>39</v>
      </c>
      <c r="E2213">
        <v>10</v>
      </c>
      <c r="F2213" t="s">
        <v>1220</v>
      </c>
      <c r="G2213" t="s">
        <v>233</v>
      </c>
      <c r="T2213">
        <v>7</v>
      </c>
      <c r="U2213">
        <v>6</v>
      </c>
      <c r="V2213">
        <v>46</v>
      </c>
      <c r="W2213">
        <v>0</v>
      </c>
      <c r="X2213">
        <v>0</v>
      </c>
      <c r="Y2213">
        <v>0</v>
      </c>
      <c r="AB2213">
        <v>2</v>
      </c>
      <c r="AF2213">
        <v>10.6</v>
      </c>
    </row>
    <row r="2214" spans="1:32" x14ac:dyDescent="0.2">
      <c r="A2214" t="s">
        <v>536</v>
      </c>
      <c r="B2214" t="s">
        <v>475</v>
      </c>
      <c r="C2214" t="s">
        <v>55</v>
      </c>
      <c r="D2214" t="s">
        <v>40</v>
      </c>
      <c r="E2214">
        <v>10</v>
      </c>
      <c r="F2214" t="s">
        <v>537</v>
      </c>
      <c r="G2214" t="s">
        <v>230</v>
      </c>
      <c r="O2214">
        <v>14</v>
      </c>
      <c r="P2214">
        <v>53</v>
      </c>
      <c r="Q2214">
        <v>0</v>
      </c>
      <c r="R2214">
        <v>0</v>
      </c>
      <c r="S2214">
        <v>0</v>
      </c>
      <c r="T2214">
        <v>4</v>
      </c>
      <c r="U2214">
        <v>4</v>
      </c>
      <c r="V2214">
        <v>11</v>
      </c>
      <c r="W2214">
        <v>0</v>
      </c>
      <c r="X2214">
        <v>0</v>
      </c>
      <c r="Y2214">
        <v>0</v>
      </c>
      <c r="AB2214">
        <v>1</v>
      </c>
      <c r="AF2214">
        <v>10.4</v>
      </c>
    </row>
    <row r="2215" spans="1:32" x14ac:dyDescent="0.2">
      <c r="A2215" t="s">
        <v>904</v>
      </c>
      <c r="B2215" t="s">
        <v>720</v>
      </c>
      <c r="C2215" t="s">
        <v>56</v>
      </c>
      <c r="D2215" t="s">
        <v>39</v>
      </c>
      <c r="E2215">
        <v>10</v>
      </c>
      <c r="F2215" t="s">
        <v>905</v>
      </c>
      <c r="G2215" t="s">
        <v>233</v>
      </c>
      <c r="T2215">
        <v>2</v>
      </c>
      <c r="U2215">
        <v>1</v>
      </c>
      <c r="V2215">
        <v>34</v>
      </c>
      <c r="W2215">
        <v>1</v>
      </c>
      <c r="X2215">
        <v>0</v>
      </c>
      <c r="Y2215">
        <v>0</v>
      </c>
      <c r="AB2215">
        <v>4</v>
      </c>
      <c r="AF2215">
        <v>10.4</v>
      </c>
    </row>
    <row r="2216" spans="1:32" x14ac:dyDescent="0.2">
      <c r="A2216" t="s">
        <v>769</v>
      </c>
      <c r="B2216" t="s">
        <v>720</v>
      </c>
      <c r="C2216" t="s">
        <v>61</v>
      </c>
      <c r="D2216" t="s">
        <v>47</v>
      </c>
      <c r="E2216">
        <v>10</v>
      </c>
      <c r="F2216" t="s">
        <v>770</v>
      </c>
      <c r="G2216" t="s">
        <v>229</v>
      </c>
      <c r="O2216">
        <v>1</v>
      </c>
      <c r="P2216">
        <v>11</v>
      </c>
      <c r="Q2216">
        <v>0</v>
      </c>
      <c r="R2216">
        <v>0</v>
      </c>
      <c r="S2216">
        <v>0</v>
      </c>
      <c r="T2216">
        <v>4</v>
      </c>
      <c r="U2216">
        <v>4</v>
      </c>
      <c r="V2216">
        <v>52</v>
      </c>
      <c r="W2216">
        <v>0</v>
      </c>
      <c r="X2216">
        <v>0</v>
      </c>
      <c r="Y2216">
        <v>0</v>
      </c>
      <c r="AB2216">
        <v>2</v>
      </c>
      <c r="AF2216">
        <v>10.3</v>
      </c>
    </row>
    <row r="2217" spans="1:32" x14ac:dyDescent="0.2">
      <c r="A2217" t="s">
        <v>908</v>
      </c>
      <c r="B2217" t="s">
        <v>794</v>
      </c>
      <c r="C2217" t="s">
        <v>58</v>
      </c>
      <c r="D2217" t="s">
        <v>32</v>
      </c>
      <c r="E2217">
        <v>10</v>
      </c>
      <c r="F2217" t="s">
        <v>909</v>
      </c>
      <c r="G2217" t="s">
        <v>224</v>
      </c>
      <c r="T2217">
        <v>6</v>
      </c>
      <c r="U2217">
        <v>5</v>
      </c>
      <c r="V2217">
        <v>52</v>
      </c>
      <c r="W2217">
        <v>0</v>
      </c>
      <c r="X2217">
        <v>0</v>
      </c>
      <c r="Y2217">
        <v>0</v>
      </c>
      <c r="AB2217">
        <v>1</v>
      </c>
      <c r="AF2217">
        <v>10.199999999999999</v>
      </c>
    </row>
    <row r="2218" spans="1:32" x14ac:dyDescent="0.2">
      <c r="A2218" t="s">
        <v>812</v>
      </c>
      <c r="B2218" t="s">
        <v>720</v>
      </c>
      <c r="C2218" t="s">
        <v>47</v>
      </c>
      <c r="D2218" t="s">
        <v>61</v>
      </c>
      <c r="E2218">
        <v>10</v>
      </c>
      <c r="F2218" t="s">
        <v>813</v>
      </c>
      <c r="G2218" t="s">
        <v>229</v>
      </c>
      <c r="O2218">
        <v>1</v>
      </c>
      <c r="P2218">
        <v>-3</v>
      </c>
      <c r="Q2218">
        <v>0</v>
      </c>
      <c r="R2218">
        <v>0</v>
      </c>
      <c r="S2218">
        <v>0</v>
      </c>
      <c r="T2218">
        <v>10</v>
      </c>
      <c r="U2218">
        <v>5</v>
      </c>
      <c r="V2218">
        <v>53</v>
      </c>
      <c r="W2218">
        <v>0</v>
      </c>
      <c r="X2218">
        <v>0</v>
      </c>
      <c r="Y2218">
        <v>0</v>
      </c>
      <c r="AB2218">
        <v>1</v>
      </c>
      <c r="AF2218">
        <v>10</v>
      </c>
    </row>
    <row r="2219" spans="1:32" x14ac:dyDescent="0.2">
      <c r="A2219" t="s">
        <v>383</v>
      </c>
      <c r="B2219" t="s">
        <v>367</v>
      </c>
      <c r="C2219" t="s">
        <v>51</v>
      </c>
      <c r="D2219" t="s">
        <v>33</v>
      </c>
      <c r="E2219">
        <v>10</v>
      </c>
      <c r="F2219" t="s">
        <v>384</v>
      </c>
      <c r="G2219" t="s">
        <v>237</v>
      </c>
      <c r="H2219">
        <v>38</v>
      </c>
      <c r="I2219">
        <v>22</v>
      </c>
      <c r="J2219">
        <v>197</v>
      </c>
      <c r="K2219">
        <v>0</v>
      </c>
      <c r="L2219">
        <v>0</v>
      </c>
      <c r="M2219">
        <v>1</v>
      </c>
      <c r="N2219">
        <v>0</v>
      </c>
      <c r="O2219">
        <v>5</v>
      </c>
      <c r="P2219">
        <v>30</v>
      </c>
      <c r="Q2219">
        <v>0</v>
      </c>
      <c r="R2219">
        <v>0</v>
      </c>
      <c r="S2219">
        <v>0</v>
      </c>
      <c r="AB2219">
        <v>1</v>
      </c>
      <c r="AF2219">
        <v>9.8800000000000008</v>
      </c>
    </row>
    <row r="2220" spans="1:32" x14ac:dyDescent="0.2">
      <c r="A2220" t="s">
        <v>1302</v>
      </c>
      <c r="B2220" t="s">
        <v>794</v>
      </c>
      <c r="C2220" t="s">
        <v>39</v>
      </c>
      <c r="D2220" t="s">
        <v>56</v>
      </c>
      <c r="E2220">
        <v>10</v>
      </c>
      <c r="F2220" t="s">
        <v>1303</v>
      </c>
      <c r="G2220" t="s">
        <v>233</v>
      </c>
      <c r="T2220">
        <v>2</v>
      </c>
      <c r="U2220">
        <v>2</v>
      </c>
      <c r="V2220">
        <v>18</v>
      </c>
      <c r="W2220">
        <v>1</v>
      </c>
      <c r="X2220">
        <v>0</v>
      </c>
      <c r="Y2220">
        <v>0</v>
      </c>
      <c r="AB2220">
        <v>2</v>
      </c>
      <c r="AF2220">
        <v>9.8000000000000007</v>
      </c>
    </row>
    <row r="2221" spans="1:32" x14ac:dyDescent="0.2">
      <c r="A2221" t="s">
        <v>1053</v>
      </c>
      <c r="B2221" t="s">
        <v>794</v>
      </c>
      <c r="C2221" t="s">
        <v>56</v>
      </c>
      <c r="D2221" t="s">
        <v>39</v>
      </c>
      <c r="E2221">
        <v>10</v>
      </c>
      <c r="F2221" t="s">
        <v>1054</v>
      </c>
      <c r="G2221" t="s">
        <v>233</v>
      </c>
      <c r="T2221">
        <v>3</v>
      </c>
      <c r="U2221">
        <v>2</v>
      </c>
      <c r="V2221">
        <v>18</v>
      </c>
      <c r="W2221">
        <v>1</v>
      </c>
      <c r="X2221">
        <v>0</v>
      </c>
      <c r="Y2221">
        <v>0</v>
      </c>
      <c r="AB2221">
        <v>1</v>
      </c>
      <c r="AC2221" t="s">
        <v>462</v>
      </c>
      <c r="AD2221" t="s">
        <v>1566</v>
      </c>
      <c r="AE2221" t="s">
        <v>1568</v>
      </c>
      <c r="AF2221">
        <v>9.8000000000000007</v>
      </c>
    </row>
    <row r="2222" spans="1:32" x14ac:dyDescent="0.2">
      <c r="A2222" t="s">
        <v>1574</v>
      </c>
      <c r="B2222" t="s">
        <v>720</v>
      </c>
      <c r="C2222" t="s">
        <v>47</v>
      </c>
      <c r="D2222" t="s">
        <v>61</v>
      </c>
      <c r="E2222">
        <v>10</v>
      </c>
      <c r="F2222" t="s">
        <v>1575</v>
      </c>
      <c r="G2222" t="s">
        <v>229</v>
      </c>
      <c r="T2222">
        <v>7</v>
      </c>
      <c r="U2222">
        <v>4</v>
      </c>
      <c r="V2222">
        <v>57</v>
      </c>
      <c r="W2222">
        <v>0</v>
      </c>
      <c r="X2222">
        <v>0</v>
      </c>
      <c r="Y2222">
        <v>0</v>
      </c>
      <c r="AF2222">
        <v>9.6999999999999993</v>
      </c>
    </row>
    <row r="2223" spans="1:32" x14ac:dyDescent="0.2">
      <c r="A2223" t="s">
        <v>1051</v>
      </c>
      <c r="B2223" t="s">
        <v>720</v>
      </c>
      <c r="C2223" t="s">
        <v>56</v>
      </c>
      <c r="D2223" t="s">
        <v>39</v>
      </c>
      <c r="E2223">
        <v>10</v>
      </c>
      <c r="F2223" t="s">
        <v>1052</v>
      </c>
      <c r="G2223" t="s">
        <v>233</v>
      </c>
      <c r="T2223">
        <v>5</v>
      </c>
      <c r="U2223">
        <v>4</v>
      </c>
      <c r="V2223">
        <v>55</v>
      </c>
      <c r="W2223">
        <v>0</v>
      </c>
      <c r="X2223">
        <v>0</v>
      </c>
      <c r="Y2223">
        <v>0</v>
      </c>
      <c r="AB2223">
        <v>2</v>
      </c>
      <c r="AF2223">
        <v>9.5</v>
      </c>
    </row>
    <row r="2224" spans="1:32" x14ac:dyDescent="0.2">
      <c r="A2224" t="s">
        <v>1217</v>
      </c>
      <c r="B2224" t="s">
        <v>720</v>
      </c>
      <c r="C2224" t="s">
        <v>34</v>
      </c>
      <c r="D2224" t="s">
        <v>36</v>
      </c>
      <c r="E2224">
        <v>10</v>
      </c>
      <c r="F2224" t="s">
        <v>1218</v>
      </c>
      <c r="G2224" t="s">
        <v>228</v>
      </c>
      <c r="T2224">
        <v>12</v>
      </c>
      <c r="U2224">
        <v>5</v>
      </c>
      <c r="V2224">
        <v>45</v>
      </c>
      <c r="W2224">
        <v>0</v>
      </c>
      <c r="X2224">
        <v>0</v>
      </c>
      <c r="Y2224">
        <v>0</v>
      </c>
      <c r="AB2224">
        <v>1</v>
      </c>
      <c r="AC2224" t="s">
        <v>462</v>
      </c>
      <c r="AD2224" t="s">
        <v>1576</v>
      </c>
      <c r="AE2224" t="s">
        <v>1577</v>
      </c>
      <c r="AF2224">
        <v>9.5</v>
      </c>
    </row>
    <row r="2225" spans="1:32" x14ac:dyDescent="0.2">
      <c r="A2225" t="s">
        <v>806</v>
      </c>
      <c r="B2225" t="s">
        <v>720</v>
      </c>
      <c r="C2225" t="s">
        <v>43</v>
      </c>
      <c r="D2225" t="s">
        <v>37</v>
      </c>
      <c r="E2225">
        <v>10</v>
      </c>
      <c r="F2225" t="s">
        <v>807</v>
      </c>
      <c r="G2225" t="s">
        <v>235</v>
      </c>
      <c r="T2225">
        <v>5</v>
      </c>
      <c r="U2225">
        <v>4</v>
      </c>
      <c r="V2225">
        <v>53</v>
      </c>
      <c r="W2225">
        <v>0</v>
      </c>
      <c r="X2225">
        <v>0</v>
      </c>
      <c r="Y2225">
        <v>0</v>
      </c>
      <c r="AB2225">
        <v>1</v>
      </c>
      <c r="AC2225" t="s">
        <v>462</v>
      </c>
      <c r="AD2225" t="s">
        <v>1475</v>
      </c>
      <c r="AE2225" t="s">
        <v>1578</v>
      </c>
      <c r="AF2225">
        <v>9.3000000000000007</v>
      </c>
    </row>
    <row r="2226" spans="1:32" x14ac:dyDescent="0.2">
      <c r="A2226" t="s">
        <v>1071</v>
      </c>
      <c r="B2226" t="s">
        <v>720</v>
      </c>
      <c r="C2226" t="s">
        <v>31</v>
      </c>
      <c r="D2226" t="s">
        <v>62</v>
      </c>
      <c r="E2226">
        <v>10</v>
      </c>
      <c r="F2226" t="s">
        <v>1072</v>
      </c>
      <c r="G2226" t="s">
        <v>234</v>
      </c>
      <c r="T2226">
        <v>5</v>
      </c>
      <c r="U2226">
        <v>2</v>
      </c>
      <c r="V2226">
        <v>13</v>
      </c>
      <c r="W2226">
        <v>1</v>
      </c>
      <c r="X2226">
        <v>0</v>
      </c>
      <c r="Y2226">
        <v>0</v>
      </c>
      <c r="AB2226">
        <v>4</v>
      </c>
      <c r="AF2226">
        <v>9.3000000000000007</v>
      </c>
    </row>
    <row r="2227" spans="1:32" x14ac:dyDescent="0.2">
      <c r="A2227" t="s">
        <v>874</v>
      </c>
      <c r="B2227" t="s">
        <v>794</v>
      </c>
      <c r="C2227" t="s">
        <v>34</v>
      </c>
      <c r="D2227" t="s">
        <v>36</v>
      </c>
      <c r="E2227">
        <v>10</v>
      </c>
      <c r="F2227" t="s">
        <v>875</v>
      </c>
      <c r="G2227" t="s">
        <v>228</v>
      </c>
      <c r="T2227">
        <v>5</v>
      </c>
      <c r="U2227">
        <v>5</v>
      </c>
      <c r="V2227">
        <v>42</v>
      </c>
      <c r="W2227">
        <v>0</v>
      </c>
      <c r="X2227">
        <v>0</v>
      </c>
      <c r="Y2227">
        <v>0</v>
      </c>
      <c r="AB2227">
        <v>1</v>
      </c>
      <c r="AF2227">
        <v>9.1999999999999993</v>
      </c>
    </row>
    <row r="2228" spans="1:32" x14ac:dyDescent="0.2">
      <c r="A2228" t="s">
        <v>698</v>
      </c>
      <c r="B2228" t="s">
        <v>475</v>
      </c>
      <c r="C2228" t="s">
        <v>56</v>
      </c>
      <c r="D2228" t="s">
        <v>39</v>
      </c>
      <c r="E2228">
        <v>10</v>
      </c>
      <c r="F2228" t="s">
        <v>699</v>
      </c>
      <c r="G2228" t="s">
        <v>233</v>
      </c>
      <c r="O2228">
        <v>5</v>
      </c>
      <c r="P2228">
        <v>24</v>
      </c>
      <c r="Q2228">
        <v>0</v>
      </c>
      <c r="R2228">
        <v>0</v>
      </c>
      <c r="S2228">
        <v>0</v>
      </c>
      <c r="T2228">
        <v>3</v>
      </c>
      <c r="U2228">
        <v>3</v>
      </c>
      <c r="V2228">
        <v>35</v>
      </c>
      <c r="W2228">
        <v>0</v>
      </c>
      <c r="X2228">
        <v>0</v>
      </c>
      <c r="Y2228">
        <v>0</v>
      </c>
      <c r="AB2228">
        <v>3</v>
      </c>
      <c r="AF2228">
        <v>8.9</v>
      </c>
    </row>
    <row r="2229" spans="1:32" x14ac:dyDescent="0.2">
      <c r="A2229" t="s">
        <v>391</v>
      </c>
      <c r="B2229" t="s">
        <v>367</v>
      </c>
      <c r="C2229" t="s">
        <v>54</v>
      </c>
      <c r="D2229" t="s">
        <v>44</v>
      </c>
      <c r="E2229">
        <v>10</v>
      </c>
      <c r="F2229" t="s">
        <v>392</v>
      </c>
      <c r="G2229" t="s">
        <v>225</v>
      </c>
      <c r="H2229">
        <v>24</v>
      </c>
      <c r="I2229">
        <v>16</v>
      </c>
      <c r="J2229">
        <v>185</v>
      </c>
      <c r="K2229">
        <v>0</v>
      </c>
      <c r="L2229">
        <v>0</v>
      </c>
      <c r="M2229">
        <v>1</v>
      </c>
      <c r="N2229">
        <v>0</v>
      </c>
      <c r="O2229">
        <v>5</v>
      </c>
      <c r="P2229">
        <v>24</v>
      </c>
      <c r="Q2229">
        <v>0</v>
      </c>
      <c r="R2229">
        <v>0</v>
      </c>
      <c r="S2229">
        <v>0</v>
      </c>
      <c r="AB2229">
        <v>1</v>
      </c>
      <c r="AF2229">
        <v>8.8000000000000007</v>
      </c>
    </row>
    <row r="2230" spans="1:32" x14ac:dyDescent="0.2">
      <c r="A2230" t="s">
        <v>628</v>
      </c>
      <c r="B2230" t="s">
        <v>475</v>
      </c>
      <c r="C2230" t="s">
        <v>34</v>
      </c>
      <c r="D2230" t="s">
        <v>36</v>
      </c>
      <c r="E2230">
        <v>10</v>
      </c>
      <c r="F2230" t="s">
        <v>629</v>
      </c>
      <c r="G2230" t="s">
        <v>228</v>
      </c>
      <c r="O2230">
        <v>17</v>
      </c>
      <c r="P2230">
        <v>32</v>
      </c>
      <c r="Q2230">
        <v>0</v>
      </c>
      <c r="R2230">
        <v>0</v>
      </c>
      <c r="S2230">
        <v>0</v>
      </c>
      <c r="T2230">
        <v>4</v>
      </c>
      <c r="U2230">
        <v>3</v>
      </c>
      <c r="V2230">
        <v>26</v>
      </c>
      <c r="W2230">
        <v>0</v>
      </c>
      <c r="X2230">
        <v>0</v>
      </c>
      <c r="Y2230">
        <v>0</v>
      </c>
      <c r="AB2230">
        <v>1</v>
      </c>
      <c r="AF2230">
        <v>8.8000000000000007</v>
      </c>
    </row>
    <row r="2231" spans="1:32" x14ac:dyDescent="0.2">
      <c r="A2231" t="s">
        <v>642</v>
      </c>
      <c r="B2231" t="s">
        <v>475</v>
      </c>
      <c r="C2231" t="s">
        <v>53</v>
      </c>
      <c r="D2231" t="s">
        <v>41</v>
      </c>
      <c r="E2231">
        <v>10</v>
      </c>
      <c r="F2231" t="s">
        <v>643</v>
      </c>
      <c r="G2231" t="s">
        <v>232</v>
      </c>
      <c r="O2231">
        <v>2</v>
      </c>
      <c r="P2231">
        <v>54</v>
      </c>
      <c r="Q2231">
        <v>0</v>
      </c>
      <c r="R2231">
        <v>0</v>
      </c>
      <c r="S2231">
        <v>0</v>
      </c>
      <c r="T2231">
        <v>1</v>
      </c>
      <c r="U2231">
        <v>1</v>
      </c>
      <c r="V2231">
        <v>23</v>
      </c>
      <c r="W2231">
        <v>0</v>
      </c>
      <c r="X2231">
        <v>0</v>
      </c>
      <c r="Y2231">
        <v>0</v>
      </c>
      <c r="AB2231">
        <v>2</v>
      </c>
      <c r="AC2231" t="s">
        <v>462</v>
      </c>
      <c r="AD2231" t="s">
        <v>1523</v>
      </c>
      <c r="AE2231" t="s">
        <v>1579</v>
      </c>
      <c r="AF2231">
        <v>8.6999999999999993</v>
      </c>
    </row>
    <row r="2232" spans="1:32" x14ac:dyDescent="0.2">
      <c r="A2232" t="s">
        <v>1163</v>
      </c>
      <c r="B2232" t="s">
        <v>720</v>
      </c>
      <c r="C2232" t="s">
        <v>54</v>
      </c>
      <c r="D2232" t="s">
        <v>44</v>
      </c>
      <c r="E2232">
        <v>10</v>
      </c>
      <c r="F2232" t="s">
        <v>1164</v>
      </c>
      <c r="G2232" t="s">
        <v>225</v>
      </c>
      <c r="T2232">
        <v>4</v>
      </c>
      <c r="U2232">
        <v>4</v>
      </c>
      <c r="V2232">
        <v>47</v>
      </c>
      <c r="W2232">
        <v>0</v>
      </c>
      <c r="X2232">
        <v>0</v>
      </c>
      <c r="Y2232">
        <v>0</v>
      </c>
      <c r="AB2232">
        <v>4</v>
      </c>
      <c r="AF2232">
        <v>8.6999999999999993</v>
      </c>
    </row>
    <row r="2233" spans="1:32" x14ac:dyDescent="0.2">
      <c r="A2233" t="s">
        <v>1284</v>
      </c>
      <c r="B2233" t="s">
        <v>720</v>
      </c>
      <c r="C2233" t="s">
        <v>43</v>
      </c>
      <c r="D2233" t="s">
        <v>37</v>
      </c>
      <c r="E2233">
        <v>10</v>
      </c>
      <c r="F2233" t="s">
        <v>1285</v>
      </c>
      <c r="G2233" t="s">
        <v>235</v>
      </c>
      <c r="T2233">
        <v>6</v>
      </c>
      <c r="U2233">
        <v>2</v>
      </c>
      <c r="V2233">
        <v>66</v>
      </c>
      <c r="W2233">
        <v>0</v>
      </c>
      <c r="X2233">
        <v>0</v>
      </c>
      <c r="Y2233">
        <v>0</v>
      </c>
      <c r="AB2233">
        <v>2</v>
      </c>
      <c r="AF2233">
        <v>8.6</v>
      </c>
    </row>
    <row r="2234" spans="1:32" x14ac:dyDescent="0.2">
      <c r="A2234" t="s">
        <v>868</v>
      </c>
      <c r="B2234" t="s">
        <v>794</v>
      </c>
      <c r="C2234" t="s">
        <v>62</v>
      </c>
      <c r="D2234" t="s">
        <v>31</v>
      </c>
      <c r="E2234">
        <v>10</v>
      </c>
      <c r="F2234" t="s">
        <v>869</v>
      </c>
      <c r="G2234" t="s">
        <v>234</v>
      </c>
      <c r="T2234">
        <v>9</v>
      </c>
      <c r="U2234">
        <v>5</v>
      </c>
      <c r="V2234">
        <v>36</v>
      </c>
      <c r="W2234">
        <v>0</v>
      </c>
      <c r="X2234">
        <v>0</v>
      </c>
      <c r="Y2234">
        <v>0</v>
      </c>
      <c r="AB2234">
        <v>1</v>
      </c>
      <c r="AC2234" t="s">
        <v>462</v>
      </c>
      <c r="AD2234" t="s">
        <v>1505</v>
      </c>
      <c r="AE2234" t="s">
        <v>1580</v>
      </c>
      <c r="AF2234">
        <v>8.6</v>
      </c>
    </row>
    <row r="2235" spans="1:32" x14ac:dyDescent="0.2">
      <c r="A2235" t="s">
        <v>779</v>
      </c>
      <c r="B2235" t="s">
        <v>720</v>
      </c>
      <c r="C2235" t="s">
        <v>44</v>
      </c>
      <c r="D2235" t="s">
        <v>54</v>
      </c>
      <c r="E2235">
        <v>10</v>
      </c>
      <c r="F2235" t="s">
        <v>780</v>
      </c>
      <c r="G2235" t="s">
        <v>225</v>
      </c>
      <c r="T2235">
        <v>8</v>
      </c>
      <c r="U2235">
        <v>4</v>
      </c>
      <c r="V2235">
        <v>45</v>
      </c>
      <c r="W2235">
        <v>0</v>
      </c>
      <c r="X2235">
        <v>0</v>
      </c>
      <c r="Y2235">
        <v>0</v>
      </c>
      <c r="AB2235">
        <v>1</v>
      </c>
      <c r="AF2235">
        <v>8.5</v>
      </c>
    </row>
    <row r="2236" spans="1:32" x14ac:dyDescent="0.2">
      <c r="A2236" t="s">
        <v>495</v>
      </c>
      <c r="B2236" t="s">
        <v>475</v>
      </c>
      <c r="C2236" t="s">
        <v>38</v>
      </c>
      <c r="D2236" t="s">
        <v>42</v>
      </c>
      <c r="E2236">
        <v>10</v>
      </c>
      <c r="F2236" t="s">
        <v>496</v>
      </c>
      <c r="G2236" t="s">
        <v>231</v>
      </c>
      <c r="O2236">
        <v>3</v>
      </c>
      <c r="P2236">
        <v>0</v>
      </c>
      <c r="Q2236">
        <v>0</v>
      </c>
      <c r="R2236">
        <v>0</v>
      </c>
      <c r="S2236">
        <v>0</v>
      </c>
      <c r="T2236">
        <v>6</v>
      </c>
      <c r="U2236">
        <v>5</v>
      </c>
      <c r="V2236">
        <v>34</v>
      </c>
      <c r="W2236">
        <v>0</v>
      </c>
      <c r="X2236">
        <v>0</v>
      </c>
      <c r="Y2236">
        <v>0</v>
      </c>
      <c r="AB2236">
        <v>3</v>
      </c>
      <c r="AF2236">
        <v>8.4</v>
      </c>
    </row>
    <row r="2237" spans="1:32" x14ac:dyDescent="0.2">
      <c r="A2237" t="s">
        <v>1199</v>
      </c>
      <c r="B2237" t="s">
        <v>794</v>
      </c>
      <c r="C2237" t="s">
        <v>54</v>
      </c>
      <c r="D2237" t="s">
        <v>44</v>
      </c>
      <c r="E2237">
        <v>10</v>
      </c>
      <c r="F2237" t="s">
        <v>1200</v>
      </c>
      <c r="G2237" t="s">
        <v>225</v>
      </c>
      <c r="T2237">
        <v>4</v>
      </c>
      <c r="U2237">
        <v>3</v>
      </c>
      <c r="V2237">
        <v>52</v>
      </c>
      <c r="W2237">
        <v>0</v>
      </c>
      <c r="X2237">
        <v>0</v>
      </c>
      <c r="Y2237">
        <v>0</v>
      </c>
      <c r="AB2237">
        <v>1</v>
      </c>
      <c r="AF2237">
        <v>8.1999999999999993</v>
      </c>
    </row>
    <row r="2238" spans="1:32" x14ac:dyDescent="0.2">
      <c r="A2238" t="s">
        <v>1117</v>
      </c>
      <c r="B2238" t="s">
        <v>720</v>
      </c>
      <c r="C2238" t="s">
        <v>37</v>
      </c>
      <c r="D2238" t="s">
        <v>43</v>
      </c>
      <c r="E2238">
        <v>10</v>
      </c>
      <c r="F2238" t="s">
        <v>1118</v>
      </c>
      <c r="G2238" t="s">
        <v>235</v>
      </c>
      <c r="T2238">
        <v>4</v>
      </c>
      <c r="U2238">
        <v>3</v>
      </c>
      <c r="V2238">
        <v>51</v>
      </c>
      <c r="W2238">
        <v>0</v>
      </c>
      <c r="X2238">
        <v>0</v>
      </c>
      <c r="Y2238">
        <v>0</v>
      </c>
      <c r="AB2238">
        <v>2</v>
      </c>
      <c r="AF2238">
        <v>8.1</v>
      </c>
    </row>
    <row r="2239" spans="1:32" x14ac:dyDescent="0.2">
      <c r="A2239" t="s">
        <v>916</v>
      </c>
      <c r="B2239" t="s">
        <v>794</v>
      </c>
      <c r="C2239" t="s">
        <v>48</v>
      </c>
      <c r="D2239" t="s">
        <v>45</v>
      </c>
      <c r="E2239">
        <v>10</v>
      </c>
      <c r="F2239" t="s">
        <v>917</v>
      </c>
      <c r="G2239" t="s">
        <v>227</v>
      </c>
      <c r="T2239">
        <v>7</v>
      </c>
      <c r="U2239">
        <v>4</v>
      </c>
      <c r="V2239">
        <v>40</v>
      </c>
      <c r="W2239">
        <v>0</v>
      </c>
      <c r="X2239">
        <v>0</v>
      </c>
      <c r="Y2239">
        <v>0</v>
      </c>
      <c r="AB2239">
        <v>1</v>
      </c>
      <c r="AC2239" t="s">
        <v>462</v>
      </c>
      <c r="AD2239" t="s">
        <v>1515</v>
      </c>
      <c r="AE2239" t="s">
        <v>1581</v>
      </c>
      <c r="AF2239">
        <v>8</v>
      </c>
    </row>
    <row r="2240" spans="1:32" x14ac:dyDescent="0.2">
      <c r="A2240" t="s">
        <v>552</v>
      </c>
      <c r="B2240" t="s">
        <v>475</v>
      </c>
      <c r="C2240" t="s">
        <v>48</v>
      </c>
      <c r="D2240" t="s">
        <v>45</v>
      </c>
      <c r="E2240">
        <v>10</v>
      </c>
      <c r="F2240" t="s">
        <v>553</v>
      </c>
      <c r="G2240" t="s">
        <v>227</v>
      </c>
      <c r="O2240">
        <v>17</v>
      </c>
      <c r="P2240">
        <v>54</v>
      </c>
      <c r="Q2240">
        <v>0</v>
      </c>
      <c r="R2240">
        <v>0</v>
      </c>
      <c r="S2240">
        <v>0</v>
      </c>
      <c r="T2240">
        <v>2</v>
      </c>
      <c r="U2240">
        <v>1</v>
      </c>
      <c r="V2240">
        <v>15</v>
      </c>
      <c r="W2240">
        <v>0</v>
      </c>
      <c r="X2240">
        <v>0</v>
      </c>
      <c r="Y2240">
        <v>0</v>
      </c>
      <c r="AB2240">
        <v>1</v>
      </c>
      <c r="AC2240" t="s">
        <v>462</v>
      </c>
      <c r="AD2240" t="s">
        <v>1487</v>
      </c>
      <c r="AE2240" t="s">
        <v>1581</v>
      </c>
      <c r="AF2240">
        <v>7.9</v>
      </c>
    </row>
    <row r="2241" spans="1:32" x14ac:dyDescent="0.2">
      <c r="A2241" t="s">
        <v>781</v>
      </c>
      <c r="B2241" t="s">
        <v>720</v>
      </c>
      <c r="C2241" t="s">
        <v>62</v>
      </c>
      <c r="D2241" t="s">
        <v>31</v>
      </c>
      <c r="E2241">
        <v>10</v>
      </c>
      <c r="F2241" t="s">
        <v>782</v>
      </c>
      <c r="G2241" t="s">
        <v>234</v>
      </c>
      <c r="T2241">
        <v>5</v>
      </c>
      <c r="U2241">
        <v>4</v>
      </c>
      <c r="V2241">
        <v>37</v>
      </c>
      <c r="W2241">
        <v>0</v>
      </c>
      <c r="X2241">
        <v>0</v>
      </c>
      <c r="Y2241">
        <v>0</v>
      </c>
      <c r="AB2241">
        <v>4</v>
      </c>
      <c r="AF2241">
        <v>7.7</v>
      </c>
    </row>
    <row r="2242" spans="1:32" x14ac:dyDescent="0.2">
      <c r="A2242" t="s">
        <v>787</v>
      </c>
      <c r="B2242" t="s">
        <v>720</v>
      </c>
      <c r="C2242" t="s">
        <v>51</v>
      </c>
      <c r="D2242" t="s">
        <v>33</v>
      </c>
      <c r="E2242">
        <v>10</v>
      </c>
      <c r="F2242" t="s">
        <v>788</v>
      </c>
      <c r="G2242" t="s">
        <v>237</v>
      </c>
      <c r="O2242">
        <v>1</v>
      </c>
      <c r="P2242">
        <v>-8</v>
      </c>
      <c r="Q2242">
        <v>0</v>
      </c>
      <c r="R2242">
        <v>0</v>
      </c>
      <c r="S2242">
        <v>0</v>
      </c>
      <c r="T2242">
        <v>9</v>
      </c>
      <c r="U2242">
        <v>4</v>
      </c>
      <c r="V2242">
        <v>44</v>
      </c>
      <c r="W2242">
        <v>0</v>
      </c>
      <c r="X2242">
        <v>0</v>
      </c>
      <c r="Y2242">
        <v>0</v>
      </c>
      <c r="AB2242">
        <v>2</v>
      </c>
      <c r="AF2242">
        <v>7.6</v>
      </c>
    </row>
    <row r="2243" spans="1:32" x14ac:dyDescent="0.2">
      <c r="A2243" t="s">
        <v>1139</v>
      </c>
      <c r="B2243" t="s">
        <v>720</v>
      </c>
      <c r="C2243" t="s">
        <v>39</v>
      </c>
      <c r="D2243" t="s">
        <v>56</v>
      </c>
      <c r="E2243">
        <v>10</v>
      </c>
      <c r="F2243" t="s">
        <v>1140</v>
      </c>
      <c r="G2243" t="s">
        <v>233</v>
      </c>
      <c r="O2243">
        <v>1</v>
      </c>
      <c r="P2243">
        <v>10</v>
      </c>
      <c r="Q2243">
        <v>0</v>
      </c>
      <c r="R2243">
        <v>0</v>
      </c>
      <c r="S2243">
        <v>0</v>
      </c>
      <c r="T2243">
        <v>2</v>
      </c>
      <c r="U2243">
        <v>2</v>
      </c>
      <c r="V2243">
        <v>46</v>
      </c>
      <c r="W2243">
        <v>0</v>
      </c>
      <c r="X2243">
        <v>0</v>
      </c>
      <c r="Y2243">
        <v>0</v>
      </c>
      <c r="AB2243">
        <v>1</v>
      </c>
      <c r="AF2243">
        <v>7.6</v>
      </c>
    </row>
    <row r="2244" spans="1:32" x14ac:dyDescent="0.2">
      <c r="A2244" t="s">
        <v>1205</v>
      </c>
      <c r="B2244" t="s">
        <v>794</v>
      </c>
      <c r="C2244" t="s">
        <v>61</v>
      </c>
      <c r="D2244" t="s">
        <v>47</v>
      </c>
      <c r="E2244">
        <v>10</v>
      </c>
      <c r="F2244" t="s">
        <v>1206</v>
      </c>
      <c r="G2244" t="s">
        <v>229</v>
      </c>
      <c r="T2244">
        <v>4</v>
      </c>
      <c r="U2244">
        <v>1</v>
      </c>
      <c r="V2244">
        <v>2</v>
      </c>
      <c r="W2244">
        <v>1</v>
      </c>
      <c r="X2244">
        <v>0</v>
      </c>
      <c r="Y2244">
        <v>0</v>
      </c>
      <c r="AB2244">
        <v>2</v>
      </c>
      <c r="AF2244">
        <v>7.2</v>
      </c>
    </row>
    <row r="2245" spans="1:32" x14ac:dyDescent="0.2">
      <c r="A2245" t="s">
        <v>507</v>
      </c>
      <c r="B2245" t="s">
        <v>475</v>
      </c>
      <c r="C2245" t="s">
        <v>37</v>
      </c>
      <c r="D2245" t="s">
        <v>43</v>
      </c>
      <c r="E2245">
        <v>10</v>
      </c>
      <c r="F2245" t="s">
        <v>508</v>
      </c>
      <c r="G2245" t="s">
        <v>235</v>
      </c>
      <c r="O2245">
        <v>11</v>
      </c>
      <c r="P2245">
        <v>39</v>
      </c>
      <c r="Q2245">
        <v>0</v>
      </c>
      <c r="R2245">
        <v>0</v>
      </c>
      <c r="S2245">
        <v>0</v>
      </c>
      <c r="T2245">
        <v>3</v>
      </c>
      <c r="U2245">
        <v>2</v>
      </c>
      <c r="V2245">
        <v>12</v>
      </c>
      <c r="W2245">
        <v>0</v>
      </c>
      <c r="X2245">
        <v>0</v>
      </c>
      <c r="Y2245">
        <v>0</v>
      </c>
      <c r="AB2245">
        <v>2</v>
      </c>
      <c r="AF2245">
        <v>7.1</v>
      </c>
    </row>
    <row r="2246" spans="1:32" x14ac:dyDescent="0.2">
      <c r="A2246" t="s">
        <v>1240</v>
      </c>
      <c r="B2246" t="s">
        <v>794</v>
      </c>
      <c r="C2246" t="s">
        <v>43</v>
      </c>
      <c r="D2246" t="s">
        <v>37</v>
      </c>
      <c r="E2246">
        <v>10</v>
      </c>
      <c r="F2246" t="s">
        <v>1241</v>
      </c>
      <c r="G2246" t="s">
        <v>235</v>
      </c>
      <c r="T2246">
        <v>3</v>
      </c>
      <c r="U2246">
        <v>1</v>
      </c>
      <c r="V2246">
        <v>1</v>
      </c>
      <c r="W2246">
        <v>1</v>
      </c>
      <c r="X2246">
        <v>0</v>
      </c>
      <c r="Y2246">
        <v>0</v>
      </c>
      <c r="AB2246">
        <v>2</v>
      </c>
      <c r="AF2246">
        <v>7.1</v>
      </c>
    </row>
    <row r="2247" spans="1:32" x14ac:dyDescent="0.2">
      <c r="A2247" t="s">
        <v>1111</v>
      </c>
      <c r="B2247" t="s">
        <v>794</v>
      </c>
      <c r="C2247" t="s">
        <v>57</v>
      </c>
      <c r="D2247" t="s">
        <v>46</v>
      </c>
      <c r="E2247">
        <v>10</v>
      </c>
      <c r="F2247" t="s">
        <v>1112</v>
      </c>
      <c r="G2247" t="s">
        <v>236</v>
      </c>
      <c r="T2247">
        <v>8</v>
      </c>
      <c r="U2247">
        <v>3</v>
      </c>
      <c r="V2247">
        <v>41</v>
      </c>
      <c r="W2247">
        <v>0</v>
      </c>
      <c r="X2247">
        <v>0</v>
      </c>
      <c r="Y2247">
        <v>0</v>
      </c>
      <c r="AB2247">
        <v>1</v>
      </c>
      <c r="AF2247">
        <v>7.1</v>
      </c>
    </row>
    <row r="2248" spans="1:32" x14ac:dyDescent="0.2">
      <c r="A2248" t="s">
        <v>395</v>
      </c>
      <c r="B2248" t="s">
        <v>367</v>
      </c>
      <c r="C2248" t="s">
        <v>35</v>
      </c>
      <c r="D2248" t="s">
        <v>52</v>
      </c>
      <c r="E2248">
        <v>10</v>
      </c>
      <c r="F2248" t="s">
        <v>396</v>
      </c>
      <c r="G2248" t="s">
        <v>226</v>
      </c>
      <c r="H2248">
        <v>36</v>
      </c>
      <c r="I2248">
        <v>17</v>
      </c>
      <c r="J2248">
        <v>200</v>
      </c>
      <c r="K2248">
        <v>0</v>
      </c>
      <c r="L2248">
        <v>0</v>
      </c>
      <c r="M2248">
        <v>1</v>
      </c>
      <c r="N2248">
        <v>0</v>
      </c>
      <c r="AB2248">
        <v>1</v>
      </c>
      <c r="AF2248">
        <v>7</v>
      </c>
    </row>
    <row r="2249" spans="1:32" x14ac:dyDescent="0.2">
      <c r="A2249" t="s">
        <v>564</v>
      </c>
      <c r="B2249" t="s">
        <v>475</v>
      </c>
      <c r="C2249" t="s">
        <v>45</v>
      </c>
      <c r="D2249" t="s">
        <v>48</v>
      </c>
      <c r="E2249">
        <v>10</v>
      </c>
      <c r="F2249" t="s">
        <v>565</v>
      </c>
      <c r="G2249" t="s">
        <v>227</v>
      </c>
      <c r="O2249">
        <v>4</v>
      </c>
      <c r="P2249">
        <v>10</v>
      </c>
      <c r="Q2249">
        <v>0</v>
      </c>
      <c r="R2249">
        <v>0</v>
      </c>
      <c r="S2249">
        <v>0</v>
      </c>
      <c r="T2249">
        <v>4</v>
      </c>
      <c r="U2249">
        <v>4</v>
      </c>
      <c r="V2249">
        <v>18</v>
      </c>
      <c r="W2249">
        <v>0</v>
      </c>
      <c r="X2249">
        <v>0</v>
      </c>
      <c r="Y2249">
        <v>0</v>
      </c>
      <c r="AB2249">
        <v>1</v>
      </c>
      <c r="AF2249">
        <v>6.8</v>
      </c>
    </row>
    <row r="2250" spans="1:32" x14ac:dyDescent="0.2">
      <c r="A2250" t="s">
        <v>1043</v>
      </c>
      <c r="B2250" t="s">
        <v>720</v>
      </c>
      <c r="C2250" t="s">
        <v>46</v>
      </c>
      <c r="D2250" t="s">
        <v>57</v>
      </c>
      <c r="E2250">
        <v>10</v>
      </c>
      <c r="F2250" t="s">
        <v>1044</v>
      </c>
      <c r="G2250" t="s">
        <v>236</v>
      </c>
      <c r="T2250">
        <v>5</v>
      </c>
      <c r="U2250">
        <v>3</v>
      </c>
      <c r="V2250">
        <v>38</v>
      </c>
      <c r="W2250">
        <v>0</v>
      </c>
      <c r="X2250">
        <v>0</v>
      </c>
      <c r="Y2250">
        <v>0</v>
      </c>
      <c r="AB2250">
        <v>4</v>
      </c>
      <c r="AF2250">
        <v>6.8</v>
      </c>
    </row>
    <row r="2251" spans="1:32" x14ac:dyDescent="0.2">
      <c r="A2251" t="s">
        <v>1209</v>
      </c>
      <c r="B2251" t="s">
        <v>794</v>
      </c>
      <c r="C2251" t="s">
        <v>61</v>
      </c>
      <c r="D2251" t="s">
        <v>47</v>
      </c>
      <c r="E2251">
        <v>10</v>
      </c>
      <c r="F2251" t="s">
        <v>1210</v>
      </c>
      <c r="G2251" t="s">
        <v>229</v>
      </c>
      <c r="T2251">
        <v>8</v>
      </c>
      <c r="U2251">
        <v>4</v>
      </c>
      <c r="V2251">
        <v>28</v>
      </c>
      <c r="W2251">
        <v>0</v>
      </c>
      <c r="X2251">
        <v>0</v>
      </c>
      <c r="Y2251">
        <v>0</v>
      </c>
      <c r="AB2251">
        <v>1</v>
      </c>
      <c r="AF2251">
        <v>6.8</v>
      </c>
    </row>
    <row r="2252" spans="1:32" x14ac:dyDescent="0.2">
      <c r="A2252" t="s">
        <v>429</v>
      </c>
      <c r="B2252" t="s">
        <v>367</v>
      </c>
      <c r="C2252" t="s">
        <v>34</v>
      </c>
      <c r="D2252" t="s">
        <v>36</v>
      </c>
      <c r="E2252">
        <v>10</v>
      </c>
      <c r="F2252" t="s">
        <v>430</v>
      </c>
      <c r="G2252" t="s">
        <v>228</v>
      </c>
      <c r="H2252">
        <v>29</v>
      </c>
      <c r="I2252">
        <v>19</v>
      </c>
      <c r="J2252">
        <v>186</v>
      </c>
      <c r="K2252">
        <v>0</v>
      </c>
      <c r="L2252">
        <v>0</v>
      </c>
      <c r="M2252">
        <v>1</v>
      </c>
      <c r="N2252">
        <v>0</v>
      </c>
      <c r="O2252">
        <v>1</v>
      </c>
      <c r="P2252">
        <v>2</v>
      </c>
      <c r="Q2252">
        <v>0</v>
      </c>
      <c r="R2252">
        <v>0</v>
      </c>
      <c r="S2252">
        <v>0</v>
      </c>
      <c r="AB2252">
        <v>2</v>
      </c>
      <c r="AC2252" t="s">
        <v>462</v>
      </c>
      <c r="AD2252" t="s">
        <v>1475</v>
      </c>
      <c r="AE2252" t="s">
        <v>1577</v>
      </c>
      <c r="AF2252">
        <v>6.64</v>
      </c>
    </row>
    <row r="2253" spans="1:32" x14ac:dyDescent="0.2">
      <c r="A2253" t="s">
        <v>946</v>
      </c>
      <c r="B2253" t="s">
        <v>794</v>
      </c>
      <c r="C2253" t="s">
        <v>33</v>
      </c>
      <c r="D2253" t="s">
        <v>51</v>
      </c>
      <c r="E2253">
        <v>10</v>
      </c>
      <c r="F2253" t="s">
        <v>947</v>
      </c>
      <c r="G2253" t="s">
        <v>237</v>
      </c>
      <c r="T2253">
        <v>6</v>
      </c>
      <c r="U2253">
        <v>3</v>
      </c>
      <c r="V2253">
        <v>36</v>
      </c>
      <c r="W2253">
        <v>0</v>
      </c>
      <c r="X2253">
        <v>0</v>
      </c>
      <c r="Y2253">
        <v>0</v>
      </c>
      <c r="AB2253">
        <v>2</v>
      </c>
      <c r="AC2253" t="s">
        <v>1582</v>
      </c>
      <c r="AD2253" t="s">
        <v>1583</v>
      </c>
      <c r="AF2253">
        <v>6.6</v>
      </c>
    </row>
    <row r="2254" spans="1:32" x14ac:dyDescent="0.2">
      <c r="A2254" t="s">
        <v>1584</v>
      </c>
      <c r="B2254" t="s">
        <v>367</v>
      </c>
      <c r="C2254" t="s">
        <v>33</v>
      </c>
      <c r="D2254" t="s">
        <v>51</v>
      </c>
      <c r="E2254">
        <v>10</v>
      </c>
      <c r="F2254" t="s">
        <v>1585</v>
      </c>
      <c r="G2254" t="s">
        <v>237</v>
      </c>
      <c r="H2254">
        <v>11</v>
      </c>
      <c r="I2254">
        <v>5</v>
      </c>
      <c r="J2254">
        <v>69</v>
      </c>
      <c r="K2254">
        <v>1</v>
      </c>
      <c r="L2254">
        <v>0</v>
      </c>
      <c r="M2254">
        <v>0</v>
      </c>
      <c r="N2254">
        <v>0</v>
      </c>
      <c r="O2254">
        <v>2</v>
      </c>
      <c r="P2254">
        <v>-2</v>
      </c>
      <c r="Q2254">
        <v>0</v>
      </c>
      <c r="R2254">
        <v>0</v>
      </c>
      <c r="S2254">
        <v>0</v>
      </c>
      <c r="AF2254">
        <v>6.56</v>
      </c>
    </row>
    <row r="2255" spans="1:32" x14ac:dyDescent="0.2">
      <c r="A2255" t="s">
        <v>1171</v>
      </c>
      <c r="B2255" t="s">
        <v>794</v>
      </c>
      <c r="C2255" t="s">
        <v>55</v>
      </c>
      <c r="D2255" t="s">
        <v>40</v>
      </c>
      <c r="E2255">
        <v>10</v>
      </c>
      <c r="F2255" t="s">
        <v>1172</v>
      </c>
      <c r="G2255" t="s">
        <v>230</v>
      </c>
      <c r="T2255">
        <v>3</v>
      </c>
      <c r="U2255">
        <v>3</v>
      </c>
      <c r="V2255">
        <v>35</v>
      </c>
      <c r="W2255">
        <v>0</v>
      </c>
      <c r="X2255">
        <v>0</v>
      </c>
      <c r="Y2255">
        <v>0</v>
      </c>
      <c r="AB2255">
        <v>2</v>
      </c>
      <c r="AF2255">
        <v>6.5</v>
      </c>
    </row>
    <row r="2256" spans="1:32" x14ac:dyDescent="0.2">
      <c r="A2256" t="s">
        <v>1041</v>
      </c>
      <c r="B2256" t="s">
        <v>794</v>
      </c>
      <c r="C2256" t="s">
        <v>36</v>
      </c>
      <c r="D2256" t="s">
        <v>34</v>
      </c>
      <c r="E2256">
        <v>10</v>
      </c>
      <c r="F2256" t="s">
        <v>1042</v>
      </c>
      <c r="G2256" t="s">
        <v>228</v>
      </c>
      <c r="T2256">
        <v>4</v>
      </c>
      <c r="U2256">
        <v>3</v>
      </c>
      <c r="V2256">
        <v>35</v>
      </c>
      <c r="W2256">
        <v>0</v>
      </c>
      <c r="X2256">
        <v>0</v>
      </c>
      <c r="Y2256">
        <v>0</v>
      </c>
      <c r="AB2256">
        <v>2</v>
      </c>
      <c r="AF2256">
        <v>6.5</v>
      </c>
    </row>
    <row r="2257" spans="1:32" x14ac:dyDescent="0.2">
      <c r="A2257" t="s">
        <v>1107</v>
      </c>
      <c r="B2257" t="s">
        <v>720</v>
      </c>
      <c r="C2257" t="s">
        <v>53</v>
      </c>
      <c r="D2257" t="s">
        <v>41</v>
      </c>
      <c r="E2257">
        <v>10</v>
      </c>
      <c r="F2257" t="s">
        <v>1108</v>
      </c>
      <c r="G2257" t="s">
        <v>232</v>
      </c>
      <c r="T2257">
        <v>5</v>
      </c>
      <c r="U2257">
        <v>2</v>
      </c>
      <c r="V2257">
        <v>44</v>
      </c>
      <c r="W2257">
        <v>0</v>
      </c>
      <c r="X2257">
        <v>0</v>
      </c>
      <c r="Y2257">
        <v>0</v>
      </c>
      <c r="AB2257">
        <v>3</v>
      </c>
      <c r="AF2257">
        <v>6.4</v>
      </c>
    </row>
    <row r="2258" spans="1:32" x14ac:dyDescent="0.2">
      <c r="A2258" t="s">
        <v>1586</v>
      </c>
      <c r="B2258" t="s">
        <v>530</v>
      </c>
      <c r="C2258" t="s">
        <v>57</v>
      </c>
      <c r="D2258" t="s">
        <v>46</v>
      </c>
      <c r="E2258">
        <v>10</v>
      </c>
      <c r="F2258" t="s">
        <v>1587</v>
      </c>
      <c r="G2258" t="s">
        <v>236</v>
      </c>
      <c r="O2258">
        <v>2</v>
      </c>
      <c r="P2258">
        <v>2</v>
      </c>
      <c r="Q2258">
        <v>1</v>
      </c>
      <c r="R2258">
        <v>0</v>
      </c>
      <c r="S2258">
        <v>0</v>
      </c>
      <c r="AB2258">
        <v>3</v>
      </c>
      <c r="AF2258">
        <v>6.2</v>
      </c>
    </row>
    <row r="2259" spans="1:32" x14ac:dyDescent="0.2">
      <c r="A2259" t="s">
        <v>860</v>
      </c>
      <c r="B2259" t="s">
        <v>720</v>
      </c>
      <c r="C2259" t="s">
        <v>38</v>
      </c>
      <c r="D2259" t="s">
        <v>42</v>
      </c>
      <c r="E2259">
        <v>10</v>
      </c>
      <c r="F2259" t="s">
        <v>861</v>
      </c>
      <c r="G2259" t="s">
        <v>231</v>
      </c>
      <c r="T2259">
        <v>4</v>
      </c>
      <c r="U2259">
        <v>3</v>
      </c>
      <c r="V2259">
        <v>32</v>
      </c>
      <c r="W2259">
        <v>0</v>
      </c>
      <c r="X2259">
        <v>0</v>
      </c>
      <c r="Y2259">
        <v>0</v>
      </c>
      <c r="AB2259">
        <v>4</v>
      </c>
      <c r="AC2259" t="s">
        <v>462</v>
      </c>
      <c r="AD2259" t="s">
        <v>1478</v>
      </c>
      <c r="AE2259" t="s">
        <v>1559</v>
      </c>
      <c r="AF2259">
        <v>6.2</v>
      </c>
    </row>
    <row r="2260" spans="1:32" x14ac:dyDescent="0.2">
      <c r="A2260" t="s">
        <v>1588</v>
      </c>
      <c r="B2260" t="s">
        <v>720</v>
      </c>
      <c r="C2260" t="s">
        <v>35</v>
      </c>
      <c r="D2260" t="s">
        <v>52</v>
      </c>
      <c r="E2260">
        <v>10</v>
      </c>
      <c r="F2260" t="s">
        <v>1589</v>
      </c>
      <c r="G2260" t="s">
        <v>226</v>
      </c>
      <c r="T2260">
        <v>6</v>
      </c>
      <c r="U2260">
        <v>3</v>
      </c>
      <c r="V2260">
        <v>32</v>
      </c>
      <c r="W2260">
        <v>0</v>
      </c>
      <c r="X2260">
        <v>0</v>
      </c>
      <c r="Y2260">
        <v>0</v>
      </c>
      <c r="AB2260">
        <v>3</v>
      </c>
      <c r="AF2260">
        <v>6.2</v>
      </c>
    </row>
    <row r="2261" spans="1:32" x14ac:dyDescent="0.2">
      <c r="A2261" t="s">
        <v>964</v>
      </c>
      <c r="B2261" t="s">
        <v>720</v>
      </c>
      <c r="C2261" t="s">
        <v>44</v>
      </c>
      <c r="D2261" t="s">
        <v>54</v>
      </c>
      <c r="E2261">
        <v>10</v>
      </c>
      <c r="F2261" t="s">
        <v>965</v>
      </c>
      <c r="G2261" t="s">
        <v>225</v>
      </c>
      <c r="T2261">
        <v>2</v>
      </c>
      <c r="U2261">
        <v>2</v>
      </c>
      <c r="V2261">
        <v>41</v>
      </c>
      <c r="W2261">
        <v>0</v>
      </c>
      <c r="X2261">
        <v>0</v>
      </c>
      <c r="Y2261">
        <v>0</v>
      </c>
      <c r="AB2261">
        <v>4</v>
      </c>
      <c r="AF2261">
        <v>6.1</v>
      </c>
    </row>
    <row r="2262" spans="1:32" x14ac:dyDescent="0.2">
      <c r="A2262" t="s">
        <v>1288</v>
      </c>
      <c r="B2262" t="s">
        <v>720</v>
      </c>
      <c r="C2262" t="s">
        <v>31</v>
      </c>
      <c r="D2262" t="s">
        <v>62</v>
      </c>
      <c r="E2262">
        <v>10</v>
      </c>
      <c r="F2262" t="s">
        <v>1289</v>
      </c>
      <c r="G2262" t="s">
        <v>234</v>
      </c>
      <c r="T2262">
        <v>6</v>
      </c>
      <c r="U2262">
        <v>3</v>
      </c>
      <c r="V2262">
        <v>30</v>
      </c>
      <c r="W2262">
        <v>0</v>
      </c>
      <c r="X2262">
        <v>0</v>
      </c>
      <c r="Y2262">
        <v>0</v>
      </c>
      <c r="AB2262">
        <v>4</v>
      </c>
      <c r="AF2262">
        <v>6</v>
      </c>
    </row>
    <row r="2263" spans="1:32" x14ac:dyDescent="0.2">
      <c r="A2263" t="s">
        <v>1282</v>
      </c>
      <c r="B2263" t="s">
        <v>720</v>
      </c>
      <c r="C2263" t="s">
        <v>40</v>
      </c>
      <c r="D2263" t="s">
        <v>55</v>
      </c>
      <c r="E2263">
        <v>10</v>
      </c>
      <c r="F2263" t="s">
        <v>1283</v>
      </c>
      <c r="G2263" t="s">
        <v>230</v>
      </c>
      <c r="T2263">
        <v>5</v>
      </c>
      <c r="U2263">
        <v>3</v>
      </c>
      <c r="V2263">
        <v>29</v>
      </c>
      <c r="W2263">
        <v>0</v>
      </c>
      <c r="X2263">
        <v>0</v>
      </c>
      <c r="Y2263">
        <v>0</v>
      </c>
      <c r="AB2263">
        <v>3</v>
      </c>
      <c r="AF2263">
        <v>5.9</v>
      </c>
    </row>
    <row r="2264" spans="1:32" x14ac:dyDescent="0.2">
      <c r="A2264" t="s">
        <v>648</v>
      </c>
      <c r="B2264" t="s">
        <v>475</v>
      </c>
      <c r="C2264" t="s">
        <v>46</v>
      </c>
      <c r="D2264" t="s">
        <v>57</v>
      </c>
      <c r="E2264">
        <v>10</v>
      </c>
      <c r="F2264" t="s">
        <v>649</v>
      </c>
      <c r="G2264" t="s">
        <v>236</v>
      </c>
      <c r="O2264">
        <v>25</v>
      </c>
      <c r="P2264">
        <v>58</v>
      </c>
      <c r="Q2264">
        <v>0</v>
      </c>
      <c r="R2264">
        <v>0</v>
      </c>
      <c r="S2264">
        <v>0</v>
      </c>
      <c r="T2264">
        <v>2</v>
      </c>
      <c r="U2264">
        <v>0</v>
      </c>
      <c r="V2264">
        <v>0</v>
      </c>
      <c r="W2264">
        <v>0</v>
      </c>
      <c r="X2264">
        <v>0</v>
      </c>
      <c r="Y2264">
        <v>0</v>
      </c>
      <c r="AB2264">
        <v>1</v>
      </c>
      <c r="AF2264">
        <v>5.8</v>
      </c>
    </row>
    <row r="2265" spans="1:32" x14ac:dyDescent="0.2">
      <c r="A2265" t="s">
        <v>614</v>
      </c>
      <c r="B2265" t="s">
        <v>475</v>
      </c>
      <c r="C2265" t="s">
        <v>35</v>
      </c>
      <c r="D2265" t="s">
        <v>52</v>
      </c>
      <c r="E2265">
        <v>10</v>
      </c>
      <c r="F2265" t="s">
        <v>615</v>
      </c>
      <c r="G2265" t="s">
        <v>226</v>
      </c>
      <c r="O2265">
        <v>6</v>
      </c>
      <c r="P2265">
        <v>31</v>
      </c>
      <c r="Q2265">
        <v>0</v>
      </c>
      <c r="R2265">
        <v>0</v>
      </c>
      <c r="S2265">
        <v>0</v>
      </c>
      <c r="T2265">
        <v>1</v>
      </c>
      <c r="U2265">
        <v>1</v>
      </c>
      <c r="V2265">
        <v>16</v>
      </c>
      <c r="W2265">
        <v>0</v>
      </c>
      <c r="X2265">
        <v>0</v>
      </c>
      <c r="Y2265">
        <v>0</v>
      </c>
      <c r="Z2265">
        <v>1</v>
      </c>
      <c r="AA2265">
        <v>0</v>
      </c>
      <c r="AB2265">
        <v>2</v>
      </c>
      <c r="AF2265">
        <v>5.7</v>
      </c>
    </row>
    <row r="2266" spans="1:32" x14ac:dyDescent="0.2">
      <c r="A2266" t="s">
        <v>1590</v>
      </c>
      <c r="B2266" t="s">
        <v>367</v>
      </c>
      <c r="C2266" t="s">
        <v>38</v>
      </c>
      <c r="D2266" t="s">
        <v>42</v>
      </c>
      <c r="E2266">
        <v>10</v>
      </c>
      <c r="F2266" t="s">
        <v>1591</v>
      </c>
      <c r="G2266" t="s">
        <v>231</v>
      </c>
      <c r="H2266">
        <v>23</v>
      </c>
      <c r="I2266">
        <v>14</v>
      </c>
      <c r="J2266">
        <v>156</v>
      </c>
      <c r="K2266">
        <v>0</v>
      </c>
      <c r="L2266">
        <v>0</v>
      </c>
      <c r="M2266">
        <v>1</v>
      </c>
      <c r="N2266">
        <v>0</v>
      </c>
      <c r="O2266">
        <v>2</v>
      </c>
      <c r="P2266">
        <v>4</v>
      </c>
      <c r="Q2266">
        <v>0</v>
      </c>
      <c r="R2266">
        <v>0</v>
      </c>
      <c r="S2266">
        <v>0</v>
      </c>
      <c r="AB2266">
        <v>2</v>
      </c>
      <c r="AF2266">
        <v>5.64</v>
      </c>
    </row>
    <row r="2267" spans="1:32" x14ac:dyDescent="0.2">
      <c r="A2267" t="s">
        <v>503</v>
      </c>
      <c r="B2267" t="s">
        <v>475</v>
      </c>
      <c r="C2267" t="s">
        <v>61</v>
      </c>
      <c r="D2267" t="s">
        <v>47</v>
      </c>
      <c r="E2267">
        <v>10</v>
      </c>
      <c r="F2267" t="s">
        <v>504</v>
      </c>
      <c r="G2267" t="s">
        <v>229</v>
      </c>
      <c r="O2267">
        <v>3</v>
      </c>
      <c r="P2267">
        <v>1</v>
      </c>
      <c r="Q2267">
        <v>0</v>
      </c>
      <c r="R2267">
        <v>0</v>
      </c>
      <c r="S2267">
        <v>0</v>
      </c>
      <c r="T2267">
        <v>3</v>
      </c>
      <c r="U2267">
        <v>3</v>
      </c>
      <c r="V2267">
        <v>25</v>
      </c>
      <c r="W2267">
        <v>0</v>
      </c>
      <c r="X2267">
        <v>0</v>
      </c>
      <c r="Y2267">
        <v>0</v>
      </c>
      <c r="AB2267">
        <v>2</v>
      </c>
      <c r="AF2267">
        <v>5.6</v>
      </c>
    </row>
    <row r="2268" spans="1:32" x14ac:dyDescent="0.2">
      <c r="A2268" t="s">
        <v>1518</v>
      </c>
      <c r="B2268" t="s">
        <v>475</v>
      </c>
      <c r="C2268" t="s">
        <v>52</v>
      </c>
      <c r="D2268" t="s">
        <v>35</v>
      </c>
      <c r="E2268">
        <v>10</v>
      </c>
      <c r="F2268" t="s">
        <v>1519</v>
      </c>
      <c r="G2268" t="s">
        <v>226</v>
      </c>
      <c r="O2268">
        <v>14</v>
      </c>
      <c r="P2268">
        <v>56</v>
      </c>
      <c r="Q2268">
        <v>0</v>
      </c>
      <c r="R2268">
        <v>0</v>
      </c>
      <c r="S2268">
        <v>0</v>
      </c>
      <c r="Z2268">
        <v>1</v>
      </c>
      <c r="AA2268">
        <v>0</v>
      </c>
      <c r="AB2268">
        <v>3</v>
      </c>
      <c r="AF2268">
        <v>5.6</v>
      </c>
    </row>
    <row r="2269" spans="1:32" x14ac:dyDescent="0.2">
      <c r="A2269" t="s">
        <v>992</v>
      </c>
      <c r="B2269" t="s">
        <v>794</v>
      </c>
      <c r="C2269" t="s">
        <v>51</v>
      </c>
      <c r="D2269" t="s">
        <v>33</v>
      </c>
      <c r="E2269">
        <v>10</v>
      </c>
      <c r="F2269" t="s">
        <v>993</v>
      </c>
      <c r="G2269" t="s">
        <v>237</v>
      </c>
      <c r="T2269">
        <v>7</v>
      </c>
      <c r="U2269">
        <v>3</v>
      </c>
      <c r="V2269">
        <v>26</v>
      </c>
      <c r="W2269">
        <v>0</v>
      </c>
      <c r="X2269">
        <v>0</v>
      </c>
      <c r="Y2269">
        <v>0</v>
      </c>
      <c r="AB2269">
        <v>1</v>
      </c>
      <c r="AF2269">
        <v>5.6</v>
      </c>
    </row>
    <row r="2270" spans="1:32" x14ac:dyDescent="0.2">
      <c r="A2270" t="s">
        <v>814</v>
      </c>
      <c r="B2270" t="s">
        <v>720</v>
      </c>
      <c r="C2270" t="s">
        <v>54</v>
      </c>
      <c r="D2270" t="s">
        <v>44</v>
      </c>
      <c r="E2270">
        <v>10</v>
      </c>
      <c r="F2270" t="s">
        <v>815</v>
      </c>
      <c r="G2270" t="s">
        <v>225</v>
      </c>
      <c r="T2270">
        <v>3</v>
      </c>
      <c r="U2270">
        <v>3</v>
      </c>
      <c r="V2270">
        <v>26</v>
      </c>
      <c r="W2270">
        <v>0</v>
      </c>
      <c r="X2270">
        <v>0</v>
      </c>
      <c r="Y2270">
        <v>0</v>
      </c>
      <c r="AB2270">
        <v>3</v>
      </c>
      <c r="AF2270">
        <v>5.6</v>
      </c>
    </row>
    <row r="2271" spans="1:32" x14ac:dyDescent="0.2">
      <c r="A2271" t="s">
        <v>554</v>
      </c>
      <c r="B2271" t="s">
        <v>475</v>
      </c>
      <c r="C2271" t="s">
        <v>61</v>
      </c>
      <c r="D2271" t="s">
        <v>47</v>
      </c>
      <c r="E2271">
        <v>10</v>
      </c>
      <c r="F2271" t="s">
        <v>555</v>
      </c>
      <c r="G2271" t="s">
        <v>229</v>
      </c>
      <c r="O2271">
        <v>14</v>
      </c>
      <c r="P2271">
        <v>17</v>
      </c>
      <c r="Q2271">
        <v>0</v>
      </c>
      <c r="R2271">
        <v>0</v>
      </c>
      <c r="S2271">
        <v>0</v>
      </c>
      <c r="T2271">
        <v>3</v>
      </c>
      <c r="U2271">
        <v>2</v>
      </c>
      <c r="V2271">
        <v>18</v>
      </c>
      <c r="W2271">
        <v>0</v>
      </c>
      <c r="X2271">
        <v>0</v>
      </c>
      <c r="Y2271">
        <v>0</v>
      </c>
      <c r="AB2271">
        <v>3</v>
      </c>
      <c r="AF2271">
        <v>5.5</v>
      </c>
    </row>
    <row r="2272" spans="1:32" x14ac:dyDescent="0.2">
      <c r="A2272" t="s">
        <v>616</v>
      </c>
      <c r="B2272" t="s">
        <v>475</v>
      </c>
      <c r="C2272" t="s">
        <v>33</v>
      </c>
      <c r="D2272" t="s">
        <v>51</v>
      </c>
      <c r="E2272">
        <v>10</v>
      </c>
      <c r="F2272" t="s">
        <v>617</v>
      </c>
      <c r="G2272" t="s">
        <v>237</v>
      </c>
      <c r="O2272">
        <v>6</v>
      </c>
      <c r="P2272">
        <v>33</v>
      </c>
      <c r="Q2272">
        <v>0</v>
      </c>
      <c r="R2272">
        <v>0</v>
      </c>
      <c r="S2272">
        <v>0</v>
      </c>
      <c r="T2272">
        <v>1</v>
      </c>
      <c r="U2272">
        <v>1</v>
      </c>
      <c r="V2272">
        <v>12</v>
      </c>
      <c r="W2272">
        <v>0</v>
      </c>
      <c r="X2272">
        <v>0</v>
      </c>
      <c r="Y2272">
        <v>0</v>
      </c>
      <c r="AB2272">
        <v>2</v>
      </c>
      <c r="AF2272">
        <v>5.5</v>
      </c>
    </row>
    <row r="2273" spans="1:32" x14ac:dyDescent="0.2">
      <c r="A2273" t="s">
        <v>876</v>
      </c>
      <c r="B2273" t="s">
        <v>794</v>
      </c>
      <c r="C2273" t="s">
        <v>35</v>
      </c>
      <c r="D2273" t="s">
        <v>52</v>
      </c>
      <c r="E2273">
        <v>10</v>
      </c>
      <c r="F2273" t="s">
        <v>877</v>
      </c>
      <c r="G2273" t="s">
        <v>226</v>
      </c>
      <c r="T2273">
        <v>3</v>
      </c>
      <c r="U2273">
        <v>2</v>
      </c>
      <c r="V2273">
        <v>35</v>
      </c>
      <c r="W2273">
        <v>0</v>
      </c>
      <c r="X2273">
        <v>0</v>
      </c>
      <c r="Y2273">
        <v>0</v>
      </c>
      <c r="AB2273">
        <v>1</v>
      </c>
      <c r="AF2273">
        <v>5.5</v>
      </c>
    </row>
    <row r="2274" spans="1:32" x14ac:dyDescent="0.2">
      <c r="A2274" t="s">
        <v>445</v>
      </c>
      <c r="B2274" t="s">
        <v>367</v>
      </c>
      <c r="C2274" t="s">
        <v>33</v>
      </c>
      <c r="D2274" t="s">
        <v>51</v>
      </c>
      <c r="E2274">
        <v>10</v>
      </c>
      <c r="F2274" t="s">
        <v>446</v>
      </c>
      <c r="G2274" t="s">
        <v>237</v>
      </c>
      <c r="H2274">
        <v>22</v>
      </c>
      <c r="I2274">
        <v>12</v>
      </c>
      <c r="J2274">
        <v>123</v>
      </c>
      <c r="K2274">
        <v>0</v>
      </c>
      <c r="L2274">
        <v>0</v>
      </c>
      <c r="M2274">
        <v>1</v>
      </c>
      <c r="N2274">
        <v>0</v>
      </c>
      <c r="O2274">
        <v>1</v>
      </c>
      <c r="P2274">
        <v>15</v>
      </c>
      <c r="Q2274">
        <v>0</v>
      </c>
      <c r="R2274">
        <v>0</v>
      </c>
      <c r="S2274">
        <v>0</v>
      </c>
      <c r="AB2274">
        <v>1</v>
      </c>
      <c r="AF2274">
        <v>5.42</v>
      </c>
    </row>
    <row r="2275" spans="1:32" x14ac:dyDescent="0.2">
      <c r="A2275" t="s">
        <v>550</v>
      </c>
      <c r="B2275" t="s">
        <v>475</v>
      </c>
      <c r="C2275" t="s">
        <v>41</v>
      </c>
      <c r="D2275" t="s">
        <v>53</v>
      </c>
      <c r="E2275">
        <v>10</v>
      </c>
      <c r="F2275" t="s">
        <v>551</v>
      </c>
      <c r="G2275" t="s">
        <v>232</v>
      </c>
      <c r="O2275">
        <v>8</v>
      </c>
      <c r="P2275">
        <v>24</v>
      </c>
      <c r="Q2275">
        <v>0</v>
      </c>
      <c r="R2275">
        <v>0</v>
      </c>
      <c r="S2275">
        <v>0</v>
      </c>
      <c r="T2275">
        <v>2</v>
      </c>
      <c r="U2275">
        <v>2</v>
      </c>
      <c r="V2275">
        <v>10</v>
      </c>
      <c r="W2275">
        <v>0</v>
      </c>
      <c r="X2275">
        <v>0</v>
      </c>
      <c r="Y2275">
        <v>0</v>
      </c>
      <c r="AB2275">
        <v>2</v>
      </c>
      <c r="AF2275">
        <v>5.4</v>
      </c>
    </row>
    <row r="2276" spans="1:32" x14ac:dyDescent="0.2">
      <c r="A2276" t="s">
        <v>1083</v>
      </c>
      <c r="B2276" t="s">
        <v>720</v>
      </c>
      <c r="C2276" t="s">
        <v>52</v>
      </c>
      <c r="D2276" t="s">
        <v>35</v>
      </c>
      <c r="E2276">
        <v>10</v>
      </c>
      <c r="F2276" t="s">
        <v>1084</v>
      </c>
      <c r="G2276" t="s">
        <v>226</v>
      </c>
      <c r="T2276">
        <v>4</v>
      </c>
      <c r="U2276">
        <v>3</v>
      </c>
      <c r="V2276">
        <v>23</v>
      </c>
      <c r="W2276">
        <v>0</v>
      </c>
      <c r="X2276">
        <v>0</v>
      </c>
      <c r="Y2276">
        <v>0</v>
      </c>
      <c r="AB2276">
        <v>1</v>
      </c>
      <c r="AC2276" t="s">
        <v>1477</v>
      </c>
      <c r="AD2276" t="s">
        <v>1505</v>
      </c>
      <c r="AE2276" t="s">
        <v>1592</v>
      </c>
      <c r="AF2276">
        <v>5.3</v>
      </c>
    </row>
    <row r="2277" spans="1:32" x14ac:dyDescent="0.2">
      <c r="A2277" t="s">
        <v>978</v>
      </c>
      <c r="B2277" t="s">
        <v>720</v>
      </c>
      <c r="C2277" t="s">
        <v>34</v>
      </c>
      <c r="D2277" t="s">
        <v>36</v>
      </c>
      <c r="E2277">
        <v>10</v>
      </c>
      <c r="F2277" t="s">
        <v>979</v>
      </c>
      <c r="G2277" t="s">
        <v>228</v>
      </c>
      <c r="T2277">
        <v>3</v>
      </c>
      <c r="U2277">
        <v>2</v>
      </c>
      <c r="V2277">
        <v>33</v>
      </c>
      <c r="W2277">
        <v>0</v>
      </c>
      <c r="X2277">
        <v>0</v>
      </c>
      <c r="Y2277">
        <v>0</v>
      </c>
      <c r="AB2277">
        <v>2</v>
      </c>
      <c r="AF2277">
        <v>5.3</v>
      </c>
    </row>
    <row r="2278" spans="1:32" x14ac:dyDescent="0.2">
      <c r="A2278" t="s">
        <v>932</v>
      </c>
      <c r="B2278" t="s">
        <v>720</v>
      </c>
      <c r="C2278" t="s">
        <v>33</v>
      </c>
      <c r="D2278" t="s">
        <v>51</v>
      </c>
      <c r="E2278">
        <v>10</v>
      </c>
      <c r="F2278" t="s">
        <v>933</v>
      </c>
      <c r="G2278" t="s">
        <v>237</v>
      </c>
      <c r="T2278">
        <v>5</v>
      </c>
      <c r="U2278">
        <v>2</v>
      </c>
      <c r="V2278">
        <v>32</v>
      </c>
      <c r="W2278">
        <v>0</v>
      </c>
      <c r="X2278">
        <v>0</v>
      </c>
      <c r="Y2278">
        <v>0</v>
      </c>
      <c r="AB2278">
        <v>2</v>
      </c>
      <c r="AC2278" t="s">
        <v>462</v>
      </c>
      <c r="AD2278" t="s">
        <v>1593</v>
      </c>
      <c r="AE2278" t="s">
        <v>1594</v>
      </c>
      <c r="AF2278">
        <v>5.2</v>
      </c>
    </row>
    <row r="2279" spans="1:32" x14ac:dyDescent="0.2">
      <c r="A2279" t="s">
        <v>1077</v>
      </c>
      <c r="B2279" t="s">
        <v>720</v>
      </c>
      <c r="C2279" t="s">
        <v>41</v>
      </c>
      <c r="D2279" t="s">
        <v>53</v>
      </c>
      <c r="E2279">
        <v>10</v>
      </c>
      <c r="F2279" t="s">
        <v>1078</v>
      </c>
      <c r="G2279" t="s">
        <v>232</v>
      </c>
      <c r="T2279">
        <v>5</v>
      </c>
      <c r="U2279">
        <v>3</v>
      </c>
      <c r="V2279">
        <v>22</v>
      </c>
      <c r="W2279">
        <v>0</v>
      </c>
      <c r="X2279">
        <v>0</v>
      </c>
      <c r="Y2279">
        <v>0</v>
      </c>
      <c r="AB2279">
        <v>3</v>
      </c>
      <c r="AC2279" t="s">
        <v>462</v>
      </c>
      <c r="AD2279" t="s">
        <v>1515</v>
      </c>
      <c r="AE2279" t="s">
        <v>1595</v>
      </c>
      <c r="AF2279">
        <v>5.2</v>
      </c>
    </row>
    <row r="2280" spans="1:32" x14ac:dyDescent="0.2">
      <c r="A2280" t="s">
        <v>505</v>
      </c>
      <c r="B2280" t="s">
        <v>475</v>
      </c>
      <c r="C2280" t="s">
        <v>36</v>
      </c>
      <c r="D2280" t="s">
        <v>34</v>
      </c>
      <c r="E2280">
        <v>10</v>
      </c>
      <c r="F2280" t="s">
        <v>506</v>
      </c>
      <c r="G2280" t="s">
        <v>228</v>
      </c>
      <c r="O2280">
        <v>5</v>
      </c>
      <c r="P2280">
        <v>18</v>
      </c>
      <c r="Q2280">
        <v>0</v>
      </c>
      <c r="R2280">
        <v>0</v>
      </c>
      <c r="S2280">
        <v>0</v>
      </c>
      <c r="T2280">
        <v>5</v>
      </c>
      <c r="U2280">
        <v>2</v>
      </c>
      <c r="V2280">
        <v>13</v>
      </c>
      <c r="W2280">
        <v>0</v>
      </c>
      <c r="X2280">
        <v>0</v>
      </c>
      <c r="Y2280">
        <v>0</v>
      </c>
      <c r="AB2280">
        <v>2</v>
      </c>
      <c r="AF2280">
        <v>5.0999999999999996</v>
      </c>
    </row>
    <row r="2281" spans="1:32" x14ac:dyDescent="0.2">
      <c r="A2281" t="s">
        <v>882</v>
      </c>
      <c r="B2281" t="s">
        <v>720</v>
      </c>
      <c r="C2281" t="s">
        <v>38</v>
      </c>
      <c r="D2281" t="s">
        <v>42</v>
      </c>
      <c r="E2281">
        <v>10</v>
      </c>
      <c r="F2281" t="s">
        <v>883</v>
      </c>
      <c r="G2281" t="s">
        <v>231</v>
      </c>
      <c r="T2281">
        <v>5</v>
      </c>
      <c r="U2281">
        <v>3</v>
      </c>
      <c r="V2281">
        <v>21</v>
      </c>
      <c r="W2281">
        <v>0</v>
      </c>
      <c r="X2281">
        <v>0</v>
      </c>
      <c r="Y2281">
        <v>0</v>
      </c>
      <c r="AB2281">
        <v>1</v>
      </c>
      <c r="AF2281">
        <v>5.0999999999999996</v>
      </c>
    </row>
    <row r="2282" spans="1:32" x14ac:dyDescent="0.2">
      <c r="A2282" t="s">
        <v>996</v>
      </c>
      <c r="B2282" t="s">
        <v>794</v>
      </c>
      <c r="C2282" t="s">
        <v>46</v>
      </c>
      <c r="D2282" t="s">
        <v>57</v>
      </c>
      <c r="E2282">
        <v>10</v>
      </c>
      <c r="F2282" t="s">
        <v>997</v>
      </c>
      <c r="G2282" t="s">
        <v>236</v>
      </c>
      <c r="T2282">
        <v>4</v>
      </c>
      <c r="U2282">
        <v>3</v>
      </c>
      <c r="V2282">
        <v>21</v>
      </c>
      <c r="W2282">
        <v>0</v>
      </c>
      <c r="X2282">
        <v>0</v>
      </c>
      <c r="Y2282">
        <v>0</v>
      </c>
      <c r="AB2282">
        <v>1</v>
      </c>
      <c r="AC2282" t="s">
        <v>462</v>
      </c>
      <c r="AD2282" t="s">
        <v>1484</v>
      </c>
      <c r="AE2282" t="s">
        <v>1556</v>
      </c>
      <c r="AF2282">
        <v>5.0999999999999996</v>
      </c>
    </row>
    <row r="2283" spans="1:32" x14ac:dyDescent="0.2">
      <c r="A2283" t="s">
        <v>517</v>
      </c>
      <c r="B2283" t="s">
        <v>475</v>
      </c>
      <c r="C2283" t="s">
        <v>51</v>
      </c>
      <c r="D2283" t="s">
        <v>33</v>
      </c>
      <c r="E2283">
        <v>10</v>
      </c>
      <c r="F2283" t="s">
        <v>518</v>
      </c>
      <c r="G2283" t="s">
        <v>237</v>
      </c>
      <c r="O2283">
        <v>7</v>
      </c>
      <c r="P2283">
        <v>15</v>
      </c>
      <c r="Q2283">
        <v>0</v>
      </c>
      <c r="R2283">
        <v>0</v>
      </c>
      <c r="S2283">
        <v>0</v>
      </c>
      <c r="T2283">
        <v>3</v>
      </c>
      <c r="U2283">
        <v>3</v>
      </c>
      <c r="V2283">
        <v>5</v>
      </c>
      <c r="W2283">
        <v>0</v>
      </c>
      <c r="X2283">
        <v>0</v>
      </c>
      <c r="Y2283">
        <v>0</v>
      </c>
      <c r="AB2283">
        <v>1</v>
      </c>
      <c r="AF2283">
        <v>5</v>
      </c>
    </row>
    <row r="2284" spans="1:32" x14ac:dyDescent="0.2">
      <c r="A2284" t="s">
        <v>832</v>
      </c>
      <c r="B2284" t="s">
        <v>794</v>
      </c>
      <c r="C2284" t="s">
        <v>33</v>
      </c>
      <c r="D2284" t="s">
        <v>51</v>
      </c>
      <c r="E2284">
        <v>10</v>
      </c>
      <c r="F2284" t="s">
        <v>833</v>
      </c>
      <c r="G2284" t="s">
        <v>237</v>
      </c>
      <c r="T2284">
        <v>2</v>
      </c>
      <c r="U2284">
        <v>2</v>
      </c>
      <c r="V2284">
        <v>30</v>
      </c>
      <c r="W2284">
        <v>0</v>
      </c>
      <c r="X2284">
        <v>0</v>
      </c>
      <c r="Y2284">
        <v>0</v>
      </c>
      <c r="AB2284">
        <v>2</v>
      </c>
      <c r="AF2284">
        <v>5</v>
      </c>
    </row>
    <row r="2285" spans="1:32" x14ac:dyDescent="0.2">
      <c r="A2285" t="s">
        <v>878</v>
      </c>
      <c r="B2285" t="s">
        <v>794</v>
      </c>
      <c r="C2285" t="s">
        <v>41</v>
      </c>
      <c r="D2285" t="s">
        <v>53</v>
      </c>
      <c r="E2285">
        <v>10</v>
      </c>
      <c r="F2285" t="s">
        <v>879</v>
      </c>
      <c r="G2285" t="s">
        <v>232</v>
      </c>
      <c r="T2285">
        <v>5</v>
      </c>
      <c r="U2285">
        <v>3</v>
      </c>
      <c r="V2285">
        <v>19</v>
      </c>
      <c r="W2285">
        <v>0</v>
      </c>
      <c r="X2285">
        <v>0</v>
      </c>
      <c r="Y2285">
        <v>0</v>
      </c>
      <c r="AB2285">
        <v>1</v>
      </c>
      <c r="AF2285">
        <v>4.9000000000000004</v>
      </c>
    </row>
    <row r="2286" spans="1:32" x14ac:dyDescent="0.2">
      <c r="A2286" t="s">
        <v>842</v>
      </c>
      <c r="B2286" t="s">
        <v>720</v>
      </c>
      <c r="C2286" t="s">
        <v>58</v>
      </c>
      <c r="D2286" t="s">
        <v>32</v>
      </c>
      <c r="E2286">
        <v>10</v>
      </c>
      <c r="F2286" t="s">
        <v>843</v>
      </c>
      <c r="G2286" t="s">
        <v>224</v>
      </c>
      <c r="T2286">
        <v>7</v>
      </c>
      <c r="U2286">
        <v>3</v>
      </c>
      <c r="V2286">
        <v>19</v>
      </c>
      <c r="W2286">
        <v>0</v>
      </c>
      <c r="X2286">
        <v>0</v>
      </c>
      <c r="Y2286">
        <v>0</v>
      </c>
      <c r="AB2286">
        <v>2</v>
      </c>
      <c r="AF2286">
        <v>4.9000000000000004</v>
      </c>
    </row>
    <row r="2287" spans="1:32" x14ac:dyDescent="0.2">
      <c r="A2287" t="s">
        <v>1596</v>
      </c>
      <c r="B2287" t="s">
        <v>475</v>
      </c>
      <c r="C2287" t="s">
        <v>42</v>
      </c>
      <c r="D2287" t="s">
        <v>38</v>
      </c>
      <c r="E2287">
        <v>10</v>
      </c>
      <c r="F2287" t="s">
        <v>1597</v>
      </c>
      <c r="G2287" t="s">
        <v>231</v>
      </c>
      <c r="O2287">
        <v>6</v>
      </c>
      <c r="P2287">
        <v>48</v>
      </c>
      <c r="Q2287">
        <v>0</v>
      </c>
      <c r="R2287">
        <v>0</v>
      </c>
      <c r="S2287">
        <v>0</v>
      </c>
      <c r="AB2287">
        <v>2</v>
      </c>
      <c r="AF2287">
        <v>4.8</v>
      </c>
    </row>
    <row r="2288" spans="1:32" x14ac:dyDescent="0.2">
      <c r="A2288" t="s">
        <v>1089</v>
      </c>
      <c r="B2288" t="s">
        <v>794</v>
      </c>
      <c r="C2288" t="s">
        <v>52</v>
      </c>
      <c r="D2288" t="s">
        <v>35</v>
      </c>
      <c r="E2288">
        <v>10</v>
      </c>
      <c r="F2288" t="s">
        <v>1090</v>
      </c>
      <c r="G2288" t="s">
        <v>226</v>
      </c>
      <c r="T2288">
        <v>3</v>
      </c>
      <c r="U2288">
        <v>3</v>
      </c>
      <c r="V2288">
        <v>18</v>
      </c>
      <c r="W2288">
        <v>0</v>
      </c>
      <c r="X2288">
        <v>0</v>
      </c>
      <c r="Y2288">
        <v>0</v>
      </c>
      <c r="AB2288">
        <v>1</v>
      </c>
      <c r="AF2288">
        <v>4.8</v>
      </c>
    </row>
    <row r="2289" spans="1:32" x14ac:dyDescent="0.2">
      <c r="A2289" t="s">
        <v>828</v>
      </c>
      <c r="B2289" t="s">
        <v>720</v>
      </c>
      <c r="C2289" t="s">
        <v>62</v>
      </c>
      <c r="D2289" t="s">
        <v>31</v>
      </c>
      <c r="E2289">
        <v>10</v>
      </c>
      <c r="F2289" t="s">
        <v>829</v>
      </c>
      <c r="G2289" t="s">
        <v>234</v>
      </c>
      <c r="T2289">
        <v>6</v>
      </c>
      <c r="U2289">
        <v>3</v>
      </c>
      <c r="V2289">
        <v>17</v>
      </c>
      <c r="W2289">
        <v>0</v>
      </c>
      <c r="X2289">
        <v>0</v>
      </c>
      <c r="Y2289">
        <v>0</v>
      </c>
      <c r="AB2289">
        <v>1</v>
      </c>
      <c r="AF2289">
        <v>4.7</v>
      </c>
    </row>
    <row r="2290" spans="1:32" x14ac:dyDescent="0.2">
      <c r="A2290" t="s">
        <v>1248</v>
      </c>
      <c r="B2290" t="s">
        <v>720</v>
      </c>
      <c r="C2290" t="s">
        <v>35</v>
      </c>
      <c r="D2290" t="s">
        <v>52</v>
      </c>
      <c r="E2290">
        <v>10</v>
      </c>
      <c r="F2290" t="s">
        <v>1249</v>
      </c>
      <c r="G2290" t="s">
        <v>226</v>
      </c>
      <c r="T2290">
        <v>7</v>
      </c>
      <c r="U2290">
        <v>1</v>
      </c>
      <c r="V2290">
        <v>37</v>
      </c>
      <c r="W2290">
        <v>0</v>
      </c>
      <c r="X2290">
        <v>0</v>
      </c>
      <c r="Y2290">
        <v>0</v>
      </c>
      <c r="AB2290">
        <v>4</v>
      </c>
      <c r="AF2290">
        <v>4.7</v>
      </c>
    </row>
    <row r="2291" spans="1:32" x14ac:dyDescent="0.2">
      <c r="A2291" t="s">
        <v>558</v>
      </c>
      <c r="B2291" t="s">
        <v>475</v>
      </c>
      <c r="C2291" t="s">
        <v>37</v>
      </c>
      <c r="D2291" t="s">
        <v>43</v>
      </c>
      <c r="E2291">
        <v>10</v>
      </c>
      <c r="F2291" t="s">
        <v>559</v>
      </c>
      <c r="G2291" t="s">
        <v>235</v>
      </c>
      <c r="O2291">
        <v>4</v>
      </c>
      <c r="P2291">
        <v>14</v>
      </c>
      <c r="Q2291">
        <v>0</v>
      </c>
      <c r="R2291">
        <v>0</v>
      </c>
      <c r="S2291">
        <v>0</v>
      </c>
      <c r="T2291">
        <v>4</v>
      </c>
      <c r="U2291">
        <v>2</v>
      </c>
      <c r="V2291">
        <v>12</v>
      </c>
      <c r="W2291">
        <v>0</v>
      </c>
      <c r="X2291">
        <v>0</v>
      </c>
      <c r="Y2291">
        <v>0</v>
      </c>
      <c r="AB2291">
        <v>1</v>
      </c>
      <c r="AF2291">
        <v>4.5999999999999996</v>
      </c>
    </row>
    <row r="2292" spans="1:32" x14ac:dyDescent="0.2">
      <c r="A2292" t="s">
        <v>1598</v>
      </c>
      <c r="B2292" t="s">
        <v>475</v>
      </c>
      <c r="C2292" t="s">
        <v>41</v>
      </c>
      <c r="D2292" t="s">
        <v>53</v>
      </c>
      <c r="E2292">
        <v>10</v>
      </c>
      <c r="F2292" t="s">
        <v>1599</v>
      </c>
      <c r="G2292" t="s">
        <v>232</v>
      </c>
      <c r="O2292">
        <v>11</v>
      </c>
      <c r="P2292">
        <v>46</v>
      </c>
      <c r="Q2292">
        <v>0</v>
      </c>
      <c r="R2292">
        <v>0</v>
      </c>
      <c r="S2292">
        <v>0</v>
      </c>
      <c r="AB2292">
        <v>3</v>
      </c>
      <c r="AF2292">
        <v>4.5999999999999996</v>
      </c>
    </row>
    <row r="2293" spans="1:32" x14ac:dyDescent="0.2">
      <c r="A2293" t="s">
        <v>1087</v>
      </c>
      <c r="B2293" t="s">
        <v>720</v>
      </c>
      <c r="C2293" t="s">
        <v>33</v>
      </c>
      <c r="D2293" t="s">
        <v>51</v>
      </c>
      <c r="E2293">
        <v>10</v>
      </c>
      <c r="F2293" t="s">
        <v>1088</v>
      </c>
      <c r="G2293" t="s">
        <v>237</v>
      </c>
      <c r="T2293">
        <v>7</v>
      </c>
      <c r="U2293">
        <v>3</v>
      </c>
      <c r="V2293">
        <v>16</v>
      </c>
      <c r="W2293">
        <v>0</v>
      </c>
      <c r="X2293">
        <v>0</v>
      </c>
      <c r="Y2293">
        <v>0</v>
      </c>
      <c r="AB2293">
        <v>3</v>
      </c>
      <c r="AC2293" t="s">
        <v>462</v>
      </c>
      <c r="AD2293" t="s">
        <v>1600</v>
      </c>
      <c r="AE2293" t="s">
        <v>1594</v>
      </c>
      <c r="AF2293">
        <v>4.5999999999999996</v>
      </c>
    </row>
    <row r="2294" spans="1:32" x14ac:dyDescent="0.2">
      <c r="A2294" t="s">
        <v>830</v>
      </c>
      <c r="B2294" t="s">
        <v>720</v>
      </c>
      <c r="C2294" t="s">
        <v>45</v>
      </c>
      <c r="D2294" t="s">
        <v>48</v>
      </c>
      <c r="E2294">
        <v>10</v>
      </c>
      <c r="F2294" t="s">
        <v>831</v>
      </c>
      <c r="G2294" t="s">
        <v>227</v>
      </c>
      <c r="T2294">
        <v>3</v>
      </c>
      <c r="U2294">
        <v>2</v>
      </c>
      <c r="V2294">
        <v>26</v>
      </c>
      <c r="W2294">
        <v>0</v>
      </c>
      <c r="X2294">
        <v>0</v>
      </c>
      <c r="Y2294">
        <v>0</v>
      </c>
      <c r="AB2294">
        <v>2</v>
      </c>
      <c r="AF2294">
        <v>4.5999999999999996</v>
      </c>
    </row>
    <row r="2295" spans="1:32" x14ac:dyDescent="0.2">
      <c r="A2295" t="s">
        <v>592</v>
      </c>
      <c r="B2295" t="s">
        <v>475</v>
      </c>
      <c r="C2295" t="s">
        <v>39</v>
      </c>
      <c r="D2295" t="s">
        <v>56</v>
      </c>
      <c r="E2295">
        <v>10</v>
      </c>
      <c r="F2295" t="s">
        <v>593</v>
      </c>
      <c r="G2295" t="s">
        <v>233</v>
      </c>
      <c r="O2295">
        <v>2</v>
      </c>
      <c r="P2295">
        <v>7</v>
      </c>
      <c r="Q2295">
        <v>0</v>
      </c>
      <c r="R2295">
        <v>0</v>
      </c>
      <c r="S2295">
        <v>0</v>
      </c>
      <c r="T2295">
        <v>2</v>
      </c>
      <c r="U2295">
        <v>2</v>
      </c>
      <c r="V2295">
        <v>18</v>
      </c>
      <c r="W2295">
        <v>0</v>
      </c>
      <c r="X2295">
        <v>0</v>
      </c>
      <c r="Y2295">
        <v>0</v>
      </c>
      <c r="AB2295">
        <v>3</v>
      </c>
      <c r="AF2295">
        <v>4.5</v>
      </c>
    </row>
    <row r="2296" spans="1:32" x14ac:dyDescent="0.2">
      <c r="A2296" t="s">
        <v>1601</v>
      </c>
      <c r="B2296" t="s">
        <v>720</v>
      </c>
      <c r="C2296" t="s">
        <v>41</v>
      </c>
      <c r="D2296" t="s">
        <v>53</v>
      </c>
      <c r="E2296">
        <v>10</v>
      </c>
      <c r="F2296" t="s">
        <v>1602</v>
      </c>
      <c r="G2296" t="s">
        <v>232</v>
      </c>
      <c r="T2296">
        <v>2</v>
      </c>
      <c r="U2296">
        <v>2</v>
      </c>
      <c r="V2296">
        <v>25</v>
      </c>
      <c r="W2296">
        <v>0</v>
      </c>
      <c r="X2296">
        <v>0</v>
      </c>
      <c r="Y2296">
        <v>0</v>
      </c>
      <c r="AF2296">
        <v>4.5</v>
      </c>
    </row>
    <row r="2297" spans="1:32" x14ac:dyDescent="0.2">
      <c r="A2297" t="s">
        <v>1079</v>
      </c>
      <c r="B2297" t="s">
        <v>720</v>
      </c>
      <c r="C2297" t="s">
        <v>36</v>
      </c>
      <c r="D2297" t="s">
        <v>34</v>
      </c>
      <c r="E2297">
        <v>10</v>
      </c>
      <c r="F2297" t="s">
        <v>1080</v>
      </c>
      <c r="G2297" t="s">
        <v>228</v>
      </c>
      <c r="T2297">
        <v>3</v>
      </c>
      <c r="U2297">
        <v>2</v>
      </c>
      <c r="V2297">
        <v>25</v>
      </c>
      <c r="W2297">
        <v>0</v>
      </c>
      <c r="X2297">
        <v>0</v>
      </c>
      <c r="Y2297">
        <v>0</v>
      </c>
      <c r="AB2297">
        <v>4</v>
      </c>
      <c r="AF2297">
        <v>4.5</v>
      </c>
    </row>
    <row r="2298" spans="1:32" x14ac:dyDescent="0.2">
      <c r="A2298" t="s">
        <v>934</v>
      </c>
      <c r="B2298" t="s">
        <v>720</v>
      </c>
      <c r="C2298" t="s">
        <v>58</v>
      </c>
      <c r="D2298" t="s">
        <v>32</v>
      </c>
      <c r="E2298">
        <v>10</v>
      </c>
      <c r="F2298" t="s">
        <v>935</v>
      </c>
      <c r="G2298" t="s">
        <v>224</v>
      </c>
      <c r="T2298">
        <v>7</v>
      </c>
      <c r="U2298">
        <v>3</v>
      </c>
      <c r="V2298">
        <v>14</v>
      </c>
      <c r="W2298">
        <v>0</v>
      </c>
      <c r="X2298">
        <v>0</v>
      </c>
      <c r="Y2298">
        <v>0</v>
      </c>
      <c r="AB2298">
        <v>1</v>
      </c>
      <c r="AC2298" t="s">
        <v>462</v>
      </c>
      <c r="AD2298" t="s">
        <v>1478</v>
      </c>
      <c r="AF2298">
        <v>4.4000000000000004</v>
      </c>
    </row>
    <row r="2299" spans="1:32" x14ac:dyDescent="0.2">
      <c r="A2299" t="s">
        <v>767</v>
      </c>
      <c r="B2299" t="s">
        <v>720</v>
      </c>
      <c r="C2299" t="s">
        <v>35</v>
      </c>
      <c r="D2299" t="s">
        <v>52</v>
      </c>
      <c r="E2299">
        <v>10</v>
      </c>
      <c r="F2299" t="s">
        <v>768</v>
      </c>
      <c r="G2299" t="s">
        <v>226</v>
      </c>
      <c r="O2299">
        <v>3</v>
      </c>
      <c r="P2299">
        <v>18</v>
      </c>
      <c r="Q2299">
        <v>0</v>
      </c>
      <c r="R2299">
        <v>0</v>
      </c>
      <c r="S2299">
        <v>0</v>
      </c>
      <c r="T2299">
        <v>4</v>
      </c>
      <c r="U2299">
        <v>2</v>
      </c>
      <c r="V2299">
        <v>5</v>
      </c>
      <c r="W2299">
        <v>0</v>
      </c>
      <c r="X2299">
        <v>0</v>
      </c>
      <c r="Y2299">
        <v>0</v>
      </c>
      <c r="AB2299">
        <v>1</v>
      </c>
      <c r="AF2299">
        <v>4.3</v>
      </c>
    </row>
    <row r="2300" spans="1:32" x14ac:dyDescent="0.2">
      <c r="A2300" t="s">
        <v>1119</v>
      </c>
      <c r="B2300" t="s">
        <v>794</v>
      </c>
      <c r="C2300" t="s">
        <v>40</v>
      </c>
      <c r="D2300" t="s">
        <v>55</v>
      </c>
      <c r="E2300">
        <v>10</v>
      </c>
      <c r="F2300" t="s">
        <v>1120</v>
      </c>
      <c r="G2300" t="s">
        <v>230</v>
      </c>
      <c r="T2300">
        <v>5</v>
      </c>
      <c r="U2300">
        <v>2</v>
      </c>
      <c r="V2300">
        <v>23</v>
      </c>
      <c r="W2300">
        <v>0</v>
      </c>
      <c r="X2300">
        <v>0</v>
      </c>
      <c r="Y2300">
        <v>0</v>
      </c>
      <c r="AB2300">
        <v>1</v>
      </c>
      <c r="AC2300" t="s">
        <v>462</v>
      </c>
      <c r="AD2300" t="s">
        <v>1511</v>
      </c>
      <c r="AE2300" t="s">
        <v>1603</v>
      </c>
      <c r="AF2300">
        <v>4.3</v>
      </c>
    </row>
    <row r="2301" spans="1:32" x14ac:dyDescent="0.2">
      <c r="A2301" t="s">
        <v>624</v>
      </c>
      <c r="B2301" t="s">
        <v>475</v>
      </c>
      <c r="C2301" t="s">
        <v>33</v>
      </c>
      <c r="D2301" t="s">
        <v>51</v>
      </c>
      <c r="E2301">
        <v>10</v>
      </c>
      <c r="F2301" t="s">
        <v>625</v>
      </c>
      <c r="G2301" t="s">
        <v>237</v>
      </c>
      <c r="O2301">
        <v>12</v>
      </c>
      <c r="P2301">
        <v>22</v>
      </c>
      <c r="Q2301">
        <v>0</v>
      </c>
      <c r="R2301">
        <v>0</v>
      </c>
      <c r="S2301">
        <v>0</v>
      </c>
      <c r="T2301">
        <v>1</v>
      </c>
      <c r="U2301">
        <v>1</v>
      </c>
      <c r="V2301">
        <v>9</v>
      </c>
      <c r="W2301">
        <v>0</v>
      </c>
      <c r="X2301">
        <v>0</v>
      </c>
      <c r="Y2301">
        <v>0</v>
      </c>
      <c r="AB2301">
        <v>1</v>
      </c>
      <c r="AF2301">
        <v>4.0999999999999996</v>
      </c>
    </row>
    <row r="2302" spans="1:32" x14ac:dyDescent="0.2">
      <c r="A2302" t="s">
        <v>960</v>
      </c>
      <c r="B2302" t="s">
        <v>794</v>
      </c>
      <c r="C2302" t="s">
        <v>31</v>
      </c>
      <c r="D2302" t="s">
        <v>62</v>
      </c>
      <c r="E2302">
        <v>10</v>
      </c>
      <c r="F2302" t="s">
        <v>1541</v>
      </c>
      <c r="G2302" t="s">
        <v>234</v>
      </c>
      <c r="T2302">
        <v>4</v>
      </c>
      <c r="U2302">
        <v>2</v>
      </c>
      <c r="V2302">
        <v>19</v>
      </c>
      <c r="W2302">
        <v>0</v>
      </c>
      <c r="X2302">
        <v>0</v>
      </c>
      <c r="Y2302">
        <v>0</v>
      </c>
      <c r="AF2302">
        <v>3.9</v>
      </c>
    </row>
    <row r="2303" spans="1:32" x14ac:dyDescent="0.2">
      <c r="A2303" t="s">
        <v>1423</v>
      </c>
      <c r="B2303" t="s">
        <v>720</v>
      </c>
      <c r="C2303" t="s">
        <v>35</v>
      </c>
      <c r="D2303" t="s">
        <v>52</v>
      </c>
      <c r="E2303">
        <v>10</v>
      </c>
      <c r="F2303" t="s">
        <v>1424</v>
      </c>
      <c r="G2303" t="s">
        <v>226</v>
      </c>
      <c r="T2303">
        <v>4</v>
      </c>
      <c r="U2303">
        <v>2</v>
      </c>
      <c r="V2303">
        <v>19</v>
      </c>
      <c r="W2303">
        <v>0</v>
      </c>
      <c r="X2303">
        <v>0</v>
      </c>
      <c r="Y2303">
        <v>0</v>
      </c>
      <c r="AF2303">
        <v>3.9</v>
      </c>
    </row>
    <row r="2304" spans="1:32" x14ac:dyDescent="0.2">
      <c r="A2304" t="s">
        <v>930</v>
      </c>
      <c r="B2304" t="s">
        <v>720</v>
      </c>
      <c r="C2304" t="s">
        <v>48</v>
      </c>
      <c r="D2304" t="s">
        <v>45</v>
      </c>
      <c r="E2304">
        <v>10</v>
      </c>
      <c r="F2304" t="s">
        <v>931</v>
      </c>
      <c r="G2304" t="s">
        <v>227</v>
      </c>
      <c r="T2304">
        <v>2</v>
      </c>
      <c r="U2304">
        <v>2</v>
      </c>
      <c r="V2304">
        <v>18</v>
      </c>
      <c r="W2304">
        <v>0</v>
      </c>
      <c r="X2304">
        <v>0</v>
      </c>
      <c r="Y2304">
        <v>0</v>
      </c>
      <c r="AB2304">
        <v>3</v>
      </c>
      <c r="AF2304">
        <v>3.8</v>
      </c>
    </row>
    <row r="2305" spans="1:32" x14ac:dyDescent="0.2">
      <c r="A2305" t="s">
        <v>1095</v>
      </c>
      <c r="B2305" t="s">
        <v>720</v>
      </c>
      <c r="C2305" t="s">
        <v>37</v>
      </c>
      <c r="D2305" t="s">
        <v>43</v>
      </c>
      <c r="E2305">
        <v>10</v>
      </c>
      <c r="F2305" t="s">
        <v>1096</v>
      </c>
      <c r="G2305" t="s">
        <v>235</v>
      </c>
      <c r="T2305">
        <v>3</v>
      </c>
      <c r="U2305">
        <v>1</v>
      </c>
      <c r="V2305">
        <v>28</v>
      </c>
      <c r="W2305">
        <v>0</v>
      </c>
      <c r="X2305">
        <v>0</v>
      </c>
      <c r="Y2305">
        <v>0</v>
      </c>
      <c r="AF2305">
        <v>3.8</v>
      </c>
    </row>
    <row r="2306" spans="1:32" x14ac:dyDescent="0.2">
      <c r="A2306" t="s">
        <v>612</v>
      </c>
      <c r="B2306" t="s">
        <v>475</v>
      </c>
      <c r="C2306" t="s">
        <v>55</v>
      </c>
      <c r="D2306" t="s">
        <v>40</v>
      </c>
      <c r="E2306">
        <v>10</v>
      </c>
      <c r="F2306" t="s">
        <v>613</v>
      </c>
      <c r="G2306" t="s">
        <v>230</v>
      </c>
      <c r="O2306">
        <v>5</v>
      </c>
      <c r="P2306">
        <v>19</v>
      </c>
      <c r="Q2306">
        <v>0</v>
      </c>
      <c r="R2306">
        <v>0</v>
      </c>
      <c r="S2306">
        <v>0</v>
      </c>
      <c r="T2306">
        <v>2</v>
      </c>
      <c r="U2306">
        <v>1</v>
      </c>
      <c r="V2306">
        <v>4</v>
      </c>
      <c r="W2306">
        <v>0</v>
      </c>
      <c r="X2306">
        <v>0</v>
      </c>
      <c r="Y2306">
        <v>0</v>
      </c>
      <c r="AB2306">
        <v>2</v>
      </c>
      <c r="AF2306">
        <v>3.3</v>
      </c>
    </row>
    <row r="2307" spans="1:32" x14ac:dyDescent="0.2">
      <c r="A2307" t="s">
        <v>525</v>
      </c>
      <c r="B2307" t="s">
        <v>475</v>
      </c>
      <c r="C2307" t="s">
        <v>61</v>
      </c>
      <c r="D2307" t="s">
        <v>47</v>
      </c>
      <c r="E2307">
        <v>10</v>
      </c>
      <c r="F2307" t="s">
        <v>526</v>
      </c>
      <c r="G2307" t="s">
        <v>229</v>
      </c>
      <c r="O2307">
        <v>5</v>
      </c>
      <c r="P2307">
        <v>15</v>
      </c>
      <c r="Q2307">
        <v>0</v>
      </c>
      <c r="R2307">
        <v>0</v>
      </c>
      <c r="S2307">
        <v>0</v>
      </c>
      <c r="T2307">
        <v>1</v>
      </c>
      <c r="U2307">
        <v>1</v>
      </c>
      <c r="V2307">
        <v>7</v>
      </c>
      <c r="W2307">
        <v>0</v>
      </c>
      <c r="X2307">
        <v>0</v>
      </c>
      <c r="Y2307">
        <v>0</v>
      </c>
      <c r="AB2307">
        <v>1</v>
      </c>
      <c r="AF2307">
        <v>3.2</v>
      </c>
    </row>
    <row r="2308" spans="1:32" x14ac:dyDescent="0.2">
      <c r="A2308" t="s">
        <v>1233</v>
      </c>
      <c r="B2308" t="s">
        <v>720</v>
      </c>
      <c r="C2308" t="s">
        <v>32</v>
      </c>
      <c r="D2308" t="s">
        <v>58</v>
      </c>
      <c r="E2308">
        <v>10</v>
      </c>
      <c r="F2308" t="s">
        <v>1234</v>
      </c>
      <c r="G2308" t="s">
        <v>224</v>
      </c>
      <c r="T2308">
        <v>1</v>
      </c>
      <c r="U2308">
        <v>1</v>
      </c>
      <c r="V2308">
        <v>22</v>
      </c>
      <c r="W2308">
        <v>0</v>
      </c>
      <c r="X2308">
        <v>0</v>
      </c>
      <c r="Y2308">
        <v>0</v>
      </c>
      <c r="Z2308">
        <v>1</v>
      </c>
      <c r="AA2308">
        <v>0</v>
      </c>
      <c r="AB2308">
        <v>4</v>
      </c>
      <c r="AF2308">
        <v>3.2</v>
      </c>
    </row>
    <row r="2309" spans="1:32" x14ac:dyDescent="0.2">
      <c r="A2309" t="s">
        <v>1258</v>
      </c>
      <c r="B2309" t="s">
        <v>720</v>
      </c>
      <c r="C2309" t="s">
        <v>39</v>
      </c>
      <c r="D2309" t="s">
        <v>56</v>
      </c>
      <c r="E2309">
        <v>10</v>
      </c>
      <c r="F2309" t="s">
        <v>1259</v>
      </c>
      <c r="G2309" t="s">
        <v>233</v>
      </c>
      <c r="T2309">
        <v>2</v>
      </c>
      <c r="U2309">
        <v>1</v>
      </c>
      <c r="V2309">
        <v>22</v>
      </c>
      <c r="W2309">
        <v>0</v>
      </c>
      <c r="X2309">
        <v>0</v>
      </c>
      <c r="Y2309">
        <v>0</v>
      </c>
      <c r="AB2309">
        <v>2</v>
      </c>
      <c r="AF2309">
        <v>3.2</v>
      </c>
    </row>
    <row r="2310" spans="1:32" x14ac:dyDescent="0.2">
      <c r="A2310" t="s">
        <v>836</v>
      </c>
      <c r="B2310" t="s">
        <v>794</v>
      </c>
      <c r="C2310" t="s">
        <v>34</v>
      </c>
      <c r="D2310" t="s">
        <v>36</v>
      </c>
      <c r="E2310">
        <v>10</v>
      </c>
      <c r="F2310" t="s">
        <v>837</v>
      </c>
      <c r="G2310" t="s">
        <v>228</v>
      </c>
      <c r="T2310">
        <v>1</v>
      </c>
      <c r="U2310">
        <v>1</v>
      </c>
      <c r="V2310">
        <v>22</v>
      </c>
      <c r="W2310">
        <v>0</v>
      </c>
      <c r="X2310">
        <v>0</v>
      </c>
      <c r="Y2310">
        <v>0</v>
      </c>
      <c r="AB2310">
        <v>2</v>
      </c>
      <c r="AF2310">
        <v>3.2</v>
      </c>
    </row>
    <row r="2311" spans="1:32" x14ac:dyDescent="0.2">
      <c r="A2311" t="s">
        <v>540</v>
      </c>
      <c r="B2311" t="s">
        <v>530</v>
      </c>
      <c r="C2311" t="s">
        <v>44</v>
      </c>
      <c r="D2311" t="s">
        <v>54</v>
      </c>
      <c r="E2311">
        <v>10</v>
      </c>
      <c r="F2311" t="s">
        <v>541</v>
      </c>
      <c r="G2311" t="s">
        <v>225</v>
      </c>
      <c r="O2311">
        <v>3</v>
      </c>
      <c r="P2311">
        <v>5</v>
      </c>
      <c r="Q2311">
        <v>0</v>
      </c>
      <c r="R2311">
        <v>0</v>
      </c>
      <c r="S2311">
        <v>0</v>
      </c>
      <c r="T2311">
        <v>1</v>
      </c>
      <c r="U2311">
        <v>1</v>
      </c>
      <c r="V2311">
        <v>16</v>
      </c>
      <c r="W2311">
        <v>0</v>
      </c>
      <c r="X2311">
        <v>0</v>
      </c>
      <c r="Y2311">
        <v>0</v>
      </c>
      <c r="AB2311">
        <v>2</v>
      </c>
      <c r="AF2311">
        <v>3.1</v>
      </c>
    </row>
    <row r="2312" spans="1:32" x14ac:dyDescent="0.2">
      <c r="A2312" t="s">
        <v>1604</v>
      </c>
      <c r="B2312" t="s">
        <v>720</v>
      </c>
      <c r="C2312" t="s">
        <v>55</v>
      </c>
      <c r="D2312" t="s">
        <v>40</v>
      </c>
      <c r="E2312">
        <v>10</v>
      </c>
      <c r="F2312" t="s">
        <v>1605</v>
      </c>
      <c r="G2312" t="s">
        <v>230</v>
      </c>
      <c r="T2312">
        <v>1</v>
      </c>
      <c r="U2312">
        <v>1</v>
      </c>
      <c r="V2312">
        <v>21</v>
      </c>
      <c r="W2312">
        <v>0</v>
      </c>
      <c r="X2312">
        <v>0</v>
      </c>
      <c r="Y2312">
        <v>0</v>
      </c>
      <c r="AF2312">
        <v>3.1</v>
      </c>
    </row>
    <row r="2313" spans="1:32" x14ac:dyDescent="0.2">
      <c r="A2313" t="s">
        <v>956</v>
      </c>
      <c r="B2313" t="s">
        <v>720</v>
      </c>
      <c r="C2313" t="s">
        <v>53</v>
      </c>
      <c r="D2313" t="s">
        <v>41</v>
      </c>
      <c r="E2313">
        <v>10</v>
      </c>
      <c r="F2313" t="s">
        <v>957</v>
      </c>
      <c r="G2313" t="s">
        <v>232</v>
      </c>
      <c r="T2313">
        <v>2</v>
      </c>
      <c r="U2313">
        <v>2</v>
      </c>
      <c r="V2313">
        <v>10</v>
      </c>
      <c r="W2313">
        <v>0</v>
      </c>
      <c r="X2313">
        <v>0</v>
      </c>
      <c r="Y2313">
        <v>0</v>
      </c>
      <c r="AB2313">
        <v>1</v>
      </c>
      <c r="AF2313">
        <v>3</v>
      </c>
    </row>
    <row r="2314" spans="1:32" x14ac:dyDescent="0.2">
      <c r="A2314" t="s">
        <v>1187</v>
      </c>
      <c r="B2314" t="s">
        <v>794</v>
      </c>
      <c r="C2314" t="s">
        <v>54</v>
      </c>
      <c r="D2314" t="s">
        <v>44</v>
      </c>
      <c r="E2314">
        <v>10</v>
      </c>
      <c r="F2314" t="s">
        <v>1188</v>
      </c>
      <c r="G2314" t="s">
        <v>225</v>
      </c>
      <c r="T2314">
        <v>4</v>
      </c>
      <c r="U2314">
        <v>1</v>
      </c>
      <c r="V2314">
        <v>19</v>
      </c>
      <c r="W2314">
        <v>0</v>
      </c>
      <c r="X2314">
        <v>0</v>
      </c>
      <c r="Y2314">
        <v>0</v>
      </c>
      <c r="AB2314">
        <v>2</v>
      </c>
      <c r="AF2314">
        <v>2.9</v>
      </c>
    </row>
    <row r="2315" spans="1:32" x14ac:dyDescent="0.2">
      <c r="A2315" t="s">
        <v>1165</v>
      </c>
      <c r="B2315" t="s">
        <v>720</v>
      </c>
      <c r="C2315" t="s">
        <v>31</v>
      </c>
      <c r="D2315" t="s">
        <v>62</v>
      </c>
      <c r="E2315">
        <v>10</v>
      </c>
      <c r="F2315" t="s">
        <v>1166</v>
      </c>
      <c r="G2315" t="s">
        <v>234</v>
      </c>
      <c r="T2315">
        <v>3</v>
      </c>
      <c r="U2315">
        <v>1</v>
      </c>
      <c r="V2315">
        <v>17</v>
      </c>
      <c r="W2315">
        <v>0</v>
      </c>
      <c r="X2315">
        <v>0</v>
      </c>
      <c r="Y2315">
        <v>0</v>
      </c>
      <c r="AB2315">
        <v>4</v>
      </c>
      <c r="AF2315">
        <v>2.7</v>
      </c>
    </row>
    <row r="2316" spans="1:32" x14ac:dyDescent="0.2">
      <c r="A2316" t="s">
        <v>1033</v>
      </c>
      <c r="B2316" t="s">
        <v>794</v>
      </c>
      <c r="C2316" t="s">
        <v>39</v>
      </c>
      <c r="D2316" t="s">
        <v>56</v>
      </c>
      <c r="E2316">
        <v>10</v>
      </c>
      <c r="F2316" t="s">
        <v>1034</v>
      </c>
      <c r="G2316" t="s">
        <v>233</v>
      </c>
      <c r="T2316">
        <v>2</v>
      </c>
      <c r="U2316">
        <v>2</v>
      </c>
      <c r="V2316">
        <v>7</v>
      </c>
      <c r="W2316">
        <v>0</v>
      </c>
      <c r="X2316">
        <v>0</v>
      </c>
      <c r="Y2316">
        <v>0</v>
      </c>
      <c r="AB2316">
        <v>2</v>
      </c>
      <c r="AF2316">
        <v>2.7</v>
      </c>
    </row>
    <row r="2317" spans="1:32" x14ac:dyDescent="0.2">
      <c r="A2317" t="s">
        <v>1019</v>
      </c>
      <c r="B2317" t="s">
        <v>720</v>
      </c>
      <c r="C2317" t="s">
        <v>44</v>
      </c>
      <c r="D2317" t="s">
        <v>54</v>
      </c>
      <c r="E2317">
        <v>10</v>
      </c>
      <c r="F2317" t="s">
        <v>1020</v>
      </c>
      <c r="G2317" t="s">
        <v>225</v>
      </c>
      <c r="T2317">
        <v>3</v>
      </c>
      <c r="U2317">
        <v>2</v>
      </c>
      <c r="V2317">
        <v>6</v>
      </c>
      <c r="W2317">
        <v>0</v>
      </c>
      <c r="X2317">
        <v>0</v>
      </c>
      <c r="Y2317">
        <v>0</v>
      </c>
      <c r="AB2317">
        <v>3</v>
      </c>
      <c r="AF2317">
        <v>2.6</v>
      </c>
    </row>
    <row r="2318" spans="1:32" x14ac:dyDescent="0.2">
      <c r="A2318" t="s">
        <v>1085</v>
      </c>
      <c r="B2318" t="s">
        <v>794</v>
      </c>
      <c r="C2318" t="s">
        <v>37</v>
      </c>
      <c r="D2318" t="s">
        <v>43</v>
      </c>
      <c r="E2318">
        <v>10</v>
      </c>
      <c r="F2318" t="s">
        <v>1086</v>
      </c>
      <c r="G2318" t="s">
        <v>235</v>
      </c>
      <c r="T2318">
        <v>2</v>
      </c>
      <c r="U2318">
        <v>1</v>
      </c>
      <c r="V2318">
        <v>16</v>
      </c>
      <c r="W2318">
        <v>0</v>
      </c>
      <c r="X2318">
        <v>0</v>
      </c>
      <c r="Y2318">
        <v>0</v>
      </c>
      <c r="AB2318">
        <v>2</v>
      </c>
      <c r="AF2318">
        <v>2.6</v>
      </c>
    </row>
    <row r="2319" spans="1:32" x14ac:dyDescent="0.2">
      <c r="A2319" t="s">
        <v>886</v>
      </c>
      <c r="B2319" t="s">
        <v>720</v>
      </c>
      <c r="C2319" t="s">
        <v>62</v>
      </c>
      <c r="D2319" t="s">
        <v>31</v>
      </c>
      <c r="E2319">
        <v>10</v>
      </c>
      <c r="F2319" t="s">
        <v>887</v>
      </c>
      <c r="G2319" t="s">
        <v>234</v>
      </c>
      <c r="T2319">
        <v>4</v>
      </c>
      <c r="U2319">
        <v>1</v>
      </c>
      <c r="V2319">
        <v>16</v>
      </c>
      <c r="W2319">
        <v>0</v>
      </c>
      <c r="X2319">
        <v>0</v>
      </c>
      <c r="Y2319">
        <v>0</v>
      </c>
      <c r="AB2319">
        <v>2</v>
      </c>
      <c r="AF2319">
        <v>2.6</v>
      </c>
    </row>
    <row r="2320" spans="1:32" x14ac:dyDescent="0.2">
      <c r="A2320" t="s">
        <v>1099</v>
      </c>
      <c r="B2320" t="s">
        <v>794</v>
      </c>
      <c r="C2320" t="s">
        <v>53</v>
      </c>
      <c r="D2320" t="s">
        <v>41</v>
      </c>
      <c r="E2320">
        <v>10</v>
      </c>
      <c r="F2320" t="s">
        <v>1100</v>
      </c>
      <c r="G2320" t="s">
        <v>232</v>
      </c>
      <c r="T2320">
        <v>1</v>
      </c>
      <c r="U2320">
        <v>1</v>
      </c>
      <c r="V2320">
        <v>14</v>
      </c>
      <c r="W2320">
        <v>0</v>
      </c>
      <c r="X2320">
        <v>0</v>
      </c>
      <c r="Y2320">
        <v>0</v>
      </c>
      <c r="AB2320">
        <v>2</v>
      </c>
      <c r="AF2320">
        <v>2.4</v>
      </c>
    </row>
    <row r="2321" spans="1:32" x14ac:dyDescent="0.2">
      <c r="A2321" t="s">
        <v>922</v>
      </c>
      <c r="B2321" t="s">
        <v>720</v>
      </c>
      <c r="C2321" t="s">
        <v>41</v>
      </c>
      <c r="D2321" t="s">
        <v>53</v>
      </c>
      <c r="E2321">
        <v>10</v>
      </c>
      <c r="F2321" t="s">
        <v>923</v>
      </c>
      <c r="G2321" t="s">
        <v>232</v>
      </c>
      <c r="T2321">
        <v>1</v>
      </c>
      <c r="U2321">
        <v>1</v>
      </c>
      <c r="V2321">
        <v>14</v>
      </c>
      <c r="W2321">
        <v>0</v>
      </c>
      <c r="X2321">
        <v>0</v>
      </c>
      <c r="Y2321">
        <v>0</v>
      </c>
      <c r="AB2321">
        <v>4</v>
      </c>
      <c r="AF2321">
        <v>2.4</v>
      </c>
    </row>
    <row r="2322" spans="1:32" x14ac:dyDescent="0.2">
      <c r="A2322" t="s">
        <v>1215</v>
      </c>
      <c r="B2322" t="s">
        <v>794</v>
      </c>
      <c r="C2322" t="s">
        <v>31</v>
      </c>
      <c r="D2322" t="s">
        <v>62</v>
      </c>
      <c r="E2322">
        <v>10</v>
      </c>
      <c r="F2322" t="s">
        <v>1216</v>
      </c>
      <c r="G2322" t="s">
        <v>234</v>
      </c>
      <c r="T2322">
        <v>5</v>
      </c>
      <c r="U2322">
        <v>1</v>
      </c>
      <c r="V2322">
        <v>14</v>
      </c>
      <c r="W2322">
        <v>0</v>
      </c>
      <c r="X2322">
        <v>0</v>
      </c>
      <c r="Y2322">
        <v>0</v>
      </c>
      <c r="AB2322">
        <v>2</v>
      </c>
      <c r="AC2322" t="s">
        <v>462</v>
      </c>
      <c r="AD2322" t="s">
        <v>1606</v>
      </c>
      <c r="AE2322" t="s">
        <v>1567</v>
      </c>
      <c r="AF2322">
        <v>2.4</v>
      </c>
    </row>
    <row r="2323" spans="1:32" x14ac:dyDescent="0.2">
      <c r="A2323" t="s">
        <v>596</v>
      </c>
      <c r="B2323" t="s">
        <v>475</v>
      </c>
      <c r="C2323" t="s">
        <v>43</v>
      </c>
      <c r="D2323" t="s">
        <v>37</v>
      </c>
      <c r="E2323">
        <v>10</v>
      </c>
      <c r="F2323" t="s">
        <v>597</v>
      </c>
      <c r="G2323" t="s">
        <v>235</v>
      </c>
      <c r="O2323">
        <v>1</v>
      </c>
      <c r="P2323">
        <v>5</v>
      </c>
      <c r="Q2323">
        <v>0</v>
      </c>
      <c r="R2323">
        <v>0</v>
      </c>
      <c r="S2323">
        <v>0</v>
      </c>
      <c r="T2323">
        <v>1</v>
      </c>
      <c r="U2323">
        <v>1</v>
      </c>
      <c r="V2323">
        <v>6</v>
      </c>
      <c r="W2323">
        <v>0</v>
      </c>
      <c r="X2323">
        <v>0</v>
      </c>
      <c r="Y2323">
        <v>0</v>
      </c>
      <c r="AB2323">
        <v>2</v>
      </c>
      <c r="AF2323">
        <v>2.1</v>
      </c>
    </row>
    <row r="2324" spans="1:32" x14ac:dyDescent="0.2">
      <c r="A2324" t="s">
        <v>808</v>
      </c>
      <c r="B2324" t="s">
        <v>720</v>
      </c>
      <c r="C2324" t="s">
        <v>40</v>
      </c>
      <c r="D2324" t="s">
        <v>55</v>
      </c>
      <c r="E2324">
        <v>10</v>
      </c>
      <c r="F2324" t="s">
        <v>809</v>
      </c>
      <c r="G2324" t="s">
        <v>230</v>
      </c>
      <c r="O2324">
        <v>1</v>
      </c>
      <c r="P2324">
        <v>3</v>
      </c>
      <c r="Q2324">
        <v>0</v>
      </c>
      <c r="R2324">
        <v>0</v>
      </c>
      <c r="S2324">
        <v>0</v>
      </c>
      <c r="T2324">
        <v>5</v>
      </c>
      <c r="U2324">
        <v>1</v>
      </c>
      <c r="V2324">
        <v>8</v>
      </c>
      <c r="W2324">
        <v>0</v>
      </c>
      <c r="X2324">
        <v>0</v>
      </c>
      <c r="Y2324">
        <v>0</v>
      </c>
      <c r="AB2324">
        <v>4</v>
      </c>
      <c r="AC2324" t="s">
        <v>1477</v>
      </c>
      <c r="AD2324" t="s">
        <v>1490</v>
      </c>
      <c r="AE2324" t="s">
        <v>1561</v>
      </c>
      <c r="AF2324">
        <v>2.1</v>
      </c>
    </row>
    <row r="2325" spans="1:32" x14ac:dyDescent="0.2">
      <c r="A2325" t="s">
        <v>1270</v>
      </c>
      <c r="B2325" t="s">
        <v>720</v>
      </c>
      <c r="C2325" t="s">
        <v>36</v>
      </c>
      <c r="D2325" t="s">
        <v>34</v>
      </c>
      <c r="E2325">
        <v>10</v>
      </c>
      <c r="F2325" t="s">
        <v>1271</v>
      </c>
      <c r="G2325" t="s">
        <v>228</v>
      </c>
      <c r="T2325">
        <v>3</v>
      </c>
      <c r="U2325">
        <v>1</v>
      </c>
      <c r="V2325">
        <v>11</v>
      </c>
      <c r="W2325">
        <v>0</v>
      </c>
      <c r="X2325">
        <v>0</v>
      </c>
      <c r="Y2325">
        <v>0</v>
      </c>
      <c r="AB2325">
        <v>3</v>
      </c>
      <c r="AF2325">
        <v>2.1</v>
      </c>
    </row>
    <row r="2326" spans="1:32" x14ac:dyDescent="0.2">
      <c r="A2326" t="s">
        <v>717</v>
      </c>
      <c r="B2326" t="s">
        <v>530</v>
      </c>
      <c r="C2326" t="s">
        <v>53</v>
      </c>
      <c r="D2326" t="s">
        <v>41</v>
      </c>
      <c r="E2326">
        <v>10</v>
      </c>
      <c r="F2326" t="s">
        <v>718</v>
      </c>
      <c r="G2326" t="s">
        <v>232</v>
      </c>
      <c r="O2326">
        <v>3</v>
      </c>
      <c r="P2326">
        <v>11</v>
      </c>
      <c r="Q2326">
        <v>0</v>
      </c>
      <c r="R2326">
        <v>0</v>
      </c>
      <c r="S2326">
        <v>0</v>
      </c>
      <c r="T2326">
        <v>1</v>
      </c>
      <c r="U2326">
        <v>1</v>
      </c>
      <c r="V2326">
        <v>-1</v>
      </c>
      <c r="W2326">
        <v>0</v>
      </c>
      <c r="X2326">
        <v>0</v>
      </c>
      <c r="Y2326">
        <v>0</v>
      </c>
      <c r="AB2326">
        <v>3</v>
      </c>
      <c r="AF2326">
        <v>2</v>
      </c>
    </row>
    <row r="2327" spans="1:32" x14ac:dyDescent="0.2">
      <c r="A2327" t="s">
        <v>1145</v>
      </c>
      <c r="B2327" t="s">
        <v>720</v>
      </c>
      <c r="C2327" t="s">
        <v>57</v>
      </c>
      <c r="D2327" t="s">
        <v>46</v>
      </c>
      <c r="E2327">
        <v>10</v>
      </c>
      <c r="F2327" t="s">
        <v>1146</v>
      </c>
      <c r="G2327" t="s">
        <v>236</v>
      </c>
      <c r="T2327">
        <v>2</v>
      </c>
      <c r="U2327">
        <v>1</v>
      </c>
      <c r="V2327">
        <v>10</v>
      </c>
      <c r="W2327">
        <v>0</v>
      </c>
      <c r="X2327">
        <v>0</v>
      </c>
      <c r="Y2327">
        <v>0</v>
      </c>
      <c r="AB2327">
        <v>2</v>
      </c>
      <c r="AF2327">
        <v>2</v>
      </c>
    </row>
    <row r="2328" spans="1:32" x14ac:dyDescent="0.2">
      <c r="A2328" t="s">
        <v>1607</v>
      </c>
      <c r="B2328" t="s">
        <v>530</v>
      </c>
      <c r="C2328" t="s">
        <v>48</v>
      </c>
      <c r="D2328" t="s">
        <v>45</v>
      </c>
      <c r="E2328">
        <v>10</v>
      </c>
      <c r="F2328" t="s">
        <v>1608</v>
      </c>
      <c r="G2328" t="s">
        <v>227</v>
      </c>
      <c r="T2328">
        <v>1</v>
      </c>
      <c r="U2328">
        <v>1</v>
      </c>
      <c r="V2328">
        <v>10</v>
      </c>
      <c r="W2328">
        <v>0</v>
      </c>
      <c r="X2328">
        <v>0</v>
      </c>
      <c r="Y2328">
        <v>0</v>
      </c>
      <c r="AB2328">
        <v>3</v>
      </c>
      <c r="AF2328">
        <v>2</v>
      </c>
    </row>
    <row r="2329" spans="1:32" x14ac:dyDescent="0.2">
      <c r="A2329" t="s">
        <v>1266</v>
      </c>
      <c r="B2329" t="s">
        <v>720</v>
      </c>
      <c r="C2329" t="s">
        <v>34</v>
      </c>
      <c r="D2329" t="s">
        <v>36</v>
      </c>
      <c r="E2329">
        <v>10</v>
      </c>
      <c r="F2329" t="s">
        <v>1267</v>
      </c>
      <c r="G2329" t="s">
        <v>228</v>
      </c>
      <c r="T2329">
        <v>1</v>
      </c>
      <c r="U2329">
        <v>1</v>
      </c>
      <c r="V2329">
        <v>10</v>
      </c>
      <c r="W2329">
        <v>0</v>
      </c>
      <c r="X2329">
        <v>0</v>
      </c>
      <c r="Y2329">
        <v>0</v>
      </c>
      <c r="AB2329">
        <v>4</v>
      </c>
      <c r="AF2329">
        <v>2</v>
      </c>
    </row>
    <row r="2330" spans="1:32" x14ac:dyDescent="0.2">
      <c r="A2330" t="s">
        <v>570</v>
      </c>
      <c r="B2330" t="s">
        <v>475</v>
      </c>
      <c r="C2330" t="s">
        <v>57</v>
      </c>
      <c r="D2330" t="s">
        <v>46</v>
      </c>
      <c r="E2330">
        <v>10</v>
      </c>
      <c r="F2330" t="s">
        <v>571</v>
      </c>
      <c r="G2330" t="s">
        <v>236</v>
      </c>
      <c r="O2330">
        <v>2</v>
      </c>
      <c r="P2330">
        <v>19</v>
      </c>
      <c r="Q2330">
        <v>0</v>
      </c>
      <c r="R2330">
        <v>0</v>
      </c>
      <c r="S2330">
        <v>0</v>
      </c>
      <c r="AB2330">
        <v>2</v>
      </c>
      <c r="AF2330">
        <v>1.9</v>
      </c>
    </row>
    <row r="2331" spans="1:32" x14ac:dyDescent="0.2">
      <c r="A2331" t="s">
        <v>998</v>
      </c>
      <c r="B2331" t="s">
        <v>720</v>
      </c>
      <c r="C2331" t="s">
        <v>42</v>
      </c>
      <c r="D2331" t="s">
        <v>38</v>
      </c>
      <c r="E2331">
        <v>10</v>
      </c>
      <c r="F2331" t="s">
        <v>999</v>
      </c>
      <c r="G2331" t="s">
        <v>231</v>
      </c>
      <c r="T2331">
        <v>1</v>
      </c>
      <c r="U2331">
        <v>1</v>
      </c>
      <c r="V2331">
        <v>9</v>
      </c>
      <c r="W2331">
        <v>0</v>
      </c>
      <c r="X2331">
        <v>0</v>
      </c>
      <c r="Y2331">
        <v>0</v>
      </c>
      <c r="AB2331">
        <v>4</v>
      </c>
      <c r="AF2331">
        <v>1.9</v>
      </c>
    </row>
    <row r="2332" spans="1:32" x14ac:dyDescent="0.2">
      <c r="A2332" t="s">
        <v>1242</v>
      </c>
      <c r="B2332" t="s">
        <v>794</v>
      </c>
      <c r="C2332" t="s">
        <v>40</v>
      </c>
      <c r="D2332" t="s">
        <v>55</v>
      </c>
      <c r="E2332">
        <v>10</v>
      </c>
      <c r="F2332" t="s">
        <v>1243</v>
      </c>
      <c r="G2332" t="s">
        <v>230</v>
      </c>
      <c r="T2332">
        <v>2</v>
      </c>
      <c r="U2332">
        <v>1</v>
      </c>
      <c r="V2332">
        <v>9</v>
      </c>
      <c r="W2332">
        <v>0</v>
      </c>
      <c r="X2332">
        <v>0</v>
      </c>
      <c r="Y2332">
        <v>0</v>
      </c>
      <c r="AB2332">
        <v>2</v>
      </c>
      <c r="AF2332">
        <v>1.9</v>
      </c>
    </row>
    <row r="2333" spans="1:32" x14ac:dyDescent="0.2">
      <c r="A2333" t="s">
        <v>848</v>
      </c>
      <c r="B2333" t="s">
        <v>720</v>
      </c>
      <c r="C2333" t="s">
        <v>34</v>
      </c>
      <c r="D2333" t="s">
        <v>36</v>
      </c>
      <c r="E2333">
        <v>10</v>
      </c>
      <c r="F2333" t="s">
        <v>849</v>
      </c>
      <c r="G2333" t="s">
        <v>228</v>
      </c>
      <c r="T2333">
        <v>1</v>
      </c>
      <c r="U2333">
        <v>1</v>
      </c>
      <c r="V2333">
        <v>8</v>
      </c>
      <c r="W2333">
        <v>0</v>
      </c>
      <c r="X2333">
        <v>0</v>
      </c>
      <c r="Y2333">
        <v>0</v>
      </c>
      <c r="AB2333">
        <v>3</v>
      </c>
      <c r="AF2333">
        <v>1.8</v>
      </c>
    </row>
    <row r="2334" spans="1:32" x14ac:dyDescent="0.2">
      <c r="A2334" t="s">
        <v>1268</v>
      </c>
      <c r="B2334" t="s">
        <v>794</v>
      </c>
      <c r="C2334" t="s">
        <v>31</v>
      </c>
      <c r="D2334" t="s">
        <v>62</v>
      </c>
      <c r="E2334">
        <v>10</v>
      </c>
      <c r="F2334" t="s">
        <v>1269</v>
      </c>
      <c r="G2334" t="s">
        <v>234</v>
      </c>
      <c r="T2334">
        <v>1</v>
      </c>
      <c r="U2334">
        <v>1</v>
      </c>
      <c r="V2334">
        <v>8</v>
      </c>
      <c r="W2334">
        <v>0</v>
      </c>
      <c r="X2334">
        <v>0</v>
      </c>
      <c r="Y2334">
        <v>0</v>
      </c>
      <c r="AB2334">
        <v>2</v>
      </c>
      <c r="AC2334" t="s">
        <v>462</v>
      </c>
      <c r="AD2334" t="s">
        <v>1609</v>
      </c>
      <c r="AE2334" t="s">
        <v>1567</v>
      </c>
      <c r="AF2334">
        <v>1.8</v>
      </c>
    </row>
    <row r="2335" spans="1:32" x14ac:dyDescent="0.2">
      <c r="A2335" t="s">
        <v>920</v>
      </c>
      <c r="B2335" t="s">
        <v>794</v>
      </c>
      <c r="C2335" t="s">
        <v>42</v>
      </c>
      <c r="D2335" t="s">
        <v>38</v>
      </c>
      <c r="E2335">
        <v>10</v>
      </c>
      <c r="F2335" t="s">
        <v>921</v>
      </c>
      <c r="G2335" t="s">
        <v>231</v>
      </c>
      <c r="T2335">
        <v>1</v>
      </c>
      <c r="U2335">
        <v>1</v>
      </c>
      <c r="V2335">
        <v>8</v>
      </c>
      <c r="W2335">
        <v>0</v>
      </c>
      <c r="X2335">
        <v>0</v>
      </c>
      <c r="Y2335">
        <v>0</v>
      </c>
      <c r="AB2335">
        <v>2</v>
      </c>
      <c r="AF2335">
        <v>1.8</v>
      </c>
    </row>
    <row r="2336" spans="1:32" x14ac:dyDescent="0.2">
      <c r="A2336" t="s">
        <v>810</v>
      </c>
      <c r="B2336" t="s">
        <v>720</v>
      </c>
      <c r="C2336" t="s">
        <v>44</v>
      </c>
      <c r="D2336" t="s">
        <v>54</v>
      </c>
      <c r="E2336">
        <v>10</v>
      </c>
      <c r="F2336" t="s">
        <v>811</v>
      </c>
      <c r="G2336" t="s">
        <v>225</v>
      </c>
      <c r="T2336">
        <v>1</v>
      </c>
      <c r="U2336">
        <v>1</v>
      </c>
      <c r="V2336">
        <v>8</v>
      </c>
      <c r="W2336">
        <v>0</v>
      </c>
      <c r="X2336">
        <v>0</v>
      </c>
      <c r="Y2336">
        <v>0</v>
      </c>
      <c r="AB2336">
        <v>2</v>
      </c>
      <c r="AF2336">
        <v>1.8</v>
      </c>
    </row>
    <row r="2337" spans="1:32" x14ac:dyDescent="0.2">
      <c r="A2337" t="s">
        <v>773</v>
      </c>
      <c r="B2337" t="s">
        <v>720</v>
      </c>
      <c r="C2337" t="s">
        <v>57</v>
      </c>
      <c r="D2337" t="s">
        <v>46</v>
      </c>
      <c r="E2337">
        <v>10</v>
      </c>
      <c r="F2337" t="s">
        <v>774</v>
      </c>
      <c r="G2337" t="s">
        <v>236</v>
      </c>
      <c r="T2337">
        <v>1</v>
      </c>
      <c r="U2337">
        <v>1</v>
      </c>
      <c r="V2337">
        <v>7</v>
      </c>
      <c r="W2337">
        <v>0</v>
      </c>
      <c r="X2337">
        <v>0</v>
      </c>
      <c r="Y2337">
        <v>0</v>
      </c>
      <c r="AB2337">
        <v>3</v>
      </c>
      <c r="AF2337">
        <v>1.7</v>
      </c>
    </row>
    <row r="2338" spans="1:32" x14ac:dyDescent="0.2">
      <c r="A2338" t="s">
        <v>1254</v>
      </c>
      <c r="B2338" t="s">
        <v>720</v>
      </c>
      <c r="C2338" t="s">
        <v>32</v>
      </c>
      <c r="D2338" t="s">
        <v>58</v>
      </c>
      <c r="E2338">
        <v>10</v>
      </c>
      <c r="F2338" t="s">
        <v>1255</v>
      </c>
      <c r="G2338" t="s">
        <v>224</v>
      </c>
      <c r="T2338">
        <v>3</v>
      </c>
      <c r="U2338">
        <v>1</v>
      </c>
      <c r="V2338">
        <v>7</v>
      </c>
      <c r="W2338">
        <v>0</v>
      </c>
      <c r="X2338">
        <v>0</v>
      </c>
      <c r="Y2338">
        <v>0</v>
      </c>
      <c r="AB2338">
        <v>3</v>
      </c>
      <c r="AC2338" t="s">
        <v>462</v>
      </c>
      <c r="AD2338" t="s">
        <v>1508</v>
      </c>
      <c r="AF2338">
        <v>1.7</v>
      </c>
    </row>
    <row r="2339" spans="1:32" x14ac:dyDescent="0.2">
      <c r="A2339" t="s">
        <v>1153</v>
      </c>
      <c r="B2339" t="s">
        <v>794</v>
      </c>
      <c r="C2339" t="s">
        <v>39</v>
      </c>
      <c r="D2339" t="s">
        <v>56</v>
      </c>
      <c r="E2339">
        <v>10</v>
      </c>
      <c r="F2339" t="s">
        <v>1154</v>
      </c>
      <c r="G2339" t="s">
        <v>233</v>
      </c>
      <c r="T2339">
        <v>4</v>
      </c>
      <c r="U2339">
        <v>1</v>
      </c>
      <c r="V2339">
        <v>7</v>
      </c>
      <c r="W2339">
        <v>0</v>
      </c>
      <c r="X2339">
        <v>0</v>
      </c>
      <c r="Y2339">
        <v>0</v>
      </c>
      <c r="AB2339">
        <v>1</v>
      </c>
      <c r="AF2339">
        <v>1.7</v>
      </c>
    </row>
    <row r="2340" spans="1:32" x14ac:dyDescent="0.2">
      <c r="A2340" t="s">
        <v>1055</v>
      </c>
      <c r="B2340" t="s">
        <v>794</v>
      </c>
      <c r="C2340" t="s">
        <v>51</v>
      </c>
      <c r="D2340" t="s">
        <v>33</v>
      </c>
      <c r="E2340">
        <v>10</v>
      </c>
      <c r="F2340" t="s">
        <v>1056</v>
      </c>
      <c r="G2340" t="s">
        <v>237</v>
      </c>
      <c r="T2340">
        <v>1</v>
      </c>
      <c r="U2340">
        <v>1</v>
      </c>
      <c r="V2340">
        <v>7</v>
      </c>
      <c r="W2340">
        <v>0</v>
      </c>
      <c r="X2340">
        <v>0</v>
      </c>
      <c r="Y2340">
        <v>0</v>
      </c>
      <c r="AB2340">
        <v>2</v>
      </c>
      <c r="AF2340">
        <v>1.7</v>
      </c>
    </row>
    <row r="2341" spans="1:32" x14ac:dyDescent="0.2">
      <c r="A2341" t="s">
        <v>1125</v>
      </c>
      <c r="B2341" t="s">
        <v>720</v>
      </c>
      <c r="C2341" t="s">
        <v>35</v>
      </c>
      <c r="D2341" t="s">
        <v>52</v>
      </c>
      <c r="E2341">
        <v>10</v>
      </c>
      <c r="F2341" t="s">
        <v>1126</v>
      </c>
      <c r="G2341" t="s">
        <v>226</v>
      </c>
      <c r="T2341">
        <v>3</v>
      </c>
      <c r="U2341">
        <v>1</v>
      </c>
      <c r="V2341">
        <v>6</v>
      </c>
      <c r="W2341">
        <v>0</v>
      </c>
      <c r="X2341">
        <v>0</v>
      </c>
      <c r="Y2341">
        <v>0</v>
      </c>
      <c r="AB2341">
        <v>2</v>
      </c>
      <c r="AF2341">
        <v>1.6</v>
      </c>
    </row>
    <row r="2342" spans="1:32" x14ac:dyDescent="0.2">
      <c r="A2342" t="s">
        <v>1127</v>
      </c>
      <c r="B2342" t="s">
        <v>794</v>
      </c>
      <c r="C2342" t="s">
        <v>36</v>
      </c>
      <c r="D2342" t="s">
        <v>34</v>
      </c>
      <c r="E2342">
        <v>10</v>
      </c>
      <c r="F2342" t="s">
        <v>1128</v>
      </c>
      <c r="G2342" t="s">
        <v>228</v>
      </c>
      <c r="T2342">
        <v>2</v>
      </c>
      <c r="U2342">
        <v>1</v>
      </c>
      <c r="V2342">
        <v>6</v>
      </c>
      <c r="W2342">
        <v>0</v>
      </c>
      <c r="X2342">
        <v>0</v>
      </c>
      <c r="Y2342">
        <v>0</v>
      </c>
      <c r="AB2342">
        <v>2</v>
      </c>
      <c r="AF2342">
        <v>1.6</v>
      </c>
    </row>
    <row r="2343" spans="1:32" x14ac:dyDescent="0.2">
      <c r="A2343" t="s">
        <v>984</v>
      </c>
      <c r="B2343" t="s">
        <v>720</v>
      </c>
      <c r="C2343" t="s">
        <v>55</v>
      </c>
      <c r="D2343" t="s">
        <v>40</v>
      </c>
      <c r="E2343">
        <v>10</v>
      </c>
      <c r="F2343" t="s">
        <v>985</v>
      </c>
      <c r="G2343" t="s">
        <v>230</v>
      </c>
      <c r="T2343">
        <v>1</v>
      </c>
      <c r="U2343">
        <v>1</v>
      </c>
      <c r="V2343">
        <v>6</v>
      </c>
      <c r="W2343">
        <v>0</v>
      </c>
      <c r="X2343">
        <v>0</v>
      </c>
      <c r="Y2343">
        <v>0</v>
      </c>
      <c r="AB2343">
        <v>3</v>
      </c>
      <c r="AF2343">
        <v>1.6</v>
      </c>
    </row>
    <row r="2344" spans="1:32" x14ac:dyDescent="0.2">
      <c r="A2344" t="s">
        <v>1610</v>
      </c>
      <c r="B2344" t="s">
        <v>794</v>
      </c>
      <c r="C2344" t="s">
        <v>62</v>
      </c>
      <c r="D2344" t="s">
        <v>31</v>
      </c>
      <c r="E2344">
        <v>10</v>
      </c>
      <c r="F2344" t="s">
        <v>1611</v>
      </c>
      <c r="G2344" t="s">
        <v>234</v>
      </c>
      <c r="T2344">
        <v>1</v>
      </c>
      <c r="U2344">
        <v>1</v>
      </c>
      <c r="V2344">
        <v>6</v>
      </c>
      <c r="W2344">
        <v>0</v>
      </c>
      <c r="X2344">
        <v>0</v>
      </c>
      <c r="Y2344">
        <v>0</v>
      </c>
      <c r="AB2344">
        <v>2</v>
      </c>
      <c r="AF2344">
        <v>1.6</v>
      </c>
    </row>
    <row r="2345" spans="1:32" x14ac:dyDescent="0.2">
      <c r="A2345" t="s">
        <v>620</v>
      </c>
      <c r="B2345" t="s">
        <v>475</v>
      </c>
      <c r="C2345" t="s">
        <v>37</v>
      </c>
      <c r="D2345" t="s">
        <v>43</v>
      </c>
      <c r="E2345">
        <v>10</v>
      </c>
      <c r="F2345" t="s">
        <v>621</v>
      </c>
      <c r="G2345" t="s">
        <v>235</v>
      </c>
      <c r="O2345">
        <v>5</v>
      </c>
      <c r="P2345">
        <v>15</v>
      </c>
      <c r="Q2345">
        <v>0</v>
      </c>
      <c r="R2345">
        <v>0</v>
      </c>
      <c r="S2345">
        <v>0</v>
      </c>
      <c r="AB2345">
        <v>3</v>
      </c>
      <c r="AF2345">
        <v>1.5</v>
      </c>
    </row>
    <row r="2346" spans="1:32" x14ac:dyDescent="0.2">
      <c r="A2346" t="s">
        <v>1179</v>
      </c>
      <c r="B2346" t="s">
        <v>794</v>
      </c>
      <c r="C2346" t="s">
        <v>42</v>
      </c>
      <c r="D2346" t="s">
        <v>38</v>
      </c>
      <c r="E2346">
        <v>10</v>
      </c>
      <c r="F2346" t="s">
        <v>1180</v>
      </c>
      <c r="G2346" t="s">
        <v>231</v>
      </c>
      <c r="T2346">
        <v>3</v>
      </c>
      <c r="U2346">
        <v>1</v>
      </c>
      <c r="V2346">
        <v>5</v>
      </c>
      <c r="W2346">
        <v>0</v>
      </c>
      <c r="X2346">
        <v>0</v>
      </c>
      <c r="Y2346">
        <v>0</v>
      </c>
      <c r="AB2346">
        <v>1</v>
      </c>
      <c r="AC2346" t="s">
        <v>462</v>
      </c>
      <c r="AD2346" t="s">
        <v>1490</v>
      </c>
      <c r="AE2346" t="s">
        <v>1612</v>
      </c>
      <c r="AF2346">
        <v>1.5</v>
      </c>
    </row>
    <row r="2347" spans="1:32" x14ac:dyDescent="0.2">
      <c r="A2347" t="s">
        <v>898</v>
      </c>
      <c r="B2347" t="s">
        <v>720</v>
      </c>
      <c r="C2347" t="s">
        <v>43</v>
      </c>
      <c r="D2347" t="s">
        <v>37</v>
      </c>
      <c r="E2347">
        <v>10</v>
      </c>
      <c r="F2347" t="s">
        <v>899</v>
      </c>
      <c r="G2347" t="s">
        <v>235</v>
      </c>
      <c r="T2347">
        <v>4</v>
      </c>
      <c r="U2347">
        <v>1</v>
      </c>
      <c r="V2347">
        <v>5</v>
      </c>
      <c r="W2347">
        <v>0</v>
      </c>
      <c r="X2347">
        <v>0</v>
      </c>
      <c r="Y2347">
        <v>0</v>
      </c>
      <c r="AB2347">
        <v>4</v>
      </c>
      <c r="AF2347">
        <v>1.5</v>
      </c>
    </row>
    <row r="2348" spans="1:32" x14ac:dyDescent="0.2">
      <c r="A2348" t="s">
        <v>1075</v>
      </c>
      <c r="B2348" t="s">
        <v>720</v>
      </c>
      <c r="C2348" t="s">
        <v>56</v>
      </c>
      <c r="D2348" t="s">
        <v>39</v>
      </c>
      <c r="E2348">
        <v>10</v>
      </c>
      <c r="F2348" t="s">
        <v>1076</v>
      </c>
      <c r="G2348" t="s">
        <v>233</v>
      </c>
      <c r="T2348">
        <v>4</v>
      </c>
      <c r="U2348">
        <v>1</v>
      </c>
      <c r="V2348">
        <v>5</v>
      </c>
      <c r="W2348">
        <v>0</v>
      </c>
      <c r="X2348">
        <v>0</v>
      </c>
      <c r="Y2348">
        <v>0</v>
      </c>
      <c r="AB2348">
        <v>3</v>
      </c>
      <c r="AF2348">
        <v>1.5</v>
      </c>
    </row>
    <row r="2349" spans="1:32" x14ac:dyDescent="0.2">
      <c r="A2349" t="s">
        <v>802</v>
      </c>
      <c r="B2349" t="s">
        <v>720</v>
      </c>
      <c r="C2349" t="s">
        <v>51</v>
      </c>
      <c r="D2349" t="s">
        <v>33</v>
      </c>
      <c r="E2349">
        <v>10</v>
      </c>
      <c r="F2349" t="s">
        <v>803</v>
      </c>
      <c r="G2349" t="s">
        <v>237</v>
      </c>
      <c r="T2349">
        <v>2</v>
      </c>
      <c r="U2349">
        <v>1</v>
      </c>
      <c r="V2349">
        <v>5</v>
      </c>
      <c r="W2349">
        <v>0</v>
      </c>
      <c r="X2349">
        <v>0</v>
      </c>
      <c r="Y2349">
        <v>0</v>
      </c>
      <c r="AB2349">
        <v>3</v>
      </c>
      <c r="AF2349">
        <v>1.5</v>
      </c>
    </row>
    <row r="2350" spans="1:32" x14ac:dyDescent="0.2">
      <c r="A2350" t="s">
        <v>548</v>
      </c>
      <c r="B2350" t="s">
        <v>475</v>
      </c>
      <c r="C2350" t="s">
        <v>33</v>
      </c>
      <c r="D2350" t="s">
        <v>51</v>
      </c>
      <c r="E2350">
        <v>10</v>
      </c>
      <c r="F2350" t="s">
        <v>549</v>
      </c>
      <c r="G2350" t="s">
        <v>237</v>
      </c>
      <c r="O2350">
        <v>4</v>
      </c>
      <c r="P2350">
        <v>14</v>
      </c>
      <c r="Q2350">
        <v>0</v>
      </c>
      <c r="R2350">
        <v>0</v>
      </c>
      <c r="S2350">
        <v>0</v>
      </c>
      <c r="AB2350">
        <v>3</v>
      </c>
      <c r="AC2350" t="s">
        <v>462</v>
      </c>
      <c r="AD2350" t="s">
        <v>1613</v>
      </c>
      <c r="AE2350" t="s">
        <v>1594</v>
      </c>
      <c r="AF2350">
        <v>1.4</v>
      </c>
    </row>
    <row r="2351" spans="1:32" x14ac:dyDescent="0.2">
      <c r="A2351" t="s">
        <v>1293</v>
      </c>
      <c r="B2351" t="s">
        <v>794</v>
      </c>
      <c r="C2351" t="s">
        <v>35</v>
      </c>
      <c r="D2351" t="s">
        <v>52</v>
      </c>
      <c r="E2351">
        <v>10</v>
      </c>
      <c r="F2351" t="s">
        <v>1294</v>
      </c>
      <c r="G2351" t="s">
        <v>226</v>
      </c>
      <c r="T2351">
        <v>3</v>
      </c>
      <c r="U2351">
        <v>1</v>
      </c>
      <c r="V2351">
        <v>4</v>
      </c>
      <c r="W2351">
        <v>0</v>
      </c>
      <c r="X2351">
        <v>0</v>
      </c>
      <c r="Y2351">
        <v>0</v>
      </c>
      <c r="AB2351">
        <v>2</v>
      </c>
      <c r="AF2351">
        <v>1.4</v>
      </c>
    </row>
    <row r="2352" spans="1:32" x14ac:dyDescent="0.2">
      <c r="A2352" t="s">
        <v>1429</v>
      </c>
      <c r="B2352" t="s">
        <v>720</v>
      </c>
      <c r="C2352" t="s">
        <v>32</v>
      </c>
      <c r="D2352" t="s">
        <v>58</v>
      </c>
      <c r="E2352">
        <v>10</v>
      </c>
      <c r="F2352" t="s">
        <v>1430</v>
      </c>
      <c r="G2352" t="s">
        <v>224</v>
      </c>
      <c r="T2352">
        <v>4</v>
      </c>
      <c r="U2352">
        <v>1</v>
      </c>
      <c r="V2352">
        <v>2</v>
      </c>
      <c r="W2352">
        <v>0</v>
      </c>
      <c r="X2352">
        <v>0</v>
      </c>
      <c r="Y2352">
        <v>0</v>
      </c>
      <c r="AF2352">
        <v>1.2</v>
      </c>
    </row>
    <row r="2353" spans="1:32" x14ac:dyDescent="0.2">
      <c r="A2353" t="s">
        <v>818</v>
      </c>
      <c r="B2353" t="s">
        <v>720</v>
      </c>
      <c r="C2353" t="s">
        <v>39</v>
      </c>
      <c r="D2353" t="s">
        <v>56</v>
      </c>
      <c r="E2353">
        <v>10</v>
      </c>
      <c r="F2353" t="s">
        <v>819</v>
      </c>
      <c r="G2353" t="s">
        <v>233</v>
      </c>
      <c r="T2353">
        <v>2</v>
      </c>
      <c r="U2353">
        <v>1</v>
      </c>
      <c r="V2353">
        <v>2</v>
      </c>
      <c r="W2353">
        <v>0</v>
      </c>
      <c r="X2353">
        <v>0</v>
      </c>
      <c r="Y2353">
        <v>0</v>
      </c>
      <c r="AB2353">
        <v>3</v>
      </c>
      <c r="AF2353">
        <v>1.2</v>
      </c>
    </row>
    <row r="2354" spans="1:32" x14ac:dyDescent="0.2">
      <c r="A2354" t="s">
        <v>1512</v>
      </c>
      <c r="B2354" t="s">
        <v>794</v>
      </c>
      <c r="C2354" t="s">
        <v>48</v>
      </c>
      <c r="D2354" t="s">
        <v>45</v>
      </c>
      <c r="E2354">
        <v>10</v>
      </c>
      <c r="F2354" t="s">
        <v>1513</v>
      </c>
      <c r="G2354" t="s">
        <v>227</v>
      </c>
      <c r="T2354">
        <v>1</v>
      </c>
      <c r="U2354">
        <v>1</v>
      </c>
      <c r="V2354">
        <v>2</v>
      </c>
      <c r="W2354">
        <v>0</v>
      </c>
      <c r="X2354">
        <v>0</v>
      </c>
      <c r="Y2354">
        <v>0</v>
      </c>
      <c r="AB2354">
        <v>2</v>
      </c>
      <c r="AF2354">
        <v>1.2</v>
      </c>
    </row>
    <row r="2355" spans="1:32" x14ac:dyDescent="0.2">
      <c r="A2355" t="s">
        <v>1105</v>
      </c>
      <c r="B2355" t="s">
        <v>720</v>
      </c>
      <c r="C2355" t="s">
        <v>52</v>
      </c>
      <c r="D2355" t="s">
        <v>35</v>
      </c>
      <c r="E2355">
        <v>10</v>
      </c>
      <c r="F2355" t="s">
        <v>1106</v>
      </c>
      <c r="G2355" t="s">
        <v>226</v>
      </c>
      <c r="T2355">
        <v>3</v>
      </c>
      <c r="U2355">
        <v>1</v>
      </c>
      <c r="V2355">
        <v>1</v>
      </c>
      <c r="W2355">
        <v>0</v>
      </c>
      <c r="X2355">
        <v>0</v>
      </c>
      <c r="Y2355">
        <v>0</v>
      </c>
      <c r="AB2355">
        <v>3</v>
      </c>
      <c r="AF2355">
        <v>1.1000000000000001</v>
      </c>
    </row>
    <row r="2356" spans="1:32" x14ac:dyDescent="0.2">
      <c r="A2356" t="s">
        <v>1017</v>
      </c>
      <c r="B2356" t="s">
        <v>794</v>
      </c>
      <c r="C2356" t="s">
        <v>56</v>
      </c>
      <c r="D2356" t="s">
        <v>39</v>
      </c>
      <c r="E2356">
        <v>10</v>
      </c>
      <c r="F2356" t="s">
        <v>1018</v>
      </c>
      <c r="G2356" t="s">
        <v>233</v>
      </c>
      <c r="T2356">
        <v>1</v>
      </c>
      <c r="U2356">
        <v>1</v>
      </c>
      <c r="V2356">
        <v>1</v>
      </c>
      <c r="W2356">
        <v>0</v>
      </c>
      <c r="X2356">
        <v>0</v>
      </c>
      <c r="Y2356">
        <v>0</v>
      </c>
      <c r="AB2356">
        <v>2</v>
      </c>
      <c r="AF2356">
        <v>1.1000000000000001</v>
      </c>
    </row>
    <row r="2357" spans="1:32" x14ac:dyDescent="0.2">
      <c r="A2357" t="s">
        <v>1260</v>
      </c>
      <c r="B2357" t="s">
        <v>720</v>
      </c>
      <c r="C2357" t="s">
        <v>34</v>
      </c>
      <c r="D2357" t="s">
        <v>36</v>
      </c>
      <c r="E2357">
        <v>10</v>
      </c>
      <c r="F2357" t="s">
        <v>1261</v>
      </c>
      <c r="G2357" t="s">
        <v>228</v>
      </c>
      <c r="T2357">
        <v>1</v>
      </c>
      <c r="U2357">
        <v>1</v>
      </c>
      <c r="V2357">
        <v>0</v>
      </c>
      <c r="W2357">
        <v>0</v>
      </c>
      <c r="X2357">
        <v>0</v>
      </c>
      <c r="Y2357">
        <v>0</v>
      </c>
      <c r="AB2357">
        <v>4</v>
      </c>
      <c r="AF2357">
        <v>1</v>
      </c>
    </row>
    <row r="2358" spans="1:32" x14ac:dyDescent="0.2">
      <c r="A2358" t="s">
        <v>417</v>
      </c>
      <c r="B2358" t="s">
        <v>367</v>
      </c>
      <c r="C2358" t="s">
        <v>48</v>
      </c>
      <c r="D2358" t="s">
        <v>45</v>
      </c>
      <c r="E2358">
        <v>10</v>
      </c>
      <c r="F2358" t="s">
        <v>418</v>
      </c>
      <c r="G2358" t="s">
        <v>227</v>
      </c>
      <c r="H2358">
        <v>4</v>
      </c>
      <c r="I2358">
        <v>3</v>
      </c>
      <c r="J2358">
        <v>23</v>
      </c>
      <c r="K2358">
        <v>0</v>
      </c>
      <c r="L2358">
        <v>0</v>
      </c>
      <c r="M2358">
        <v>0</v>
      </c>
      <c r="N2358">
        <v>0</v>
      </c>
      <c r="AB2358">
        <v>2</v>
      </c>
      <c r="AF2358">
        <v>0.92</v>
      </c>
    </row>
    <row r="2359" spans="1:32" x14ac:dyDescent="0.2">
      <c r="A2359" t="s">
        <v>568</v>
      </c>
      <c r="B2359" t="s">
        <v>475</v>
      </c>
      <c r="C2359" t="s">
        <v>31</v>
      </c>
      <c r="D2359" t="s">
        <v>62</v>
      </c>
      <c r="E2359">
        <v>10</v>
      </c>
      <c r="F2359" t="s">
        <v>569</v>
      </c>
      <c r="G2359" t="s">
        <v>234</v>
      </c>
      <c r="O2359">
        <v>2</v>
      </c>
      <c r="P2359">
        <v>9</v>
      </c>
      <c r="Q2359">
        <v>0</v>
      </c>
      <c r="R2359">
        <v>0</v>
      </c>
      <c r="S2359">
        <v>0</v>
      </c>
      <c r="T2359">
        <v>1</v>
      </c>
      <c r="U2359">
        <v>0</v>
      </c>
      <c r="V2359">
        <v>0</v>
      </c>
      <c r="W2359">
        <v>0</v>
      </c>
      <c r="X2359">
        <v>0</v>
      </c>
      <c r="Y2359">
        <v>0</v>
      </c>
      <c r="AB2359">
        <v>2</v>
      </c>
      <c r="AC2359" t="s">
        <v>462</v>
      </c>
      <c r="AD2359" t="s">
        <v>1478</v>
      </c>
      <c r="AE2359" t="s">
        <v>1567</v>
      </c>
      <c r="AF2359">
        <v>0.9</v>
      </c>
    </row>
    <row r="2360" spans="1:32" x14ac:dyDescent="0.2">
      <c r="A2360" t="s">
        <v>574</v>
      </c>
      <c r="B2360" t="s">
        <v>475</v>
      </c>
      <c r="C2360" t="s">
        <v>45</v>
      </c>
      <c r="D2360" t="s">
        <v>48</v>
      </c>
      <c r="E2360">
        <v>10</v>
      </c>
      <c r="F2360" t="s">
        <v>575</v>
      </c>
      <c r="G2360" t="s">
        <v>227</v>
      </c>
      <c r="O2360">
        <v>6</v>
      </c>
      <c r="P2360">
        <v>-5</v>
      </c>
      <c r="Q2360">
        <v>0</v>
      </c>
      <c r="R2360">
        <v>0</v>
      </c>
      <c r="S2360">
        <v>0</v>
      </c>
      <c r="T2360">
        <v>2</v>
      </c>
      <c r="U2360">
        <v>1</v>
      </c>
      <c r="V2360">
        <v>4</v>
      </c>
      <c r="W2360">
        <v>0</v>
      </c>
      <c r="X2360">
        <v>0</v>
      </c>
      <c r="Y2360">
        <v>0</v>
      </c>
      <c r="AB2360">
        <v>2</v>
      </c>
      <c r="AF2360">
        <v>0.9</v>
      </c>
    </row>
    <row r="2361" spans="1:32" x14ac:dyDescent="0.2">
      <c r="A2361" t="s">
        <v>534</v>
      </c>
      <c r="B2361" t="s">
        <v>475</v>
      </c>
      <c r="C2361" t="s">
        <v>54</v>
      </c>
      <c r="D2361" t="s">
        <v>44</v>
      </c>
      <c r="E2361">
        <v>10</v>
      </c>
      <c r="F2361" t="s">
        <v>535</v>
      </c>
      <c r="G2361" t="s">
        <v>225</v>
      </c>
      <c r="O2361">
        <v>11</v>
      </c>
      <c r="P2361">
        <v>8</v>
      </c>
      <c r="Q2361">
        <v>0</v>
      </c>
      <c r="R2361">
        <v>0</v>
      </c>
      <c r="S2361">
        <v>0</v>
      </c>
      <c r="AB2361">
        <v>1</v>
      </c>
      <c r="AF2361">
        <v>0.8</v>
      </c>
    </row>
    <row r="2362" spans="1:32" x14ac:dyDescent="0.2">
      <c r="A2362" t="s">
        <v>684</v>
      </c>
      <c r="B2362" t="s">
        <v>475</v>
      </c>
      <c r="C2362" t="s">
        <v>34</v>
      </c>
      <c r="D2362" t="s">
        <v>36</v>
      </c>
      <c r="E2362">
        <v>10</v>
      </c>
      <c r="F2362" t="s">
        <v>685</v>
      </c>
      <c r="G2362" t="s">
        <v>228</v>
      </c>
      <c r="O2362">
        <v>3</v>
      </c>
      <c r="P2362">
        <v>8</v>
      </c>
      <c r="Q2362">
        <v>0</v>
      </c>
      <c r="R2362">
        <v>0</v>
      </c>
      <c r="S2362">
        <v>0</v>
      </c>
      <c r="AB2362">
        <v>2</v>
      </c>
      <c r="AC2362" t="s">
        <v>462</v>
      </c>
      <c r="AD2362" t="s">
        <v>1508</v>
      </c>
      <c r="AE2362" t="s">
        <v>1577</v>
      </c>
      <c r="AF2362">
        <v>0.8</v>
      </c>
    </row>
    <row r="2363" spans="1:32" x14ac:dyDescent="0.2">
      <c r="A2363" t="s">
        <v>708</v>
      </c>
      <c r="B2363" t="s">
        <v>475</v>
      </c>
      <c r="C2363" t="s">
        <v>48</v>
      </c>
      <c r="D2363" t="s">
        <v>45</v>
      </c>
      <c r="E2363">
        <v>10</v>
      </c>
      <c r="F2363" t="s">
        <v>709</v>
      </c>
      <c r="G2363" t="s">
        <v>227</v>
      </c>
      <c r="O2363">
        <v>2</v>
      </c>
      <c r="P2363">
        <v>8</v>
      </c>
      <c r="Q2363">
        <v>0</v>
      </c>
      <c r="R2363">
        <v>0</v>
      </c>
      <c r="S2363">
        <v>0</v>
      </c>
      <c r="AB2363">
        <v>2</v>
      </c>
      <c r="AF2363">
        <v>0.8</v>
      </c>
    </row>
    <row r="2364" spans="1:32" x14ac:dyDescent="0.2">
      <c r="A2364" t="s">
        <v>646</v>
      </c>
      <c r="B2364" t="s">
        <v>475</v>
      </c>
      <c r="C2364" t="s">
        <v>54</v>
      </c>
      <c r="D2364" t="s">
        <v>44</v>
      </c>
      <c r="E2364">
        <v>10</v>
      </c>
      <c r="F2364" t="s">
        <v>647</v>
      </c>
      <c r="G2364" t="s">
        <v>225</v>
      </c>
      <c r="O2364">
        <v>2</v>
      </c>
      <c r="P2364">
        <v>7</v>
      </c>
      <c r="Q2364">
        <v>0</v>
      </c>
      <c r="R2364">
        <v>0</v>
      </c>
      <c r="S2364">
        <v>0</v>
      </c>
      <c r="AB2364">
        <v>3</v>
      </c>
      <c r="AF2364">
        <v>0.7</v>
      </c>
    </row>
    <row r="2365" spans="1:32" x14ac:dyDescent="0.2">
      <c r="A2365" t="s">
        <v>735</v>
      </c>
      <c r="B2365" t="s">
        <v>475</v>
      </c>
      <c r="C2365" t="s">
        <v>62</v>
      </c>
      <c r="D2365" t="s">
        <v>31</v>
      </c>
      <c r="E2365">
        <v>10</v>
      </c>
      <c r="F2365" t="s">
        <v>736</v>
      </c>
      <c r="G2365" t="s">
        <v>234</v>
      </c>
      <c r="O2365">
        <v>2</v>
      </c>
      <c r="P2365">
        <v>4</v>
      </c>
      <c r="Q2365">
        <v>0</v>
      </c>
      <c r="R2365">
        <v>0</v>
      </c>
      <c r="S2365">
        <v>0</v>
      </c>
      <c r="AF2365">
        <v>0.4</v>
      </c>
    </row>
    <row r="2366" spans="1:32" x14ac:dyDescent="0.2">
      <c r="A2366" t="s">
        <v>678</v>
      </c>
      <c r="B2366" t="s">
        <v>475</v>
      </c>
      <c r="C2366" t="s">
        <v>37</v>
      </c>
      <c r="D2366" t="s">
        <v>43</v>
      </c>
      <c r="E2366">
        <v>10</v>
      </c>
      <c r="F2366" t="s">
        <v>679</v>
      </c>
      <c r="G2366" t="s">
        <v>235</v>
      </c>
      <c r="O2366">
        <v>2</v>
      </c>
      <c r="P2366">
        <v>2</v>
      </c>
      <c r="Q2366">
        <v>0</v>
      </c>
      <c r="R2366">
        <v>0</v>
      </c>
      <c r="S2366">
        <v>0</v>
      </c>
      <c r="AB2366">
        <v>3</v>
      </c>
      <c r="AF2366">
        <v>0.2</v>
      </c>
    </row>
    <row r="2367" spans="1:32" x14ac:dyDescent="0.2">
      <c r="A2367" t="s">
        <v>586</v>
      </c>
      <c r="B2367" t="s">
        <v>475</v>
      </c>
      <c r="C2367" t="s">
        <v>40</v>
      </c>
      <c r="D2367" t="s">
        <v>55</v>
      </c>
      <c r="E2367">
        <v>10</v>
      </c>
      <c r="F2367" t="s">
        <v>587</v>
      </c>
      <c r="G2367" t="s">
        <v>230</v>
      </c>
      <c r="O2367">
        <v>1</v>
      </c>
      <c r="P2367">
        <v>1</v>
      </c>
      <c r="Q2367">
        <v>0</v>
      </c>
      <c r="R2367">
        <v>0</v>
      </c>
      <c r="S2367">
        <v>0</v>
      </c>
      <c r="T2367">
        <v>2</v>
      </c>
      <c r="U2367">
        <v>0</v>
      </c>
      <c r="V2367">
        <v>0</v>
      </c>
      <c r="W2367">
        <v>0</v>
      </c>
      <c r="X2367">
        <v>0</v>
      </c>
      <c r="Y2367">
        <v>0</v>
      </c>
      <c r="AB2367">
        <v>2</v>
      </c>
      <c r="AF2367">
        <v>0.1</v>
      </c>
    </row>
    <row r="2368" spans="1:32" x14ac:dyDescent="0.2">
      <c r="A2368" t="s">
        <v>461</v>
      </c>
      <c r="B2368" t="s">
        <v>462</v>
      </c>
      <c r="C2368" t="s">
        <v>35</v>
      </c>
      <c r="D2368" t="s">
        <v>52</v>
      </c>
      <c r="E2368">
        <v>10</v>
      </c>
      <c r="F2368" t="s">
        <v>463</v>
      </c>
      <c r="G2368" t="s">
        <v>226</v>
      </c>
      <c r="H2368">
        <v>1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AF2368">
        <v>0</v>
      </c>
    </row>
    <row r="2369" spans="1:32" x14ac:dyDescent="0.2">
      <c r="A2369" t="s">
        <v>1614</v>
      </c>
      <c r="B2369" t="s">
        <v>462</v>
      </c>
      <c r="C2369" t="s">
        <v>58</v>
      </c>
      <c r="D2369" t="s">
        <v>32</v>
      </c>
      <c r="E2369">
        <v>10</v>
      </c>
      <c r="F2369" t="s">
        <v>1615</v>
      </c>
      <c r="G2369" t="s">
        <v>224</v>
      </c>
      <c r="O2369">
        <v>1</v>
      </c>
      <c r="P2369">
        <v>0</v>
      </c>
      <c r="Q2369">
        <v>0</v>
      </c>
      <c r="R2369">
        <v>0</v>
      </c>
      <c r="S2369">
        <v>0</v>
      </c>
      <c r="AF2369">
        <v>0</v>
      </c>
    </row>
    <row r="2370" spans="1:32" x14ac:dyDescent="0.2">
      <c r="A2370" t="s">
        <v>686</v>
      </c>
      <c r="B2370" t="s">
        <v>530</v>
      </c>
      <c r="C2370" t="s">
        <v>61</v>
      </c>
      <c r="D2370" t="s">
        <v>47</v>
      </c>
      <c r="E2370">
        <v>10</v>
      </c>
      <c r="F2370" t="s">
        <v>687</v>
      </c>
      <c r="G2370" t="s">
        <v>229</v>
      </c>
      <c r="O2370">
        <v>1</v>
      </c>
      <c r="P2370">
        <v>0</v>
      </c>
      <c r="Q2370">
        <v>0</v>
      </c>
      <c r="R2370">
        <v>0</v>
      </c>
      <c r="S2370">
        <v>0</v>
      </c>
      <c r="AB2370">
        <v>3</v>
      </c>
      <c r="AF2370">
        <v>0</v>
      </c>
    </row>
    <row r="2371" spans="1:32" x14ac:dyDescent="0.2">
      <c r="A2371" t="s">
        <v>1029</v>
      </c>
      <c r="B2371" t="s">
        <v>720</v>
      </c>
      <c r="C2371" t="s">
        <v>42</v>
      </c>
      <c r="D2371" t="s">
        <v>38</v>
      </c>
      <c r="E2371">
        <v>10</v>
      </c>
      <c r="F2371" t="s">
        <v>1030</v>
      </c>
      <c r="G2371" t="s">
        <v>231</v>
      </c>
      <c r="T2371">
        <v>4</v>
      </c>
      <c r="U2371">
        <v>0</v>
      </c>
      <c r="V2371">
        <v>0</v>
      </c>
      <c r="W2371">
        <v>0</v>
      </c>
      <c r="X2371">
        <v>0</v>
      </c>
      <c r="Y2371">
        <v>0</v>
      </c>
      <c r="AB2371">
        <v>3</v>
      </c>
      <c r="AF2371">
        <v>0</v>
      </c>
    </row>
    <row r="2372" spans="1:32" x14ac:dyDescent="0.2">
      <c r="A2372" t="s">
        <v>820</v>
      </c>
      <c r="B2372" t="s">
        <v>720</v>
      </c>
      <c r="C2372" t="s">
        <v>31</v>
      </c>
      <c r="D2372" t="s">
        <v>62</v>
      </c>
      <c r="E2372">
        <v>10</v>
      </c>
      <c r="F2372" t="s">
        <v>821</v>
      </c>
      <c r="G2372" t="s">
        <v>234</v>
      </c>
      <c r="T2372">
        <v>4</v>
      </c>
      <c r="U2372">
        <v>0</v>
      </c>
      <c r="V2372">
        <v>0</v>
      </c>
      <c r="W2372">
        <v>0</v>
      </c>
      <c r="X2372">
        <v>0</v>
      </c>
      <c r="Y2372">
        <v>0</v>
      </c>
      <c r="AB2372">
        <v>2</v>
      </c>
      <c r="AC2372" t="s">
        <v>1477</v>
      </c>
      <c r="AD2372" t="s">
        <v>1478</v>
      </c>
      <c r="AE2372" t="s">
        <v>1616</v>
      </c>
      <c r="AF2372">
        <v>0</v>
      </c>
    </row>
    <row r="2373" spans="1:32" x14ac:dyDescent="0.2">
      <c r="A2373" t="s">
        <v>1049</v>
      </c>
      <c r="B2373" t="s">
        <v>794</v>
      </c>
      <c r="C2373" t="s">
        <v>32</v>
      </c>
      <c r="D2373" t="s">
        <v>58</v>
      </c>
      <c r="E2373">
        <v>10</v>
      </c>
      <c r="F2373" t="s">
        <v>1050</v>
      </c>
      <c r="G2373" t="s">
        <v>224</v>
      </c>
      <c r="T2373">
        <v>1</v>
      </c>
      <c r="U2373">
        <v>0</v>
      </c>
      <c r="V2373">
        <v>0</v>
      </c>
      <c r="W2373">
        <v>0</v>
      </c>
      <c r="X2373">
        <v>0</v>
      </c>
      <c r="Y2373">
        <v>0</v>
      </c>
      <c r="AB2373">
        <v>2</v>
      </c>
      <c r="AC2373" t="s">
        <v>462</v>
      </c>
      <c r="AD2373" t="s">
        <v>1540</v>
      </c>
      <c r="AF2373">
        <v>0</v>
      </c>
    </row>
    <row r="2374" spans="1:32" x14ac:dyDescent="0.2">
      <c r="A2374" t="s">
        <v>1246</v>
      </c>
      <c r="B2374" t="s">
        <v>720</v>
      </c>
      <c r="C2374" t="s">
        <v>47</v>
      </c>
      <c r="D2374" t="s">
        <v>61</v>
      </c>
      <c r="E2374">
        <v>10</v>
      </c>
      <c r="F2374" t="s">
        <v>1247</v>
      </c>
      <c r="G2374" t="s">
        <v>229</v>
      </c>
      <c r="T2374">
        <v>2</v>
      </c>
      <c r="U2374">
        <v>0</v>
      </c>
      <c r="V2374">
        <v>0</v>
      </c>
      <c r="W2374">
        <v>0</v>
      </c>
      <c r="X2374">
        <v>0</v>
      </c>
      <c r="Y2374">
        <v>0</v>
      </c>
      <c r="AB2374">
        <v>2</v>
      </c>
      <c r="AC2374" t="s">
        <v>462</v>
      </c>
      <c r="AD2374" t="s">
        <v>1566</v>
      </c>
      <c r="AE2374" t="s">
        <v>1617</v>
      </c>
      <c r="AF2374">
        <v>0</v>
      </c>
    </row>
    <row r="2375" spans="1:32" x14ac:dyDescent="0.2">
      <c r="A2375" t="s">
        <v>1011</v>
      </c>
      <c r="B2375" t="s">
        <v>794</v>
      </c>
      <c r="C2375" t="s">
        <v>57</v>
      </c>
      <c r="D2375" t="s">
        <v>46</v>
      </c>
      <c r="E2375">
        <v>10</v>
      </c>
      <c r="F2375" t="s">
        <v>1012</v>
      </c>
      <c r="G2375" t="s">
        <v>236</v>
      </c>
      <c r="T2375">
        <v>1</v>
      </c>
      <c r="U2375">
        <v>0</v>
      </c>
      <c r="V2375">
        <v>0</v>
      </c>
      <c r="W2375">
        <v>0</v>
      </c>
      <c r="X2375">
        <v>0</v>
      </c>
      <c r="Y2375">
        <v>0</v>
      </c>
      <c r="AB2375">
        <v>2</v>
      </c>
      <c r="AC2375" t="s">
        <v>462</v>
      </c>
      <c r="AD2375" t="s">
        <v>1618</v>
      </c>
      <c r="AE2375" t="s">
        <v>1619</v>
      </c>
      <c r="AF2375">
        <v>0</v>
      </c>
    </row>
    <row r="2376" spans="1:32" x14ac:dyDescent="0.2">
      <c r="A2376" t="s">
        <v>858</v>
      </c>
      <c r="B2376" t="s">
        <v>720</v>
      </c>
      <c r="C2376" t="s">
        <v>57</v>
      </c>
      <c r="D2376" t="s">
        <v>46</v>
      </c>
      <c r="E2376">
        <v>10</v>
      </c>
      <c r="F2376" t="s">
        <v>859</v>
      </c>
      <c r="G2376" t="s">
        <v>236</v>
      </c>
      <c r="T2376">
        <v>2</v>
      </c>
      <c r="U2376">
        <v>0</v>
      </c>
      <c r="V2376">
        <v>0</v>
      </c>
      <c r="W2376">
        <v>0</v>
      </c>
      <c r="X2376">
        <v>0</v>
      </c>
      <c r="Y2376">
        <v>0</v>
      </c>
      <c r="AB2376">
        <v>4</v>
      </c>
      <c r="AF2376">
        <v>0</v>
      </c>
    </row>
    <row r="2377" spans="1:32" x14ac:dyDescent="0.2">
      <c r="A2377" t="s">
        <v>822</v>
      </c>
      <c r="B2377" t="s">
        <v>720</v>
      </c>
      <c r="C2377" t="s">
        <v>46</v>
      </c>
      <c r="D2377" t="s">
        <v>57</v>
      </c>
      <c r="E2377">
        <v>10</v>
      </c>
      <c r="F2377" t="s">
        <v>823</v>
      </c>
      <c r="G2377" t="s">
        <v>236</v>
      </c>
      <c r="T2377">
        <v>3</v>
      </c>
      <c r="U2377">
        <v>0</v>
      </c>
      <c r="V2377">
        <v>0</v>
      </c>
      <c r="W2377">
        <v>0</v>
      </c>
      <c r="X2377">
        <v>0</v>
      </c>
      <c r="Y2377">
        <v>0</v>
      </c>
      <c r="AB2377">
        <v>2</v>
      </c>
      <c r="AC2377" t="s">
        <v>1477</v>
      </c>
      <c r="AD2377" t="s">
        <v>1490</v>
      </c>
      <c r="AE2377" t="s">
        <v>1620</v>
      </c>
      <c r="AF2377">
        <v>0</v>
      </c>
    </row>
    <row r="2378" spans="1:32" x14ac:dyDescent="0.2">
      <c r="A2378" t="s">
        <v>1129</v>
      </c>
      <c r="B2378" t="s">
        <v>720</v>
      </c>
      <c r="C2378" t="s">
        <v>54</v>
      </c>
      <c r="D2378" t="s">
        <v>44</v>
      </c>
      <c r="E2378">
        <v>10</v>
      </c>
      <c r="F2378" t="s">
        <v>1130</v>
      </c>
      <c r="G2378" t="s">
        <v>225</v>
      </c>
      <c r="T2378">
        <v>2</v>
      </c>
      <c r="U2378">
        <v>0</v>
      </c>
      <c r="V2378">
        <v>0</v>
      </c>
      <c r="W2378">
        <v>0</v>
      </c>
      <c r="X2378">
        <v>0</v>
      </c>
      <c r="Y2378">
        <v>0</v>
      </c>
      <c r="AB2378">
        <v>2</v>
      </c>
      <c r="AF2378">
        <v>0</v>
      </c>
    </row>
    <row r="2379" spans="1:32" x14ac:dyDescent="0.2">
      <c r="A2379" t="s">
        <v>1421</v>
      </c>
      <c r="B2379" t="s">
        <v>720</v>
      </c>
      <c r="C2379" t="s">
        <v>54</v>
      </c>
      <c r="D2379" t="s">
        <v>44</v>
      </c>
      <c r="E2379">
        <v>10</v>
      </c>
      <c r="F2379" t="s">
        <v>1422</v>
      </c>
      <c r="G2379" t="s">
        <v>225</v>
      </c>
      <c r="T2379">
        <v>1</v>
      </c>
      <c r="U2379">
        <v>0</v>
      </c>
      <c r="V2379">
        <v>0</v>
      </c>
      <c r="W2379">
        <v>0</v>
      </c>
      <c r="X2379">
        <v>0</v>
      </c>
      <c r="Y2379">
        <v>0</v>
      </c>
      <c r="AF2379">
        <v>0</v>
      </c>
    </row>
    <row r="2380" spans="1:32" x14ac:dyDescent="0.2">
      <c r="A2380" t="s">
        <v>1227</v>
      </c>
      <c r="B2380" t="s">
        <v>720</v>
      </c>
      <c r="C2380" t="s">
        <v>38</v>
      </c>
      <c r="D2380" t="s">
        <v>42</v>
      </c>
      <c r="E2380">
        <v>10</v>
      </c>
      <c r="F2380" t="s">
        <v>1228</v>
      </c>
      <c r="G2380" t="s">
        <v>231</v>
      </c>
      <c r="T2380">
        <v>4</v>
      </c>
      <c r="U2380">
        <v>0</v>
      </c>
      <c r="V2380">
        <v>0</v>
      </c>
      <c r="W2380">
        <v>0</v>
      </c>
      <c r="X2380">
        <v>0</v>
      </c>
      <c r="Y2380">
        <v>0</v>
      </c>
      <c r="AB2380">
        <v>4</v>
      </c>
      <c r="AF2380">
        <v>0</v>
      </c>
    </row>
    <row r="2381" spans="1:32" x14ac:dyDescent="0.2">
      <c r="A2381" t="s">
        <v>954</v>
      </c>
      <c r="B2381" t="s">
        <v>794</v>
      </c>
      <c r="C2381" t="s">
        <v>43</v>
      </c>
      <c r="D2381" t="s">
        <v>37</v>
      </c>
      <c r="E2381">
        <v>10</v>
      </c>
      <c r="F2381" t="s">
        <v>955</v>
      </c>
      <c r="G2381" t="s">
        <v>235</v>
      </c>
      <c r="T2381">
        <v>1</v>
      </c>
      <c r="U2381">
        <v>0</v>
      </c>
      <c r="V2381">
        <v>0</v>
      </c>
      <c r="W2381">
        <v>0</v>
      </c>
      <c r="X2381">
        <v>0</v>
      </c>
      <c r="Y2381">
        <v>0</v>
      </c>
      <c r="AF2381">
        <v>0</v>
      </c>
    </row>
    <row r="2382" spans="1:32" x14ac:dyDescent="0.2">
      <c r="A2382" t="s">
        <v>1274</v>
      </c>
      <c r="B2382" t="s">
        <v>720</v>
      </c>
      <c r="C2382" t="s">
        <v>36</v>
      </c>
      <c r="D2382" t="s">
        <v>34</v>
      </c>
      <c r="E2382">
        <v>10</v>
      </c>
      <c r="F2382" t="s">
        <v>1275</v>
      </c>
      <c r="G2382" t="s">
        <v>228</v>
      </c>
      <c r="T2382">
        <v>2</v>
      </c>
      <c r="U2382">
        <v>0</v>
      </c>
      <c r="V2382">
        <v>0</v>
      </c>
      <c r="W2382">
        <v>0</v>
      </c>
      <c r="X2382">
        <v>0</v>
      </c>
      <c r="Y2382">
        <v>0</v>
      </c>
      <c r="AB2382">
        <v>4</v>
      </c>
      <c r="AF2382">
        <v>0</v>
      </c>
    </row>
    <row r="2383" spans="1:32" x14ac:dyDescent="0.2">
      <c r="A2383" t="s">
        <v>1195</v>
      </c>
      <c r="B2383" t="s">
        <v>794</v>
      </c>
      <c r="C2383" t="s">
        <v>36</v>
      </c>
      <c r="D2383" t="s">
        <v>34</v>
      </c>
      <c r="E2383">
        <v>10</v>
      </c>
      <c r="F2383" t="s">
        <v>1196</v>
      </c>
      <c r="G2383" t="s">
        <v>228</v>
      </c>
      <c r="T2383">
        <v>1</v>
      </c>
      <c r="U2383">
        <v>0</v>
      </c>
      <c r="V2383">
        <v>0</v>
      </c>
      <c r="W2383">
        <v>0</v>
      </c>
      <c r="X2383">
        <v>0</v>
      </c>
      <c r="Y2383">
        <v>0</v>
      </c>
      <c r="AB2383">
        <v>2</v>
      </c>
      <c r="AF2383">
        <v>0</v>
      </c>
    </row>
    <row r="2384" spans="1:32" x14ac:dyDescent="0.2">
      <c r="A2384" t="s">
        <v>866</v>
      </c>
      <c r="B2384" t="s">
        <v>720</v>
      </c>
      <c r="C2384" t="s">
        <v>41</v>
      </c>
      <c r="D2384" t="s">
        <v>53</v>
      </c>
      <c r="E2384">
        <v>10</v>
      </c>
      <c r="F2384" t="s">
        <v>867</v>
      </c>
      <c r="G2384" t="s">
        <v>232</v>
      </c>
      <c r="T2384">
        <v>1</v>
      </c>
      <c r="U2384">
        <v>0</v>
      </c>
      <c r="V2384">
        <v>0</v>
      </c>
      <c r="W2384">
        <v>0</v>
      </c>
      <c r="X2384">
        <v>0</v>
      </c>
      <c r="Y2384">
        <v>0</v>
      </c>
      <c r="AB2384">
        <v>2</v>
      </c>
      <c r="AC2384" t="s">
        <v>462</v>
      </c>
      <c r="AD2384" t="s">
        <v>1475</v>
      </c>
      <c r="AE2384" t="s">
        <v>1595</v>
      </c>
      <c r="AF2384">
        <v>0</v>
      </c>
    </row>
    <row r="2385" spans="1:32" x14ac:dyDescent="0.2">
      <c r="A2385" t="s">
        <v>976</v>
      </c>
      <c r="B2385" t="s">
        <v>720</v>
      </c>
      <c r="C2385" t="s">
        <v>62</v>
      </c>
      <c r="D2385" t="s">
        <v>31</v>
      </c>
      <c r="E2385">
        <v>10</v>
      </c>
      <c r="F2385" t="s">
        <v>977</v>
      </c>
      <c r="G2385" t="s">
        <v>234</v>
      </c>
      <c r="T2385">
        <v>1</v>
      </c>
      <c r="U2385">
        <v>0</v>
      </c>
      <c r="V2385">
        <v>0</v>
      </c>
      <c r="W2385">
        <v>0</v>
      </c>
      <c r="X2385">
        <v>0</v>
      </c>
      <c r="Y2385">
        <v>0</v>
      </c>
      <c r="AB2385">
        <v>4</v>
      </c>
      <c r="AF2385">
        <v>0</v>
      </c>
    </row>
    <row r="2386" spans="1:32" x14ac:dyDescent="0.2">
      <c r="A2386" t="s">
        <v>1295</v>
      </c>
      <c r="B2386" t="s">
        <v>1296</v>
      </c>
      <c r="C2386" t="s">
        <v>35</v>
      </c>
      <c r="D2386" t="s">
        <v>52</v>
      </c>
      <c r="E2386">
        <v>10</v>
      </c>
      <c r="F2386" t="s">
        <v>1297</v>
      </c>
      <c r="G2386" t="s">
        <v>226</v>
      </c>
      <c r="T2386">
        <v>1</v>
      </c>
      <c r="U2386">
        <v>0</v>
      </c>
      <c r="V2386">
        <v>0</v>
      </c>
      <c r="W2386">
        <v>0</v>
      </c>
      <c r="X2386">
        <v>0</v>
      </c>
      <c r="Y2386">
        <v>0</v>
      </c>
      <c r="AF2386">
        <v>0</v>
      </c>
    </row>
    <row r="2387" spans="1:32" x14ac:dyDescent="0.2">
      <c r="A2387" t="s">
        <v>1621</v>
      </c>
      <c r="B2387" t="s">
        <v>475</v>
      </c>
      <c r="C2387" t="s">
        <v>32</v>
      </c>
      <c r="D2387" t="s">
        <v>58</v>
      </c>
      <c r="E2387">
        <v>10</v>
      </c>
      <c r="F2387" t="s">
        <v>1622</v>
      </c>
      <c r="G2387" t="s">
        <v>224</v>
      </c>
      <c r="O2387">
        <v>3</v>
      </c>
      <c r="P2387">
        <v>-1</v>
      </c>
      <c r="Q2387">
        <v>0</v>
      </c>
      <c r="R2387">
        <v>0</v>
      </c>
      <c r="S2387">
        <v>0</v>
      </c>
      <c r="AB2387">
        <v>3</v>
      </c>
      <c r="AC2387" t="s">
        <v>462</v>
      </c>
      <c r="AD2387" t="s">
        <v>1475</v>
      </c>
      <c r="AF2387">
        <v>-0.1</v>
      </c>
    </row>
    <row r="2388" spans="1:32" x14ac:dyDescent="0.2">
      <c r="A2388" t="s">
        <v>680</v>
      </c>
      <c r="B2388" t="s">
        <v>475</v>
      </c>
      <c r="C2388" t="s">
        <v>43</v>
      </c>
      <c r="D2388" t="s">
        <v>37</v>
      </c>
      <c r="E2388">
        <v>10</v>
      </c>
      <c r="F2388" t="s">
        <v>681</v>
      </c>
      <c r="G2388" t="s">
        <v>235</v>
      </c>
      <c r="O2388">
        <v>1</v>
      </c>
      <c r="P2388">
        <v>-3</v>
      </c>
      <c r="Q2388">
        <v>0</v>
      </c>
      <c r="R2388">
        <v>0</v>
      </c>
      <c r="S2388">
        <v>0</v>
      </c>
      <c r="T2388">
        <v>1</v>
      </c>
      <c r="U2388">
        <v>0</v>
      </c>
      <c r="V2388">
        <v>0</v>
      </c>
      <c r="W2388">
        <v>0</v>
      </c>
      <c r="X2388">
        <v>0</v>
      </c>
      <c r="Y2388">
        <v>0</v>
      </c>
      <c r="AB2388">
        <v>3</v>
      </c>
      <c r="AF2388">
        <v>-0.3</v>
      </c>
    </row>
    <row r="2389" spans="1:32" x14ac:dyDescent="0.2">
      <c r="A2389" t="s">
        <v>439</v>
      </c>
      <c r="B2389" t="s">
        <v>367</v>
      </c>
      <c r="C2389" t="s">
        <v>31</v>
      </c>
      <c r="D2389" t="s">
        <v>62</v>
      </c>
      <c r="E2389">
        <v>10</v>
      </c>
      <c r="F2389" t="s">
        <v>440</v>
      </c>
      <c r="G2389" t="s">
        <v>234</v>
      </c>
      <c r="H2389">
        <v>20</v>
      </c>
      <c r="I2389">
        <v>5</v>
      </c>
      <c r="J2389">
        <v>35</v>
      </c>
      <c r="K2389">
        <v>0</v>
      </c>
      <c r="L2389">
        <v>0</v>
      </c>
      <c r="M2389">
        <v>4</v>
      </c>
      <c r="N2389">
        <v>0</v>
      </c>
      <c r="AB2389">
        <v>1</v>
      </c>
      <c r="AC2389" t="s">
        <v>462</v>
      </c>
      <c r="AD2389" t="s">
        <v>1487</v>
      </c>
      <c r="AE2389" t="s">
        <v>1567</v>
      </c>
      <c r="AF2389">
        <v>-2.6</v>
      </c>
    </row>
    <row r="2390" spans="1:32" x14ac:dyDescent="0.2">
      <c r="A2390" t="s">
        <v>800</v>
      </c>
      <c r="B2390" t="s">
        <v>720</v>
      </c>
      <c r="C2390" t="s">
        <v>48</v>
      </c>
      <c r="D2390" t="s">
        <v>56</v>
      </c>
      <c r="E2390">
        <v>9</v>
      </c>
      <c r="F2390" t="s">
        <v>801</v>
      </c>
      <c r="G2390" t="s">
        <v>215</v>
      </c>
      <c r="O2390">
        <v>2</v>
      </c>
      <c r="P2390">
        <v>22</v>
      </c>
      <c r="Q2390">
        <v>0</v>
      </c>
      <c r="R2390">
        <v>0</v>
      </c>
      <c r="S2390">
        <v>0</v>
      </c>
      <c r="T2390">
        <v>23</v>
      </c>
      <c r="U2390">
        <v>17</v>
      </c>
      <c r="V2390">
        <v>284</v>
      </c>
      <c r="W2390">
        <v>0</v>
      </c>
      <c r="X2390">
        <v>0</v>
      </c>
      <c r="Y2390">
        <v>1</v>
      </c>
      <c r="Z2390">
        <v>1</v>
      </c>
      <c r="AA2390">
        <v>0</v>
      </c>
      <c r="AB2390">
        <v>1</v>
      </c>
      <c r="AF2390">
        <v>50.6</v>
      </c>
    </row>
    <row r="2391" spans="1:32" x14ac:dyDescent="0.2">
      <c r="A2391" t="s">
        <v>552</v>
      </c>
      <c r="B2391" t="s">
        <v>475</v>
      </c>
      <c r="C2391" t="s">
        <v>48</v>
      </c>
      <c r="D2391" t="s">
        <v>56</v>
      </c>
      <c r="E2391">
        <v>9</v>
      </c>
      <c r="F2391" t="s">
        <v>553</v>
      </c>
      <c r="G2391" t="s">
        <v>215</v>
      </c>
      <c r="O2391">
        <v>27</v>
      </c>
      <c r="P2391">
        <v>170</v>
      </c>
      <c r="Q2391">
        <v>2</v>
      </c>
      <c r="R2391">
        <v>0</v>
      </c>
      <c r="S2391">
        <v>1</v>
      </c>
      <c r="T2391">
        <v>4</v>
      </c>
      <c r="U2391">
        <v>2</v>
      </c>
      <c r="V2391">
        <v>55</v>
      </c>
      <c r="W2391">
        <v>0</v>
      </c>
      <c r="X2391">
        <v>1</v>
      </c>
      <c r="Y2391">
        <v>0</v>
      </c>
      <c r="AB2391">
        <v>1</v>
      </c>
      <c r="AF2391">
        <v>41.5</v>
      </c>
    </row>
    <row r="2392" spans="1:32" x14ac:dyDescent="0.2">
      <c r="A2392" t="s">
        <v>415</v>
      </c>
      <c r="B2392" t="s">
        <v>367</v>
      </c>
      <c r="C2392" t="s">
        <v>47</v>
      </c>
      <c r="D2392" t="s">
        <v>44</v>
      </c>
      <c r="E2392">
        <v>9</v>
      </c>
      <c r="F2392" t="s">
        <v>416</v>
      </c>
      <c r="G2392" t="s">
        <v>212</v>
      </c>
      <c r="H2392">
        <v>48</v>
      </c>
      <c r="I2392">
        <v>25</v>
      </c>
      <c r="J2392">
        <v>369</v>
      </c>
      <c r="K2392">
        <v>4</v>
      </c>
      <c r="L2392">
        <v>1</v>
      </c>
      <c r="M2392">
        <v>1</v>
      </c>
      <c r="N2392">
        <v>1</v>
      </c>
      <c r="O2392">
        <v>4</v>
      </c>
      <c r="P2392">
        <v>22</v>
      </c>
      <c r="Q2392">
        <v>0</v>
      </c>
      <c r="R2392">
        <v>0</v>
      </c>
      <c r="S2392">
        <v>0</v>
      </c>
      <c r="AB2392">
        <v>1</v>
      </c>
      <c r="AF2392">
        <v>36.96</v>
      </c>
    </row>
    <row r="2393" spans="1:32" x14ac:dyDescent="0.2">
      <c r="A2393" t="s">
        <v>391</v>
      </c>
      <c r="B2393" t="s">
        <v>367</v>
      </c>
      <c r="C2393" t="s">
        <v>54</v>
      </c>
      <c r="D2393" t="s">
        <v>41</v>
      </c>
      <c r="E2393">
        <v>9</v>
      </c>
      <c r="F2393" t="s">
        <v>392</v>
      </c>
      <c r="G2393" t="s">
        <v>217</v>
      </c>
      <c r="H2393">
        <v>39</v>
      </c>
      <c r="I2393">
        <v>28</v>
      </c>
      <c r="J2393">
        <v>371</v>
      </c>
      <c r="K2393">
        <v>4</v>
      </c>
      <c r="L2393">
        <v>1</v>
      </c>
      <c r="M2393">
        <v>0</v>
      </c>
      <c r="N2393">
        <v>1</v>
      </c>
      <c r="O2393">
        <v>1</v>
      </c>
      <c r="P2393">
        <v>5</v>
      </c>
      <c r="Q2393">
        <v>0</v>
      </c>
      <c r="R2393">
        <v>0</v>
      </c>
      <c r="S2393">
        <v>0</v>
      </c>
      <c r="AB2393">
        <v>1</v>
      </c>
      <c r="AC2393" t="s">
        <v>462</v>
      </c>
      <c r="AD2393" t="s">
        <v>1475</v>
      </c>
      <c r="AE2393" t="s">
        <v>1476</v>
      </c>
      <c r="AF2393">
        <v>36.340000000000003</v>
      </c>
    </row>
    <row r="2394" spans="1:32" x14ac:dyDescent="0.2">
      <c r="A2394" t="s">
        <v>409</v>
      </c>
      <c r="B2394" t="s">
        <v>367</v>
      </c>
      <c r="C2394" t="s">
        <v>41</v>
      </c>
      <c r="D2394" t="s">
        <v>54</v>
      </c>
      <c r="E2394">
        <v>9</v>
      </c>
      <c r="F2394" t="s">
        <v>410</v>
      </c>
      <c r="G2394" t="s">
        <v>217</v>
      </c>
      <c r="H2394">
        <v>39</v>
      </c>
      <c r="I2394">
        <v>28</v>
      </c>
      <c r="J2394">
        <v>387</v>
      </c>
      <c r="K2394">
        <v>3</v>
      </c>
      <c r="L2394">
        <v>0</v>
      </c>
      <c r="M2394">
        <v>1</v>
      </c>
      <c r="N2394">
        <v>1</v>
      </c>
      <c r="O2394">
        <v>3</v>
      </c>
      <c r="P2394">
        <v>-1</v>
      </c>
      <c r="Q2394">
        <v>1</v>
      </c>
      <c r="R2394">
        <v>0</v>
      </c>
      <c r="S2394">
        <v>0</v>
      </c>
      <c r="AB2394">
        <v>1</v>
      </c>
      <c r="AF2394">
        <v>35.380000000000003</v>
      </c>
    </row>
    <row r="2395" spans="1:32" x14ac:dyDescent="0.2">
      <c r="A2395" t="s">
        <v>848</v>
      </c>
      <c r="B2395" t="s">
        <v>720</v>
      </c>
      <c r="C2395" t="s">
        <v>34</v>
      </c>
      <c r="D2395" t="s">
        <v>38</v>
      </c>
      <c r="E2395">
        <v>9</v>
      </c>
      <c r="F2395" t="s">
        <v>849</v>
      </c>
      <c r="G2395" t="s">
        <v>222</v>
      </c>
      <c r="T2395">
        <v>11</v>
      </c>
      <c r="U2395">
        <v>9</v>
      </c>
      <c r="V2395">
        <v>112</v>
      </c>
      <c r="W2395">
        <v>2</v>
      </c>
      <c r="X2395">
        <v>0</v>
      </c>
      <c r="Y2395">
        <v>1</v>
      </c>
      <c r="AB2395">
        <v>3</v>
      </c>
      <c r="AF2395">
        <v>35.200000000000003</v>
      </c>
    </row>
    <row r="2396" spans="1:32" x14ac:dyDescent="0.2">
      <c r="A2396" t="s">
        <v>377</v>
      </c>
      <c r="B2396" t="s">
        <v>367</v>
      </c>
      <c r="C2396" t="s">
        <v>44</v>
      </c>
      <c r="D2396" t="s">
        <v>47</v>
      </c>
      <c r="E2396">
        <v>9</v>
      </c>
      <c r="F2396" t="s">
        <v>378</v>
      </c>
      <c r="G2396" t="s">
        <v>212</v>
      </c>
      <c r="H2396">
        <v>30</v>
      </c>
      <c r="I2396">
        <v>15</v>
      </c>
      <c r="J2396">
        <v>297</v>
      </c>
      <c r="K2396">
        <v>3</v>
      </c>
      <c r="L2396">
        <v>0</v>
      </c>
      <c r="M2396">
        <v>1</v>
      </c>
      <c r="N2396">
        <v>0</v>
      </c>
      <c r="O2396">
        <v>9</v>
      </c>
      <c r="P2396">
        <v>57</v>
      </c>
      <c r="Q2396">
        <v>1</v>
      </c>
      <c r="R2396">
        <v>0</v>
      </c>
      <c r="S2396">
        <v>0</v>
      </c>
      <c r="AB2396">
        <v>1</v>
      </c>
      <c r="AF2396">
        <v>34.58</v>
      </c>
    </row>
    <row r="2397" spans="1:32" x14ac:dyDescent="0.2">
      <c r="A2397" t="s">
        <v>934</v>
      </c>
      <c r="B2397" t="s">
        <v>720</v>
      </c>
      <c r="C2397" t="s">
        <v>58</v>
      </c>
      <c r="D2397" t="s">
        <v>42</v>
      </c>
      <c r="E2397">
        <v>9</v>
      </c>
      <c r="F2397" t="s">
        <v>935</v>
      </c>
      <c r="G2397" t="s">
        <v>214</v>
      </c>
      <c r="T2397">
        <v>8</v>
      </c>
      <c r="U2397">
        <v>8</v>
      </c>
      <c r="V2397">
        <v>168</v>
      </c>
      <c r="W2397">
        <v>1</v>
      </c>
      <c r="X2397">
        <v>0</v>
      </c>
      <c r="Y2397">
        <v>1</v>
      </c>
      <c r="AB2397">
        <v>1</v>
      </c>
      <c r="AC2397" t="s">
        <v>1477</v>
      </c>
      <c r="AD2397" t="s">
        <v>1478</v>
      </c>
      <c r="AE2397" t="s">
        <v>1479</v>
      </c>
      <c r="AF2397">
        <v>33.799999999999997</v>
      </c>
    </row>
    <row r="2398" spans="1:32" x14ac:dyDescent="0.2">
      <c r="A2398" t="s">
        <v>566</v>
      </c>
      <c r="B2398" t="s">
        <v>475</v>
      </c>
      <c r="C2398" t="s">
        <v>42</v>
      </c>
      <c r="D2398" t="s">
        <v>58</v>
      </c>
      <c r="E2398">
        <v>9</v>
      </c>
      <c r="F2398" t="s">
        <v>567</v>
      </c>
      <c r="G2398" t="s">
        <v>214</v>
      </c>
      <c r="O2398">
        <v>12</v>
      </c>
      <c r="P2398">
        <v>44</v>
      </c>
      <c r="Q2398">
        <v>2</v>
      </c>
      <c r="R2398">
        <v>0</v>
      </c>
      <c r="S2398">
        <v>0</v>
      </c>
      <c r="T2398">
        <v>7</v>
      </c>
      <c r="U2398">
        <v>7</v>
      </c>
      <c r="V2398">
        <v>97</v>
      </c>
      <c r="W2398">
        <v>0</v>
      </c>
      <c r="X2398">
        <v>0</v>
      </c>
      <c r="Y2398">
        <v>0</v>
      </c>
      <c r="AB2398">
        <v>1</v>
      </c>
      <c r="AF2398">
        <v>33.1</v>
      </c>
    </row>
    <row r="2399" spans="1:32" x14ac:dyDescent="0.2">
      <c r="A2399" t="s">
        <v>1051</v>
      </c>
      <c r="B2399" t="s">
        <v>720</v>
      </c>
      <c r="C2399" t="s">
        <v>56</v>
      </c>
      <c r="D2399" t="s">
        <v>48</v>
      </c>
      <c r="E2399">
        <v>9</v>
      </c>
      <c r="F2399" t="s">
        <v>1052</v>
      </c>
      <c r="G2399" t="s">
        <v>215</v>
      </c>
      <c r="T2399">
        <v>12</v>
      </c>
      <c r="U2399">
        <v>7</v>
      </c>
      <c r="V2399">
        <v>108</v>
      </c>
      <c r="W2399">
        <v>2</v>
      </c>
      <c r="X2399">
        <v>0</v>
      </c>
      <c r="Y2399">
        <v>1</v>
      </c>
      <c r="AB2399">
        <v>2</v>
      </c>
      <c r="AF2399">
        <v>32.799999999999997</v>
      </c>
    </row>
    <row r="2400" spans="1:32" x14ac:dyDescent="0.2">
      <c r="A2400" t="s">
        <v>882</v>
      </c>
      <c r="B2400" t="s">
        <v>720</v>
      </c>
      <c r="C2400" t="s">
        <v>38</v>
      </c>
      <c r="D2400" t="s">
        <v>34</v>
      </c>
      <c r="E2400">
        <v>9</v>
      </c>
      <c r="F2400" t="s">
        <v>883</v>
      </c>
      <c r="G2400" t="s">
        <v>222</v>
      </c>
      <c r="T2400">
        <v>12</v>
      </c>
      <c r="U2400">
        <v>9</v>
      </c>
      <c r="V2400">
        <v>133</v>
      </c>
      <c r="W2400">
        <v>1</v>
      </c>
      <c r="X2400">
        <v>0</v>
      </c>
      <c r="Y2400">
        <v>1</v>
      </c>
      <c r="AB2400">
        <v>1</v>
      </c>
      <c r="AF2400">
        <v>31.3</v>
      </c>
    </row>
    <row r="2401" spans="1:32" x14ac:dyDescent="0.2">
      <c r="A2401" t="s">
        <v>1199</v>
      </c>
      <c r="B2401" t="s">
        <v>794</v>
      </c>
      <c r="C2401" t="s">
        <v>54</v>
      </c>
      <c r="D2401" t="s">
        <v>41</v>
      </c>
      <c r="E2401">
        <v>9</v>
      </c>
      <c r="F2401" t="s">
        <v>1200</v>
      </c>
      <c r="G2401" t="s">
        <v>217</v>
      </c>
      <c r="T2401">
        <v>8</v>
      </c>
      <c r="U2401">
        <v>7</v>
      </c>
      <c r="V2401">
        <v>95</v>
      </c>
      <c r="W2401">
        <v>2</v>
      </c>
      <c r="X2401">
        <v>1</v>
      </c>
      <c r="Y2401">
        <v>0</v>
      </c>
      <c r="AB2401">
        <v>1</v>
      </c>
      <c r="AF2401">
        <v>30.5</v>
      </c>
    </row>
    <row r="2402" spans="1:32" x14ac:dyDescent="0.2">
      <c r="A2402" t="s">
        <v>375</v>
      </c>
      <c r="B2402" t="s">
        <v>367</v>
      </c>
      <c r="C2402" t="s">
        <v>56</v>
      </c>
      <c r="D2402" t="s">
        <v>48</v>
      </c>
      <c r="E2402">
        <v>9</v>
      </c>
      <c r="F2402" t="s">
        <v>376</v>
      </c>
      <c r="G2402" t="s">
        <v>215</v>
      </c>
      <c r="H2402">
        <v>44</v>
      </c>
      <c r="I2402">
        <v>24</v>
      </c>
      <c r="J2402">
        <v>301</v>
      </c>
      <c r="K2402">
        <v>4</v>
      </c>
      <c r="L2402">
        <v>0</v>
      </c>
      <c r="M2402">
        <v>1</v>
      </c>
      <c r="N2402">
        <v>1</v>
      </c>
      <c r="O2402">
        <v>2</v>
      </c>
      <c r="P2402">
        <v>3</v>
      </c>
      <c r="Q2402">
        <v>0</v>
      </c>
      <c r="R2402">
        <v>0</v>
      </c>
      <c r="S2402">
        <v>0</v>
      </c>
      <c r="AB2402">
        <v>1</v>
      </c>
      <c r="AF2402">
        <v>30.34</v>
      </c>
    </row>
    <row r="2403" spans="1:32" x14ac:dyDescent="0.2">
      <c r="A2403" t="s">
        <v>992</v>
      </c>
      <c r="B2403" t="s">
        <v>794</v>
      </c>
      <c r="C2403" t="s">
        <v>51</v>
      </c>
      <c r="D2403" t="s">
        <v>45</v>
      </c>
      <c r="E2403">
        <v>9</v>
      </c>
      <c r="F2403" t="s">
        <v>993</v>
      </c>
      <c r="G2403" t="s">
        <v>210</v>
      </c>
      <c r="T2403">
        <v>6</v>
      </c>
      <c r="U2403">
        <v>5</v>
      </c>
      <c r="V2403">
        <v>53</v>
      </c>
      <c r="W2403">
        <v>3</v>
      </c>
      <c r="X2403">
        <v>0</v>
      </c>
      <c r="Y2403">
        <v>0</v>
      </c>
      <c r="AB2403">
        <v>1</v>
      </c>
      <c r="AF2403">
        <v>28.3</v>
      </c>
    </row>
    <row r="2404" spans="1:32" x14ac:dyDescent="0.2">
      <c r="A2404" t="s">
        <v>640</v>
      </c>
      <c r="B2404" t="s">
        <v>475</v>
      </c>
      <c r="C2404" t="s">
        <v>38</v>
      </c>
      <c r="D2404" t="s">
        <v>34</v>
      </c>
      <c r="E2404">
        <v>9</v>
      </c>
      <c r="F2404" t="s">
        <v>641</v>
      </c>
      <c r="G2404" t="s">
        <v>222</v>
      </c>
      <c r="O2404">
        <v>18</v>
      </c>
      <c r="P2404">
        <v>83</v>
      </c>
      <c r="Q2404">
        <v>1</v>
      </c>
      <c r="R2404">
        <v>0</v>
      </c>
      <c r="S2404">
        <v>0</v>
      </c>
      <c r="T2404">
        <v>7</v>
      </c>
      <c r="U2404">
        <v>6</v>
      </c>
      <c r="V2404">
        <v>78</v>
      </c>
      <c r="W2404">
        <v>0</v>
      </c>
      <c r="X2404">
        <v>0</v>
      </c>
      <c r="Y2404">
        <v>0</v>
      </c>
      <c r="AB2404">
        <v>1</v>
      </c>
      <c r="AF2404">
        <v>28.1</v>
      </c>
    </row>
    <row r="2405" spans="1:32" x14ac:dyDescent="0.2">
      <c r="A2405" t="s">
        <v>1083</v>
      </c>
      <c r="B2405" t="s">
        <v>720</v>
      </c>
      <c r="C2405" t="s">
        <v>52</v>
      </c>
      <c r="D2405" t="s">
        <v>49</v>
      </c>
      <c r="E2405">
        <v>9</v>
      </c>
      <c r="F2405" t="s">
        <v>1084</v>
      </c>
      <c r="G2405" t="s">
        <v>223</v>
      </c>
      <c r="T2405">
        <v>16</v>
      </c>
      <c r="U2405">
        <v>10</v>
      </c>
      <c r="V2405">
        <v>151</v>
      </c>
      <c r="W2405">
        <v>0</v>
      </c>
      <c r="X2405">
        <v>0</v>
      </c>
      <c r="Y2405">
        <v>1</v>
      </c>
      <c r="AB2405">
        <v>1</v>
      </c>
      <c r="AF2405">
        <v>28.1</v>
      </c>
    </row>
    <row r="2406" spans="1:32" x14ac:dyDescent="0.2">
      <c r="A2406" t="s">
        <v>443</v>
      </c>
      <c r="B2406" t="s">
        <v>367</v>
      </c>
      <c r="C2406" t="s">
        <v>40</v>
      </c>
      <c r="D2406" t="s">
        <v>32</v>
      </c>
      <c r="E2406">
        <v>9</v>
      </c>
      <c r="F2406" t="s">
        <v>444</v>
      </c>
      <c r="G2406" t="s">
        <v>213</v>
      </c>
      <c r="H2406">
        <v>40</v>
      </c>
      <c r="I2406">
        <v>24</v>
      </c>
      <c r="J2406">
        <v>381</v>
      </c>
      <c r="K2406">
        <v>2</v>
      </c>
      <c r="L2406">
        <v>0</v>
      </c>
      <c r="M2406">
        <v>2</v>
      </c>
      <c r="N2406">
        <v>1</v>
      </c>
      <c r="O2406">
        <v>4</v>
      </c>
      <c r="P2406">
        <v>32</v>
      </c>
      <c r="Q2406">
        <v>0</v>
      </c>
      <c r="R2406">
        <v>0</v>
      </c>
      <c r="S2406">
        <v>0</v>
      </c>
      <c r="Z2406">
        <v>1</v>
      </c>
      <c r="AA2406">
        <v>0</v>
      </c>
      <c r="AB2406">
        <v>1</v>
      </c>
      <c r="AF2406">
        <v>27.44</v>
      </c>
    </row>
    <row r="2407" spans="1:32" x14ac:dyDescent="0.2">
      <c r="A2407" t="s">
        <v>896</v>
      </c>
      <c r="B2407" t="s">
        <v>720</v>
      </c>
      <c r="C2407" t="s">
        <v>50</v>
      </c>
      <c r="D2407" t="s">
        <v>60</v>
      </c>
      <c r="E2407">
        <v>9</v>
      </c>
      <c r="F2407" t="s">
        <v>897</v>
      </c>
      <c r="G2407" t="s">
        <v>219</v>
      </c>
      <c r="T2407">
        <v>17</v>
      </c>
      <c r="U2407">
        <v>10</v>
      </c>
      <c r="V2407">
        <v>137</v>
      </c>
      <c r="W2407">
        <v>0</v>
      </c>
      <c r="X2407">
        <v>0</v>
      </c>
      <c r="Y2407">
        <v>1</v>
      </c>
      <c r="AB2407">
        <v>1</v>
      </c>
      <c r="AF2407">
        <v>26.7</v>
      </c>
    </row>
    <row r="2408" spans="1:32" x14ac:dyDescent="0.2">
      <c r="A2408" t="s">
        <v>1133</v>
      </c>
      <c r="B2408" t="s">
        <v>720</v>
      </c>
      <c r="C2408" t="s">
        <v>36</v>
      </c>
      <c r="D2408" t="s">
        <v>37</v>
      </c>
      <c r="E2408">
        <v>9</v>
      </c>
      <c r="F2408" t="s">
        <v>1134</v>
      </c>
      <c r="G2408" t="s">
        <v>220</v>
      </c>
      <c r="T2408">
        <v>19</v>
      </c>
      <c r="U2408">
        <v>8</v>
      </c>
      <c r="V2408">
        <v>152</v>
      </c>
      <c r="W2408">
        <v>0</v>
      </c>
      <c r="X2408">
        <v>0</v>
      </c>
      <c r="Y2408">
        <v>1</v>
      </c>
      <c r="Z2408">
        <v>1</v>
      </c>
      <c r="AA2408">
        <v>0</v>
      </c>
      <c r="AB2408">
        <v>1</v>
      </c>
      <c r="AF2408">
        <v>26.2</v>
      </c>
    </row>
    <row r="2409" spans="1:32" x14ac:dyDescent="0.2">
      <c r="A2409" t="s">
        <v>850</v>
      </c>
      <c r="B2409" t="s">
        <v>720</v>
      </c>
      <c r="C2409" t="s">
        <v>40</v>
      </c>
      <c r="D2409" t="s">
        <v>32</v>
      </c>
      <c r="E2409">
        <v>9</v>
      </c>
      <c r="F2409" t="s">
        <v>851</v>
      </c>
      <c r="G2409" t="s">
        <v>213</v>
      </c>
      <c r="T2409">
        <v>8</v>
      </c>
      <c r="U2409">
        <v>5</v>
      </c>
      <c r="V2409">
        <v>122</v>
      </c>
      <c r="W2409">
        <v>1</v>
      </c>
      <c r="X2409">
        <v>0</v>
      </c>
      <c r="Y2409">
        <v>1</v>
      </c>
      <c r="AB2409">
        <v>2</v>
      </c>
      <c r="AC2409" t="s">
        <v>1477</v>
      </c>
      <c r="AD2409" t="s">
        <v>1480</v>
      </c>
      <c r="AE2409" t="s">
        <v>1481</v>
      </c>
      <c r="AF2409">
        <v>26.2</v>
      </c>
    </row>
    <row r="2410" spans="1:32" x14ac:dyDescent="0.2">
      <c r="A2410" t="s">
        <v>662</v>
      </c>
      <c r="B2410" t="s">
        <v>475</v>
      </c>
      <c r="C2410" t="s">
        <v>58</v>
      </c>
      <c r="D2410" t="s">
        <v>42</v>
      </c>
      <c r="E2410">
        <v>9</v>
      </c>
      <c r="F2410" t="s">
        <v>663</v>
      </c>
      <c r="G2410" t="s">
        <v>214</v>
      </c>
      <c r="O2410">
        <v>9</v>
      </c>
      <c r="P2410">
        <v>110</v>
      </c>
      <c r="Q2410">
        <v>2</v>
      </c>
      <c r="R2410">
        <v>0</v>
      </c>
      <c r="S2410">
        <v>1</v>
      </c>
      <c r="AB2410">
        <v>2</v>
      </c>
      <c r="AC2410" t="s">
        <v>462</v>
      </c>
      <c r="AD2410" t="s">
        <v>1482</v>
      </c>
      <c r="AE2410" t="s">
        <v>1483</v>
      </c>
      <c r="AF2410">
        <v>26</v>
      </c>
    </row>
    <row r="2411" spans="1:32" x14ac:dyDescent="0.2">
      <c r="A2411" t="s">
        <v>451</v>
      </c>
      <c r="B2411" t="s">
        <v>367</v>
      </c>
      <c r="C2411" t="s">
        <v>48</v>
      </c>
      <c r="D2411" t="s">
        <v>56</v>
      </c>
      <c r="E2411">
        <v>9</v>
      </c>
      <c r="F2411" t="s">
        <v>452</v>
      </c>
      <c r="G2411" t="s">
        <v>215</v>
      </c>
      <c r="H2411">
        <v>44</v>
      </c>
      <c r="I2411">
        <v>24</v>
      </c>
      <c r="J2411">
        <v>334</v>
      </c>
      <c r="K2411">
        <v>2</v>
      </c>
      <c r="L2411">
        <v>1</v>
      </c>
      <c r="M2411">
        <v>1</v>
      </c>
      <c r="N2411">
        <v>1</v>
      </c>
      <c r="AB2411">
        <v>1</v>
      </c>
      <c r="AF2411">
        <v>25.36</v>
      </c>
    </row>
    <row r="2412" spans="1:32" x14ac:dyDescent="0.2">
      <c r="A2412" t="s">
        <v>501</v>
      </c>
      <c r="B2412" t="s">
        <v>475</v>
      </c>
      <c r="C2412" t="s">
        <v>39</v>
      </c>
      <c r="D2412" t="s">
        <v>35</v>
      </c>
      <c r="E2412">
        <v>9</v>
      </c>
      <c r="F2412" t="s">
        <v>502</v>
      </c>
      <c r="G2412" t="s">
        <v>216</v>
      </c>
      <c r="O2412">
        <v>29</v>
      </c>
      <c r="P2412">
        <v>125</v>
      </c>
      <c r="Q2412">
        <v>1</v>
      </c>
      <c r="R2412">
        <v>0</v>
      </c>
      <c r="S2412">
        <v>1</v>
      </c>
      <c r="T2412">
        <v>2</v>
      </c>
      <c r="U2412">
        <v>2</v>
      </c>
      <c r="V2412">
        <v>18</v>
      </c>
      <c r="W2412">
        <v>0</v>
      </c>
      <c r="X2412">
        <v>0</v>
      </c>
      <c r="Y2412">
        <v>0</v>
      </c>
      <c r="AB2412">
        <v>1</v>
      </c>
      <c r="AF2412">
        <v>25.3</v>
      </c>
    </row>
    <row r="2413" spans="1:32" x14ac:dyDescent="0.2">
      <c r="A2413" t="s">
        <v>688</v>
      </c>
      <c r="B2413" t="s">
        <v>475</v>
      </c>
      <c r="C2413" t="s">
        <v>52</v>
      </c>
      <c r="D2413" t="s">
        <v>49</v>
      </c>
      <c r="E2413">
        <v>9</v>
      </c>
      <c r="F2413" t="s">
        <v>689</v>
      </c>
      <c r="G2413" t="s">
        <v>223</v>
      </c>
      <c r="O2413">
        <v>18</v>
      </c>
      <c r="P2413">
        <v>72</v>
      </c>
      <c r="Q2413">
        <v>1</v>
      </c>
      <c r="R2413">
        <v>1</v>
      </c>
      <c r="S2413">
        <v>0</v>
      </c>
      <c r="T2413">
        <v>4</v>
      </c>
      <c r="U2413">
        <v>3</v>
      </c>
      <c r="V2413">
        <v>70</v>
      </c>
      <c r="W2413">
        <v>0</v>
      </c>
      <c r="X2413">
        <v>0</v>
      </c>
      <c r="Y2413">
        <v>0</v>
      </c>
      <c r="AB2413">
        <v>2</v>
      </c>
      <c r="AF2413">
        <v>25.2</v>
      </c>
    </row>
    <row r="2414" spans="1:32" x14ac:dyDescent="0.2">
      <c r="A2414" t="s">
        <v>1215</v>
      </c>
      <c r="B2414" t="s">
        <v>794</v>
      </c>
      <c r="C2414" t="s">
        <v>31</v>
      </c>
      <c r="D2414" t="s">
        <v>59</v>
      </c>
      <c r="E2414">
        <v>9</v>
      </c>
      <c r="F2414" t="s">
        <v>1216</v>
      </c>
      <c r="G2414" t="s">
        <v>221</v>
      </c>
      <c r="T2414">
        <v>9</v>
      </c>
      <c r="U2414">
        <v>6</v>
      </c>
      <c r="V2414">
        <v>102</v>
      </c>
      <c r="W2414">
        <v>1</v>
      </c>
      <c r="X2414">
        <v>0</v>
      </c>
      <c r="Y2414">
        <v>1</v>
      </c>
      <c r="AB2414">
        <v>2</v>
      </c>
      <c r="AC2414" t="s">
        <v>462</v>
      </c>
      <c r="AD2414" t="s">
        <v>1484</v>
      </c>
      <c r="AE2414" t="s">
        <v>1485</v>
      </c>
      <c r="AF2414">
        <v>25.2</v>
      </c>
    </row>
    <row r="2415" spans="1:32" x14ac:dyDescent="0.2">
      <c r="A2415" t="s">
        <v>429</v>
      </c>
      <c r="B2415" t="s">
        <v>367</v>
      </c>
      <c r="C2415" t="s">
        <v>34</v>
      </c>
      <c r="D2415" t="s">
        <v>38</v>
      </c>
      <c r="E2415">
        <v>9</v>
      </c>
      <c r="F2415" t="s">
        <v>430</v>
      </c>
      <c r="G2415" t="s">
        <v>222</v>
      </c>
      <c r="H2415">
        <v>38</v>
      </c>
      <c r="I2415">
        <v>25</v>
      </c>
      <c r="J2415">
        <v>299</v>
      </c>
      <c r="K2415">
        <v>3</v>
      </c>
      <c r="L2415">
        <v>0</v>
      </c>
      <c r="M2415">
        <v>1</v>
      </c>
      <c r="N2415">
        <v>0</v>
      </c>
      <c r="O2415">
        <v>2</v>
      </c>
      <c r="P2415">
        <v>17</v>
      </c>
      <c r="Q2415">
        <v>0</v>
      </c>
      <c r="R2415">
        <v>0</v>
      </c>
      <c r="S2415">
        <v>0</v>
      </c>
      <c r="AB2415">
        <v>2</v>
      </c>
      <c r="AC2415" t="s">
        <v>462</v>
      </c>
      <c r="AD2415" t="s">
        <v>1475</v>
      </c>
      <c r="AE2415" t="s">
        <v>1486</v>
      </c>
      <c r="AF2415">
        <v>24.66</v>
      </c>
    </row>
    <row r="2416" spans="1:32" x14ac:dyDescent="0.2">
      <c r="A2416" t="s">
        <v>1217</v>
      </c>
      <c r="B2416" t="s">
        <v>720</v>
      </c>
      <c r="C2416" t="s">
        <v>34</v>
      </c>
      <c r="D2416" t="s">
        <v>38</v>
      </c>
      <c r="E2416">
        <v>9</v>
      </c>
      <c r="F2416" t="s">
        <v>1218</v>
      </c>
      <c r="G2416" t="s">
        <v>222</v>
      </c>
      <c r="T2416">
        <v>8</v>
      </c>
      <c r="U2416">
        <v>5</v>
      </c>
      <c r="V2416">
        <v>104</v>
      </c>
      <c r="W2416">
        <v>1</v>
      </c>
      <c r="X2416">
        <v>0</v>
      </c>
      <c r="Y2416">
        <v>1</v>
      </c>
      <c r="AB2416">
        <v>1</v>
      </c>
      <c r="AC2416" t="s">
        <v>462</v>
      </c>
      <c r="AD2416" t="s">
        <v>1487</v>
      </c>
      <c r="AE2416" t="s">
        <v>1486</v>
      </c>
      <c r="AF2416">
        <v>24.4</v>
      </c>
    </row>
    <row r="2417" spans="1:32" x14ac:dyDescent="0.2">
      <c r="A2417" t="s">
        <v>483</v>
      </c>
      <c r="B2417" t="s">
        <v>475</v>
      </c>
      <c r="C2417" t="s">
        <v>47</v>
      </c>
      <c r="D2417" t="s">
        <v>44</v>
      </c>
      <c r="E2417">
        <v>9</v>
      </c>
      <c r="F2417" t="s">
        <v>484</v>
      </c>
      <c r="G2417" t="s">
        <v>212</v>
      </c>
      <c r="O2417">
        <v>10</v>
      </c>
      <c r="P2417">
        <v>39</v>
      </c>
      <c r="Q2417">
        <v>0</v>
      </c>
      <c r="R2417">
        <v>0</v>
      </c>
      <c r="S2417">
        <v>0</v>
      </c>
      <c r="T2417">
        <v>8</v>
      </c>
      <c r="U2417">
        <v>6</v>
      </c>
      <c r="V2417">
        <v>83</v>
      </c>
      <c r="W2417">
        <v>1</v>
      </c>
      <c r="X2417">
        <v>0</v>
      </c>
      <c r="Y2417">
        <v>0</v>
      </c>
      <c r="AB2417">
        <v>2</v>
      </c>
      <c r="AF2417">
        <v>24.2</v>
      </c>
    </row>
    <row r="2418" spans="1:32" x14ac:dyDescent="0.2">
      <c r="A2418" t="s">
        <v>405</v>
      </c>
      <c r="B2418" t="s">
        <v>367</v>
      </c>
      <c r="C2418" t="s">
        <v>52</v>
      </c>
      <c r="D2418" t="s">
        <v>49</v>
      </c>
      <c r="E2418">
        <v>9</v>
      </c>
      <c r="F2418" t="s">
        <v>406</v>
      </c>
      <c r="G2418" t="s">
        <v>223</v>
      </c>
      <c r="H2418">
        <v>40</v>
      </c>
      <c r="I2418">
        <v>27</v>
      </c>
      <c r="J2418">
        <v>345</v>
      </c>
      <c r="K2418">
        <v>2</v>
      </c>
      <c r="L2418">
        <v>0</v>
      </c>
      <c r="M2418">
        <v>1</v>
      </c>
      <c r="N2418">
        <v>1</v>
      </c>
      <c r="O2418">
        <v>3</v>
      </c>
      <c r="P2418">
        <v>-2</v>
      </c>
      <c r="Q2418">
        <v>0</v>
      </c>
      <c r="R2418">
        <v>0</v>
      </c>
      <c r="S2418">
        <v>0</v>
      </c>
      <c r="Z2418">
        <v>1</v>
      </c>
      <c r="AA2418">
        <v>0</v>
      </c>
      <c r="AB2418">
        <v>1</v>
      </c>
      <c r="AF2418">
        <v>23.6</v>
      </c>
    </row>
    <row r="2419" spans="1:32" x14ac:dyDescent="0.2">
      <c r="A2419" t="s">
        <v>630</v>
      </c>
      <c r="B2419" t="s">
        <v>475</v>
      </c>
      <c r="C2419" t="s">
        <v>49</v>
      </c>
      <c r="D2419" t="s">
        <v>52</v>
      </c>
      <c r="E2419">
        <v>9</v>
      </c>
      <c r="F2419" t="s">
        <v>631</v>
      </c>
      <c r="G2419" t="s">
        <v>223</v>
      </c>
      <c r="O2419">
        <v>6</v>
      </c>
      <c r="P2419">
        <v>33</v>
      </c>
      <c r="Q2419">
        <v>0</v>
      </c>
      <c r="R2419">
        <v>0</v>
      </c>
      <c r="S2419">
        <v>0</v>
      </c>
      <c r="T2419">
        <v>10</v>
      </c>
      <c r="U2419">
        <v>6</v>
      </c>
      <c r="V2419">
        <v>78</v>
      </c>
      <c r="W2419">
        <v>1</v>
      </c>
      <c r="X2419">
        <v>0</v>
      </c>
      <c r="Y2419">
        <v>0</v>
      </c>
      <c r="AB2419">
        <v>1</v>
      </c>
      <c r="AF2419">
        <v>23.1</v>
      </c>
    </row>
    <row r="2420" spans="1:32" x14ac:dyDescent="0.2">
      <c r="A2420" t="s">
        <v>479</v>
      </c>
      <c r="B2420" t="s">
        <v>475</v>
      </c>
      <c r="C2420" t="s">
        <v>58</v>
      </c>
      <c r="D2420" t="s">
        <v>42</v>
      </c>
      <c r="E2420">
        <v>9</v>
      </c>
      <c r="F2420" t="s">
        <v>480</v>
      </c>
      <c r="G2420" t="s">
        <v>214</v>
      </c>
      <c r="O2420">
        <v>16</v>
      </c>
      <c r="P2420">
        <v>112</v>
      </c>
      <c r="Q2420">
        <v>1</v>
      </c>
      <c r="R2420">
        <v>0</v>
      </c>
      <c r="S2420">
        <v>1</v>
      </c>
      <c r="T2420">
        <v>2</v>
      </c>
      <c r="U2420">
        <v>2</v>
      </c>
      <c r="V2420">
        <v>7</v>
      </c>
      <c r="W2420">
        <v>0</v>
      </c>
      <c r="X2420">
        <v>0</v>
      </c>
      <c r="Y2420">
        <v>0</v>
      </c>
      <c r="AB2420">
        <v>1</v>
      </c>
      <c r="AF2420">
        <v>22.9</v>
      </c>
    </row>
    <row r="2421" spans="1:32" x14ac:dyDescent="0.2">
      <c r="A2421" t="s">
        <v>785</v>
      </c>
      <c r="B2421" t="s">
        <v>720</v>
      </c>
      <c r="C2421" t="s">
        <v>37</v>
      </c>
      <c r="D2421" t="s">
        <v>36</v>
      </c>
      <c r="E2421">
        <v>9</v>
      </c>
      <c r="F2421" t="s">
        <v>786</v>
      </c>
      <c r="G2421" t="s">
        <v>220</v>
      </c>
      <c r="T2421">
        <v>17</v>
      </c>
      <c r="U2421">
        <v>9</v>
      </c>
      <c r="V2421">
        <v>105</v>
      </c>
      <c r="W2421">
        <v>0</v>
      </c>
      <c r="X2421">
        <v>0</v>
      </c>
      <c r="Y2421">
        <v>1</v>
      </c>
      <c r="AB2421">
        <v>1</v>
      </c>
      <c r="AF2421">
        <v>22.5</v>
      </c>
    </row>
    <row r="2422" spans="1:32" x14ac:dyDescent="0.2">
      <c r="A2422" t="s">
        <v>664</v>
      </c>
      <c r="B2422" t="s">
        <v>475</v>
      </c>
      <c r="C2422" t="s">
        <v>50</v>
      </c>
      <c r="D2422" t="s">
        <v>60</v>
      </c>
      <c r="E2422">
        <v>9</v>
      </c>
      <c r="F2422" t="s">
        <v>665</v>
      </c>
      <c r="G2422" t="s">
        <v>219</v>
      </c>
      <c r="O2422">
        <v>12</v>
      </c>
      <c r="P2422">
        <v>12</v>
      </c>
      <c r="Q2422">
        <v>0</v>
      </c>
      <c r="R2422">
        <v>0</v>
      </c>
      <c r="S2422">
        <v>0</v>
      </c>
      <c r="T2422">
        <v>10</v>
      </c>
      <c r="U2422">
        <v>8</v>
      </c>
      <c r="V2422">
        <v>67</v>
      </c>
      <c r="W2422">
        <v>1</v>
      </c>
      <c r="X2422">
        <v>0</v>
      </c>
      <c r="Y2422">
        <v>0</v>
      </c>
      <c r="AB2422">
        <v>1</v>
      </c>
      <c r="AF2422">
        <v>21.9</v>
      </c>
    </row>
    <row r="2423" spans="1:32" x14ac:dyDescent="0.2">
      <c r="A2423" t="s">
        <v>634</v>
      </c>
      <c r="B2423" t="s">
        <v>475</v>
      </c>
      <c r="C2423" t="s">
        <v>43</v>
      </c>
      <c r="D2423" t="s">
        <v>53</v>
      </c>
      <c r="E2423">
        <v>9</v>
      </c>
      <c r="F2423" t="s">
        <v>635</v>
      </c>
      <c r="G2423" t="s">
        <v>218</v>
      </c>
      <c r="O2423">
        <v>29</v>
      </c>
      <c r="P2423">
        <v>129</v>
      </c>
      <c r="Q2423">
        <v>1</v>
      </c>
      <c r="R2423">
        <v>0</v>
      </c>
      <c r="S2423">
        <v>1</v>
      </c>
      <c r="AB2423">
        <v>2</v>
      </c>
      <c r="AF2423">
        <v>21.9</v>
      </c>
    </row>
    <row r="2424" spans="1:32" x14ac:dyDescent="0.2">
      <c r="A2424" t="s">
        <v>383</v>
      </c>
      <c r="B2424" t="s">
        <v>367</v>
      </c>
      <c r="C2424" t="s">
        <v>51</v>
      </c>
      <c r="D2424" t="s">
        <v>45</v>
      </c>
      <c r="E2424">
        <v>9</v>
      </c>
      <c r="F2424" t="s">
        <v>384</v>
      </c>
      <c r="G2424" t="s">
        <v>210</v>
      </c>
      <c r="H2424">
        <v>27</v>
      </c>
      <c r="I2424">
        <v>21</v>
      </c>
      <c r="J2424">
        <v>234</v>
      </c>
      <c r="K2424">
        <v>3</v>
      </c>
      <c r="L2424">
        <v>0</v>
      </c>
      <c r="M2424">
        <v>0</v>
      </c>
      <c r="N2424">
        <v>0</v>
      </c>
      <c r="O2424">
        <v>6</v>
      </c>
      <c r="P2424">
        <v>5</v>
      </c>
      <c r="Q2424">
        <v>0</v>
      </c>
      <c r="R2424">
        <v>0</v>
      </c>
      <c r="S2424">
        <v>0</v>
      </c>
      <c r="AB2424">
        <v>1</v>
      </c>
      <c r="AF2424">
        <v>21.86</v>
      </c>
    </row>
    <row r="2425" spans="1:32" x14ac:dyDescent="0.2">
      <c r="A2425" t="s">
        <v>872</v>
      </c>
      <c r="B2425" t="s">
        <v>720</v>
      </c>
      <c r="C2425" t="s">
        <v>56</v>
      </c>
      <c r="D2425" t="s">
        <v>48</v>
      </c>
      <c r="E2425">
        <v>9</v>
      </c>
      <c r="F2425" t="s">
        <v>873</v>
      </c>
      <c r="G2425" t="s">
        <v>215</v>
      </c>
      <c r="T2425">
        <v>13</v>
      </c>
      <c r="U2425">
        <v>7</v>
      </c>
      <c r="V2425">
        <v>88</v>
      </c>
      <c r="W2425">
        <v>1</v>
      </c>
      <c r="X2425">
        <v>0</v>
      </c>
      <c r="Y2425">
        <v>0</v>
      </c>
      <c r="AB2425">
        <v>1</v>
      </c>
      <c r="AF2425">
        <v>21.8</v>
      </c>
    </row>
    <row r="2426" spans="1:32" x14ac:dyDescent="0.2">
      <c r="A2426" t="s">
        <v>413</v>
      </c>
      <c r="B2426" t="s">
        <v>367</v>
      </c>
      <c r="C2426" t="s">
        <v>59</v>
      </c>
      <c r="D2426" t="s">
        <v>31</v>
      </c>
      <c r="E2426">
        <v>9</v>
      </c>
      <c r="F2426" t="s">
        <v>414</v>
      </c>
      <c r="G2426" t="s">
        <v>221</v>
      </c>
      <c r="H2426">
        <v>36</v>
      </c>
      <c r="I2426">
        <v>21</v>
      </c>
      <c r="J2426">
        <v>252</v>
      </c>
      <c r="K2426">
        <v>2</v>
      </c>
      <c r="L2426">
        <v>0</v>
      </c>
      <c r="M2426">
        <v>0</v>
      </c>
      <c r="N2426">
        <v>0</v>
      </c>
      <c r="O2426">
        <v>6</v>
      </c>
      <c r="P2426">
        <v>34</v>
      </c>
      <c r="Q2426">
        <v>0</v>
      </c>
      <c r="R2426">
        <v>0</v>
      </c>
      <c r="S2426">
        <v>0</v>
      </c>
      <c r="AB2426">
        <v>1</v>
      </c>
      <c r="AC2426" t="s">
        <v>462</v>
      </c>
      <c r="AD2426" t="s">
        <v>1478</v>
      </c>
      <c r="AE2426" t="s">
        <v>1488</v>
      </c>
      <c r="AF2426">
        <v>21.48</v>
      </c>
    </row>
    <row r="2427" spans="1:32" x14ac:dyDescent="0.2">
      <c r="A2427" t="s">
        <v>1252</v>
      </c>
      <c r="B2427" t="s">
        <v>720</v>
      </c>
      <c r="C2427" t="s">
        <v>40</v>
      </c>
      <c r="D2427" t="s">
        <v>32</v>
      </c>
      <c r="E2427">
        <v>9</v>
      </c>
      <c r="F2427" t="s">
        <v>1253</v>
      </c>
      <c r="G2427" t="s">
        <v>213</v>
      </c>
      <c r="T2427">
        <v>11</v>
      </c>
      <c r="U2427">
        <v>6</v>
      </c>
      <c r="V2427">
        <v>121</v>
      </c>
      <c r="W2427">
        <v>0</v>
      </c>
      <c r="X2427">
        <v>0</v>
      </c>
      <c r="Y2427">
        <v>1</v>
      </c>
      <c r="AB2427">
        <v>1</v>
      </c>
      <c r="AF2427">
        <v>21.1</v>
      </c>
    </row>
    <row r="2428" spans="1:32" x14ac:dyDescent="0.2">
      <c r="A2428" t="s">
        <v>820</v>
      </c>
      <c r="B2428" t="s">
        <v>720</v>
      </c>
      <c r="C2428" t="s">
        <v>31</v>
      </c>
      <c r="D2428" t="s">
        <v>59</v>
      </c>
      <c r="E2428">
        <v>9</v>
      </c>
      <c r="F2428" t="s">
        <v>821</v>
      </c>
      <c r="G2428" t="s">
        <v>221</v>
      </c>
      <c r="T2428">
        <v>11</v>
      </c>
      <c r="U2428">
        <v>6</v>
      </c>
      <c r="V2428">
        <v>90</v>
      </c>
      <c r="W2428">
        <v>1</v>
      </c>
      <c r="X2428">
        <v>0</v>
      </c>
      <c r="Y2428">
        <v>0</v>
      </c>
      <c r="AB2428">
        <v>2</v>
      </c>
      <c r="AC2428" t="s">
        <v>462</v>
      </c>
      <c r="AD2428" t="s">
        <v>1484</v>
      </c>
      <c r="AE2428" t="s">
        <v>1485</v>
      </c>
      <c r="AF2428">
        <v>21</v>
      </c>
    </row>
    <row r="2429" spans="1:32" x14ac:dyDescent="0.2">
      <c r="A2429" t="s">
        <v>771</v>
      </c>
      <c r="B2429" t="s">
        <v>720</v>
      </c>
      <c r="C2429" t="s">
        <v>42</v>
      </c>
      <c r="D2429" t="s">
        <v>58</v>
      </c>
      <c r="E2429">
        <v>9</v>
      </c>
      <c r="F2429" t="s">
        <v>772</v>
      </c>
      <c r="G2429" t="s">
        <v>214</v>
      </c>
      <c r="H2429">
        <v>1</v>
      </c>
      <c r="I2429">
        <v>1</v>
      </c>
      <c r="J2429">
        <v>9</v>
      </c>
      <c r="K2429">
        <v>0</v>
      </c>
      <c r="L2429">
        <v>0</v>
      </c>
      <c r="M2429">
        <v>0</v>
      </c>
      <c r="N2429">
        <v>0</v>
      </c>
      <c r="O2429">
        <v>4</v>
      </c>
      <c r="P2429">
        <v>18</v>
      </c>
      <c r="Q2429">
        <v>0</v>
      </c>
      <c r="R2429">
        <v>0</v>
      </c>
      <c r="S2429">
        <v>0</v>
      </c>
      <c r="T2429">
        <v>13</v>
      </c>
      <c r="U2429">
        <v>11</v>
      </c>
      <c r="V2429">
        <v>69</v>
      </c>
      <c r="W2429">
        <v>0</v>
      </c>
      <c r="X2429">
        <v>0</v>
      </c>
      <c r="Y2429">
        <v>0</v>
      </c>
      <c r="AB2429">
        <v>2</v>
      </c>
      <c r="AF2429">
        <v>20.059999999999999</v>
      </c>
    </row>
    <row r="2430" spans="1:32" x14ac:dyDescent="0.2">
      <c r="A2430" t="s">
        <v>658</v>
      </c>
      <c r="B2430" t="s">
        <v>475</v>
      </c>
      <c r="C2430" t="s">
        <v>35</v>
      </c>
      <c r="D2430" t="s">
        <v>39</v>
      </c>
      <c r="E2430">
        <v>9</v>
      </c>
      <c r="F2430" t="s">
        <v>659</v>
      </c>
      <c r="G2430" t="s">
        <v>216</v>
      </c>
      <c r="O2430">
        <v>24</v>
      </c>
      <c r="P2430">
        <v>89</v>
      </c>
      <c r="Q2430">
        <v>1</v>
      </c>
      <c r="R2430">
        <v>0</v>
      </c>
      <c r="S2430">
        <v>0</v>
      </c>
      <c r="T2430">
        <v>5</v>
      </c>
      <c r="U2430">
        <v>3</v>
      </c>
      <c r="V2430">
        <v>20</v>
      </c>
      <c r="W2430">
        <v>0</v>
      </c>
      <c r="X2430">
        <v>0</v>
      </c>
      <c r="Y2430">
        <v>0</v>
      </c>
      <c r="AB2430">
        <v>1</v>
      </c>
      <c r="AF2430">
        <v>19.899999999999999</v>
      </c>
    </row>
    <row r="2431" spans="1:32" x14ac:dyDescent="0.2">
      <c r="A2431" t="s">
        <v>812</v>
      </c>
      <c r="B2431" t="s">
        <v>720</v>
      </c>
      <c r="C2431" t="s">
        <v>47</v>
      </c>
      <c r="D2431" t="s">
        <v>44</v>
      </c>
      <c r="E2431">
        <v>9</v>
      </c>
      <c r="F2431" t="s">
        <v>813</v>
      </c>
      <c r="G2431" t="s">
        <v>212</v>
      </c>
      <c r="T2431">
        <v>12</v>
      </c>
      <c r="U2431">
        <v>4</v>
      </c>
      <c r="V2431">
        <v>99</v>
      </c>
      <c r="W2431">
        <v>1</v>
      </c>
      <c r="X2431">
        <v>0</v>
      </c>
      <c r="Y2431">
        <v>0</v>
      </c>
      <c r="AB2431">
        <v>1</v>
      </c>
      <c r="AF2431">
        <v>19.899999999999999</v>
      </c>
    </row>
    <row r="2432" spans="1:32" x14ac:dyDescent="0.2">
      <c r="A2432" t="s">
        <v>838</v>
      </c>
      <c r="B2432" t="s">
        <v>720</v>
      </c>
      <c r="C2432" t="s">
        <v>32</v>
      </c>
      <c r="D2432" t="s">
        <v>40</v>
      </c>
      <c r="E2432">
        <v>9</v>
      </c>
      <c r="F2432" t="s">
        <v>839</v>
      </c>
      <c r="G2432" t="s">
        <v>213</v>
      </c>
      <c r="T2432">
        <v>9</v>
      </c>
      <c r="U2432">
        <v>6</v>
      </c>
      <c r="V2432">
        <v>79</v>
      </c>
      <c r="W2432">
        <v>1</v>
      </c>
      <c r="X2432">
        <v>0</v>
      </c>
      <c r="Y2432">
        <v>0</v>
      </c>
      <c r="AB2432">
        <v>2</v>
      </c>
      <c r="AC2432" t="s">
        <v>462</v>
      </c>
      <c r="AD2432" t="s">
        <v>1475</v>
      </c>
      <c r="AE2432" t="s">
        <v>1489</v>
      </c>
      <c r="AF2432">
        <v>19.899999999999999</v>
      </c>
    </row>
    <row r="2433" spans="1:32" x14ac:dyDescent="0.2">
      <c r="A2433" t="s">
        <v>560</v>
      </c>
      <c r="B2433" t="s">
        <v>475</v>
      </c>
      <c r="C2433" t="s">
        <v>32</v>
      </c>
      <c r="D2433" t="s">
        <v>40</v>
      </c>
      <c r="E2433">
        <v>9</v>
      </c>
      <c r="F2433" t="s">
        <v>561</v>
      </c>
      <c r="G2433" t="s">
        <v>213</v>
      </c>
      <c r="O2433">
        <v>23</v>
      </c>
      <c r="P2433">
        <v>26</v>
      </c>
      <c r="Q2433">
        <v>2</v>
      </c>
      <c r="R2433">
        <v>0</v>
      </c>
      <c r="S2433">
        <v>0</v>
      </c>
      <c r="T2433">
        <v>3</v>
      </c>
      <c r="U2433">
        <v>3</v>
      </c>
      <c r="V2433">
        <v>22</v>
      </c>
      <c r="W2433">
        <v>0</v>
      </c>
      <c r="X2433">
        <v>0</v>
      </c>
      <c r="Y2433">
        <v>0</v>
      </c>
      <c r="AB2433">
        <v>1</v>
      </c>
      <c r="AC2433" t="s">
        <v>462</v>
      </c>
      <c r="AD2433" t="s">
        <v>1490</v>
      </c>
      <c r="AE2433" t="s">
        <v>1489</v>
      </c>
      <c r="AF2433">
        <v>19.8</v>
      </c>
    </row>
    <row r="2434" spans="1:32" x14ac:dyDescent="0.2">
      <c r="A2434" t="s">
        <v>1089</v>
      </c>
      <c r="B2434" t="s">
        <v>794</v>
      </c>
      <c r="C2434" t="s">
        <v>52</v>
      </c>
      <c r="D2434" t="s">
        <v>49</v>
      </c>
      <c r="E2434">
        <v>9</v>
      </c>
      <c r="F2434" t="s">
        <v>1090</v>
      </c>
      <c r="G2434" t="s">
        <v>223</v>
      </c>
      <c r="T2434">
        <v>9</v>
      </c>
      <c r="U2434">
        <v>8</v>
      </c>
      <c r="V2434">
        <v>57</v>
      </c>
      <c r="W2434">
        <v>1</v>
      </c>
      <c r="X2434">
        <v>0</v>
      </c>
      <c r="Y2434">
        <v>0</v>
      </c>
      <c r="AB2434">
        <v>1</v>
      </c>
      <c r="AF2434">
        <v>19.7</v>
      </c>
    </row>
    <row r="2435" spans="1:32" x14ac:dyDescent="0.2">
      <c r="A2435" t="s">
        <v>385</v>
      </c>
      <c r="B2435" t="s">
        <v>367</v>
      </c>
      <c r="C2435" t="s">
        <v>50</v>
      </c>
      <c r="D2435" t="s">
        <v>60</v>
      </c>
      <c r="E2435">
        <v>9</v>
      </c>
      <c r="F2435" t="s">
        <v>386</v>
      </c>
      <c r="G2435" t="s">
        <v>219</v>
      </c>
      <c r="H2435">
        <v>45</v>
      </c>
      <c r="I2435">
        <v>30</v>
      </c>
      <c r="J2435">
        <v>303</v>
      </c>
      <c r="K2435">
        <v>1</v>
      </c>
      <c r="L2435">
        <v>0</v>
      </c>
      <c r="M2435">
        <v>0</v>
      </c>
      <c r="N2435">
        <v>1</v>
      </c>
      <c r="O2435">
        <v>1</v>
      </c>
      <c r="P2435">
        <v>2</v>
      </c>
      <c r="Q2435">
        <v>0</v>
      </c>
      <c r="R2435">
        <v>0</v>
      </c>
      <c r="S2435">
        <v>0</v>
      </c>
      <c r="AB2435">
        <v>1</v>
      </c>
      <c r="AF2435">
        <v>19.32</v>
      </c>
    </row>
    <row r="2436" spans="1:32" x14ac:dyDescent="0.2">
      <c r="A2436" t="s">
        <v>793</v>
      </c>
      <c r="B2436" t="s">
        <v>794</v>
      </c>
      <c r="C2436" t="s">
        <v>47</v>
      </c>
      <c r="D2436" t="s">
        <v>44</v>
      </c>
      <c r="E2436">
        <v>9</v>
      </c>
      <c r="F2436" t="s">
        <v>795</v>
      </c>
      <c r="G2436" t="s">
        <v>212</v>
      </c>
      <c r="T2436">
        <v>9</v>
      </c>
      <c r="U2436">
        <v>5</v>
      </c>
      <c r="V2436">
        <v>19</v>
      </c>
      <c r="W2436">
        <v>2</v>
      </c>
      <c r="X2436">
        <v>0</v>
      </c>
      <c r="Y2436">
        <v>0</v>
      </c>
      <c r="AB2436">
        <v>1</v>
      </c>
      <c r="AF2436">
        <v>18.899999999999999</v>
      </c>
    </row>
    <row r="2437" spans="1:32" x14ac:dyDescent="0.2">
      <c r="A2437" t="s">
        <v>371</v>
      </c>
      <c r="B2437" t="s">
        <v>367</v>
      </c>
      <c r="C2437" t="s">
        <v>32</v>
      </c>
      <c r="D2437" t="s">
        <v>40</v>
      </c>
      <c r="E2437">
        <v>9</v>
      </c>
      <c r="F2437" t="s">
        <v>372</v>
      </c>
      <c r="G2437" t="s">
        <v>213</v>
      </c>
      <c r="H2437">
        <v>34</v>
      </c>
      <c r="I2437">
        <v>21</v>
      </c>
      <c r="J2437">
        <v>272</v>
      </c>
      <c r="K2437">
        <v>2</v>
      </c>
      <c r="L2437">
        <v>0</v>
      </c>
      <c r="M2437">
        <v>0</v>
      </c>
      <c r="N2437">
        <v>0</v>
      </c>
      <c r="O2437">
        <v>4</v>
      </c>
      <c r="P2437">
        <v>0</v>
      </c>
      <c r="Q2437">
        <v>0</v>
      </c>
      <c r="R2437">
        <v>0</v>
      </c>
      <c r="S2437">
        <v>0</v>
      </c>
      <c r="AB2437">
        <v>1</v>
      </c>
      <c r="AC2437" t="s">
        <v>462</v>
      </c>
      <c r="AD2437" t="s">
        <v>1491</v>
      </c>
      <c r="AE2437" t="s">
        <v>1489</v>
      </c>
      <c r="AF2437">
        <v>18.88</v>
      </c>
    </row>
    <row r="2438" spans="1:32" x14ac:dyDescent="0.2">
      <c r="A2438" t="s">
        <v>421</v>
      </c>
      <c r="B2438" t="s">
        <v>367</v>
      </c>
      <c r="C2438" t="s">
        <v>43</v>
      </c>
      <c r="D2438" t="s">
        <v>53</v>
      </c>
      <c r="E2438">
        <v>9</v>
      </c>
      <c r="F2438" t="s">
        <v>422</v>
      </c>
      <c r="G2438" t="s">
        <v>218</v>
      </c>
      <c r="H2438">
        <v>39</v>
      </c>
      <c r="I2438">
        <v>26</v>
      </c>
      <c r="J2438">
        <v>299</v>
      </c>
      <c r="K2438">
        <v>2</v>
      </c>
      <c r="L2438">
        <v>0</v>
      </c>
      <c r="M2438">
        <v>1</v>
      </c>
      <c r="N2438">
        <v>0</v>
      </c>
      <c r="O2438">
        <v>1</v>
      </c>
      <c r="P2438">
        <v>-1</v>
      </c>
      <c r="Q2438">
        <v>0</v>
      </c>
      <c r="R2438">
        <v>0</v>
      </c>
      <c r="S2438">
        <v>0</v>
      </c>
      <c r="AB2438">
        <v>1</v>
      </c>
      <c r="AF2438">
        <v>18.86</v>
      </c>
    </row>
    <row r="2439" spans="1:32" x14ac:dyDescent="0.2">
      <c r="A2439" t="s">
        <v>389</v>
      </c>
      <c r="B2439" t="s">
        <v>367</v>
      </c>
      <c r="C2439" t="s">
        <v>36</v>
      </c>
      <c r="D2439" t="s">
        <v>37</v>
      </c>
      <c r="E2439">
        <v>9</v>
      </c>
      <c r="F2439" t="s">
        <v>390</v>
      </c>
      <c r="G2439" t="s">
        <v>220</v>
      </c>
      <c r="H2439">
        <v>36</v>
      </c>
      <c r="I2439">
        <v>19</v>
      </c>
      <c r="J2439">
        <v>249</v>
      </c>
      <c r="K2439">
        <v>0</v>
      </c>
      <c r="L2439">
        <v>0</v>
      </c>
      <c r="M2439">
        <v>0</v>
      </c>
      <c r="N2439">
        <v>0</v>
      </c>
      <c r="O2439">
        <v>3</v>
      </c>
      <c r="P2439">
        <v>24</v>
      </c>
      <c r="Q2439">
        <v>1</v>
      </c>
      <c r="R2439">
        <v>0</v>
      </c>
      <c r="S2439">
        <v>0</v>
      </c>
      <c r="AB2439">
        <v>1</v>
      </c>
      <c r="AF2439">
        <v>18.36</v>
      </c>
    </row>
    <row r="2440" spans="1:32" x14ac:dyDescent="0.2">
      <c r="A2440" t="s">
        <v>1317</v>
      </c>
      <c r="B2440" t="s">
        <v>720</v>
      </c>
      <c r="C2440" t="s">
        <v>47</v>
      </c>
      <c r="D2440" t="s">
        <v>44</v>
      </c>
      <c r="E2440">
        <v>9</v>
      </c>
      <c r="F2440" t="s">
        <v>1318</v>
      </c>
      <c r="G2440" t="s">
        <v>212</v>
      </c>
      <c r="T2440">
        <v>11</v>
      </c>
      <c r="U2440">
        <v>7</v>
      </c>
      <c r="V2440">
        <v>93</v>
      </c>
      <c r="W2440">
        <v>0</v>
      </c>
      <c r="X2440">
        <v>1</v>
      </c>
      <c r="Y2440">
        <v>0</v>
      </c>
      <c r="AB2440">
        <v>3</v>
      </c>
      <c r="AF2440">
        <v>18.3</v>
      </c>
    </row>
    <row r="2441" spans="1:32" x14ac:dyDescent="0.2">
      <c r="A2441" t="s">
        <v>1284</v>
      </c>
      <c r="B2441" t="s">
        <v>720</v>
      </c>
      <c r="C2441" t="s">
        <v>43</v>
      </c>
      <c r="D2441" t="s">
        <v>53</v>
      </c>
      <c r="E2441">
        <v>9</v>
      </c>
      <c r="F2441" t="s">
        <v>1285</v>
      </c>
      <c r="G2441" t="s">
        <v>218</v>
      </c>
      <c r="T2441">
        <v>9</v>
      </c>
      <c r="U2441">
        <v>5</v>
      </c>
      <c r="V2441">
        <v>102</v>
      </c>
      <c r="W2441">
        <v>0</v>
      </c>
      <c r="X2441">
        <v>0</v>
      </c>
      <c r="Y2441">
        <v>1</v>
      </c>
      <c r="AB2441">
        <v>2</v>
      </c>
      <c r="AF2441">
        <v>18.2</v>
      </c>
    </row>
    <row r="2442" spans="1:32" x14ac:dyDescent="0.2">
      <c r="A2442" t="s">
        <v>387</v>
      </c>
      <c r="B2442" t="s">
        <v>367</v>
      </c>
      <c r="C2442" t="s">
        <v>42</v>
      </c>
      <c r="D2442" t="s">
        <v>58</v>
      </c>
      <c r="E2442">
        <v>9</v>
      </c>
      <c r="F2442" t="s">
        <v>388</v>
      </c>
      <c r="G2442" t="s">
        <v>214</v>
      </c>
      <c r="H2442">
        <v>36</v>
      </c>
      <c r="I2442">
        <v>27</v>
      </c>
      <c r="J2442">
        <v>309</v>
      </c>
      <c r="K2442">
        <v>0</v>
      </c>
      <c r="L2442">
        <v>0</v>
      </c>
      <c r="M2442">
        <v>0</v>
      </c>
      <c r="N2442">
        <v>1</v>
      </c>
      <c r="O2442">
        <v>2</v>
      </c>
      <c r="P2442">
        <v>3</v>
      </c>
      <c r="Q2442">
        <v>0</v>
      </c>
      <c r="R2442">
        <v>0</v>
      </c>
      <c r="S2442">
        <v>0</v>
      </c>
      <c r="T2442">
        <v>1</v>
      </c>
      <c r="U2442">
        <v>1</v>
      </c>
      <c r="V2442">
        <v>9</v>
      </c>
      <c r="W2442">
        <v>0</v>
      </c>
      <c r="X2442">
        <v>0</v>
      </c>
      <c r="Y2442">
        <v>0</v>
      </c>
      <c r="Z2442">
        <v>1</v>
      </c>
      <c r="AA2442">
        <v>0</v>
      </c>
      <c r="AB2442">
        <v>1</v>
      </c>
      <c r="AF2442">
        <v>17.559999999999999</v>
      </c>
    </row>
    <row r="2443" spans="1:32" x14ac:dyDescent="0.2">
      <c r="A2443" t="s">
        <v>439</v>
      </c>
      <c r="B2443" t="s">
        <v>367</v>
      </c>
      <c r="C2443" t="s">
        <v>31</v>
      </c>
      <c r="D2443" t="s">
        <v>59</v>
      </c>
      <c r="E2443">
        <v>9</v>
      </c>
      <c r="F2443" t="s">
        <v>440</v>
      </c>
      <c r="G2443" t="s">
        <v>221</v>
      </c>
      <c r="H2443">
        <v>36</v>
      </c>
      <c r="I2443">
        <v>21</v>
      </c>
      <c r="J2443">
        <v>281</v>
      </c>
      <c r="K2443">
        <v>2</v>
      </c>
      <c r="L2443">
        <v>0</v>
      </c>
      <c r="M2443">
        <v>2</v>
      </c>
      <c r="N2443">
        <v>0</v>
      </c>
      <c r="AB2443">
        <v>1</v>
      </c>
      <c r="AC2443" t="s">
        <v>462</v>
      </c>
      <c r="AD2443" t="s">
        <v>1492</v>
      </c>
      <c r="AE2443" t="s">
        <v>1485</v>
      </c>
      <c r="AF2443">
        <v>17.239999999999998</v>
      </c>
    </row>
    <row r="2444" spans="1:32" x14ac:dyDescent="0.2">
      <c r="A2444" t="s">
        <v>493</v>
      </c>
      <c r="B2444" t="s">
        <v>475</v>
      </c>
      <c r="C2444" t="s">
        <v>59</v>
      </c>
      <c r="D2444" t="s">
        <v>31</v>
      </c>
      <c r="E2444">
        <v>9</v>
      </c>
      <c r="F2444" t="s">
        <v>494</v>
      </c>
      <c r="G2444" t="s">
        <v>221</v>
      </c>
      <c r="O2444">
        <v>28</v>
      </c>
      <c r="P2444">
        <v>83</v>
      </c>
      <c r="Q2444">
        <v>1</v>
      </c>
      <c r="R2444">
        <v>0</v>
      </c>
      <c r="S2444">
        <v>0</v>
      </c>
      <c r="T2444">
        <v>3</v>
      </c>
      <c r="U2444">
        <v>1</v>
      </c>
      <c r="V2444">
        <v>19</v>
      </c>
      <c r="W2444">
        <v>0</v>
      </c>
      <c r="X2444">
        <v>0</v>
      </c>
      <c r="Y2444">
        <v>0</v>
      </c>
      <c r="AB2444">
        <v>1</v>
      </c>
      <c r="AF2444">
        <v>17.2</v>
      </c>
    </row>
    <row r="2445" spans="1:32" x14ac:dyDescent="0.2">
      <c r="A2445" t="s">
        <v>816</v>
      </c>
      <c r="B2445" t="s">
        <v>720</v>
      </c>
      <c r="C2445" t="s">
        <v>41</v>
      </c>
      <c r="D2445" t="s">
        <v>54</v>
      </c>
      <c r="E2445">
        <v>9</v>
      </c>
      <c r="F2445" t="s">
        <v>817</v>
      </c>
      <c r="G2445" t="s">
        <v>217</v>
      </c>
      <c r="T2445">
        <v>6</v>
      </c>
      <c r="U2445">
        <v>4</v>
      </c>
      <c r="V2445">
        <v>71</v>
      </c>
      <c r="W2445">
        <v>1</v>
      </c>
      <c r="X2445">
        <v>0</v>
      </c>
      <c r="Y2445">
        <v>0</v>
      </c>
      <c r="AB2445">
        <v>1</v>
      </c>
      <c r="AF2445">
        <v>17.100000000000001</v>
      </c>
    </row>
    <row r="2446" spans="1:32" x14ac:dyDescent="0.2">
      <c r="A2446" t="s">
        <v>1493</v>
      </c>
      <c r="B2446" t="s">
        <v>367</v>
      </c>
      <c r="C2446" t="s">
        <v>60</v>
      </c>
      <c r="D2446" t="s">
        <v>50</v>
      </c>
      <c r="E2446">
        <v>9</v>
      </c>
      <c r="F2446" t="s">
        <v>1494</v>
      </c>
      <c r="G2446" t="s">
        <v>219</v>
      </c>
      <c r="H2446">
        <v>25</v>
      </c>
      <c r="I2446">
        <v>15</v>
      </c>
      <c r="J2446">
        <v>185</v>
      </c>
      <c r="K2446">
        <v>2</v>
      </c>
      <c r="L2446">
        <v>0</v>
      </c>
      <c r="M2446">
        <v>2</v>
      </c>
      <c r="N2446">
        <v>0</v>
      </c>
      <c r="O2446">
        <v>8</v>
      </c>
      <c r="P2446">
        <v>32</v>
      </c>
      <c r="Q2446">
        <v>0</v>
      </c>
      <c r="R2446">
        <v>0</v>
      </c>
      <c r="S2446">
        <v>0</v>
      </c>
      <c r="AB2446">
        <v>2</v>
      </c>
      <c r="AF2446">
        <v>16.600000000000001</v>
      </c>
    </row>
    <row r="2447" spans="1:32" x14ac:dyDescent="0.2">
      <c r="A2447" t="s">
        <v>1151</v>
      </c>
      <c r="B2447" t="s">
        <v>794</v>
      </c>
      <c r="C2447" t="s">
        <v>44</v>
      </c>
      <c r="D2447" t="s">
        <v>47</v>
      </c>
      <c r="E2447">
        <v>9</v>
      </c>
      <c r="F2447" t="s">
        <v>1152</v>
      </c>
      <c r="G2447" t="s">
        <v>212</v>
      </c>
      <c r="T2447">
        <v>7</v>
      </c>
      <c r="U2447">
        <v>4</v>
      </c>
      <c r="V2447">
        <v>66</v>
      </c>
      <c r="W2447">
        <v>1</v>
      </c>
      <c r="X2447">
        <v>0</v>
      </c>
      <c r="Y2447">
        <v>0</v>
      </c>
      <c r="AB2447">
        <v>1</v>
      </c>
      <c r="AF2447">
        <v>16.600000000000001</v>
      </c>
    </row>
    <row r="2448" spans="1:32" x14ac:dyDescent="0.2">
      <c r="A2448" t="s">
        <v>806</v>
      </c>
      <c r="B2448" t="s">
        <v>720</v>
      </c>
      <c r="C2448" t="s">
        <v>43</v>
      </c>
      <c r="D2448" t="s">
        <v>53</v>
      </c>
      <c r="E2448">
        <v>9</v>
      </c>
      <c r="F2448" t="s">
        <v>807</v>
      </c>
      <c r="G2448" t="s">
        <v>218</v>
      </c>
      <c r="T2448">
        <v>8</v>
      </c>
      <c r="U2448">
        <v>5</v>
      </c>
      <c r="V2448">
        <v>55</v>
      </c>
      <c r="W2448">
        <v>1</v>
      </c>
      <c r="X2448">
        <v>0</v>
      </c>
      <c r="Y2448">
        <v>0</v>
      </c>
      <c r="Z2448">
        <v>1</v>
      </c>
      <c r="AA2448">
        <v>0</v>
      </c>
      <c r="AB2448">
        <v>1</v>
      </c>
      <c r="AC2448" t="s">
        <v>462</v>
      </c>
      <c r="AD2448" t="s">
        <v>1475</v>
      </c>
      <c r="AE2448" t="s">
        <v>1495</v>
      </c>
      <c r="AF2448">
        <v>16.5</v>
      </c>
    </row>
    <row r="2449" spans="1:32" x14ac:dyDescent="0.2">
      <c r="A2449" t="s">
        <v>1282</v>
      </c>
      <c r="B2449" t="s">
        <v>720</v>
      </c>
      <c r="C2449" t="s">
        <v>40</v>
      </c>
      <c r="D2449" t="s">
        <v>32</v>
      </c>
      <c r="E2449">
        <v>9</v>
      </c>
      <c r="F2449" t="s">
        <v>1283</v>
      </c>
      <c r="G2449" t="s">
        <v>213</v>
      </c>
      <c r="T2449">
        <v>7</v>
      </c>
      <c r="U2449">
        <v>5</v>
      </c>
      <c r="V2449">
        <v>54</v>
      </c>
      <c r="W2449">
        <v>1</v>
      </c>
      <c r="X2449">
        <v>0</v>
      </c>
      <c r="Y2449">
        <v>0</v>
      </c>
      <c r="AB2449">
        <v>3</v>
      </c>
      <c r="AF2449">
        <v>16.399999999999999</v>
      </c>
    </row>
    <row r="2450" spans="1:32" x14ac:dyDescent="0.2">
      <c r="A2450" t="s">
        <v>628</v>
      </c>
      <c r="B2450" t="s">
        <v>475</v>
      </c>
      <c r="C2450" t="s">
        <v>34</v>
      </c>
      <c r="D2450" t="s">
        <v>38</v>
      </c>
      <c r="E2450">
        <v>9</v>
      </c>
      <c r="F2450" t="s">
        <v>629</v>
      </c>
      <c r="G2450" t="s">
        <v>222</v>
      </c>
      <c r="O2450">
        <v>27</v>
      </c>
      <c r="P2450">
        <v>117</v>
      </c>
      <c r="Q2450">
        <v>0</v>
      </c>
      <c r="R2450">
        <v>0</v>
      </c>
      <c r="S2450">
        <v>1</v>
      </c>
      <c r="T2450">
        <v>2</v>
      </c>
      <c r="U2450">
        <v>1</v>
      </c>
      <c r="V2450">
        <v>5</v>
      </c>
      <c r="W2450">
        <v>0</v>
      </c>
      <c r="X2450">
        <v>0</v>
      </c>
      <c r="Y2450">
        <v>0</v>
      </c>
      <c r="AB2450">
        <v>1</v>
      </c>
      <c r="AF2450">
        <v>16.2</v>
      </c>
    </row>
    <row r="2451" spans="1:32" x14ac:dyDescent="0.2">
      <c r="A2451" t="s">
        <v>964</v>
      </c>
      <c r="B2451" t="s">
        <v>720</v>
      </c>
      <c r="C2451" t="s">
        <v>44</v>
      </c>
      <c r="D2451" t="s">
        <v>47</v>
      </c>
      <c r="E2451">
        <v>9</v>
      </c>
      <c r="F2451" t="s">
        <v>965</v>
      </c>
      <c r="G2451" t="s">
        <v>212</v>
      </c>
      <c r="T2451">
        <v>4</v>
      </c>
      <c r="U2451">
        <v>3</v>
      </c>
      <c r="V2451">
        <v>71</v>
      </c>
      <c r="W2451">
        <v>1</v>
      </c>
      <c r="X2451">
        <v>0</v>
      </c>
      <c r="Y2451">
        <v>0</v>
      </c>
      <c r="AB2451">
        <v>4</v>
      </c>
      <c r="AF2451">
        <v>16.100000000000001</v>
      </c>
    </row>
    <row r="2452" spans="1:32" x14ac:dyDescent="0.2">
      <c r="A2452" t="s">
        <v>401</v>
      </c>
      <c r="B2452" t="s">
        <v>367</v>
      </c>
      <c r="C2452" t="s">
        <v>38</v>
      </c>
      <c r="D2452" t="s">
        <v>34</v>
      </c>
      <c r="E2452">
        <v>9</v>
      </c>
      <c r="F2452" t="s">
        <v>402</v>
      </c>
      <c r="G2452" t="s">
        <v>222</v>
      </c>
      <c r="H2452">
        <v>36</v>
      </c>
      <c r="I2452">
        <v>25</v>
      </c>
      <c r="J2452">
        <v>295</v>
      </c>
      <c r="K2452">
        <v>1</v>
      </c>
      <c r="L2452">
        <v>0</v>
      </c>
      <c r="M2452">
        <v>0</v>
      </c>
      <c r="N2452">
        <v>0</v>
      </c>
      <c r="O2452">
        <v>1</v>
      </c>
      <c r="P2452">
        <v>-1</v>
      </c>
      <c r="Q2452">
        <v>0</v>
      </c>
      <c r="R2452">
        <v>0</v>
      </c>
      <c r="S2452">
        <v>0</v>
      </c>
      <c r="AB2452">
        <v>1</v>
      </c>
      <c r="AF2452">
        <v>15.7</v>
      </c>
    </row>
    <row r="2453" spans="1:32" x14ac:dyDescent="0.2">
      <c r="A2453" t="s">
        <v>369</v>
      </c>
      <c r="B2453" t="s">
        <v>367</v>
      </c>
      <c r="C2453" t="s">
        <v>58</v>
      </c>
      <c r="D2453" t="s">
        <v>42</v>
      </c>
      <c r="E2453">
        <v>9</v>
      </c>
      <c r="F2453" t="s">
        <v>370</v>
      </c>
      <c r="G2453" t="s">
        <v>214</v>
      </c>
      <c r="H2453">
        <v>12</v>
      </c>
      <c r="I2453">
        <v>11</v>
      </c>
      <c r="J2453">
        <v>181</v>
      </c>
      <c r="K2453">
        <v>1</v>
      </c>
      <c r="L2453">
        <v>0</v>
      </c>
      <c r="M2453">
        <v>0</v>
      </c>
      <c r="N2453">
        <v>0</v>
      </c>
      <c r="O2453">
        <v>10</v>
      </c>
      <c r="P2453">
        <v>44</v>
      </c>
      <c r="Q2453">
        <v>0</v>
      </c>
      <c r="R2453">
        <v>0</v>
      </c>
      <c r="S2453">
        <v>0</v>
      </c>
      <c r="AB2453">
        <v>1</v>
      </c>
      <c r="AC2453" t="s">
        <v>462</v>
      </c>
      <c r="AD2453" t="s">
        <v>1475</v>
      </c>
      <c r="AE2453" t="s">
        <v>1483</v>
      </c>
      <c r="AF2453">
        <v>15.64</v>
      </c>
    </row>
    <row r="2454" spans="1:32" x14ac:dyDescent="0.2">
      <c r="A2454" t="s">
        <v>866</v>
      </c>
      <c r="B2454" t="s">
        <v>720</v>
      </c>
      <c r="C2454" t="s">
        <v>41</v>
      </c>
      <c r="D2454" t="s">
        <v>54</v>
      </c>
      <c r="E2454">
        <v>9</v>
      </c>
      <c r="F2454" t="s">
        <v>867</v>
      </c>
      <c r="G2454" t="s">
        <v>217</v>
      </c>
      <c r="T2454">
        <v>10</v>
      </c>
      <c r="U2454">
        <v>6</v>
      </c>
      <c r="V2454">
        <v>95</v>
      </c>
      <c r="W2454">
        <v>0</v>
      </c>
      <c r="X2454">
        <v>0</v>
      </c>
      <c r="Y2454">
        <v>0</v>
      </c>
      <c r="AB2454">
        <v>2</v>
      </c>
      <c r="AC2454" t="s">
        <v>462</v>
      </c>
      <c r="AD2454" t="s">
        <v>1475</v>
      </c>
      <c r="AE2454" t="s">
        <v>1496</v>
      </c>
      <c r="AF2454">
        <v>15.5</v>
      </c>
    </row>
    <row r="2455" spans="1:32" x14ac:dyDescent="0.2">
      <c r="A2455" t="s">
        <v>423</v>
      </c>
      <c r="B2455" t="s">
        <v>367</v>
      </c>
      <c r="C2455" t="s">
        <v>49</v>
      </c>
      <c r="D2455" t="s">
        <v>52</v>
      </c>
      <c r="E2455">
        <v>9</v>
      </c>
      <c r="F2455" t="s">
        <v>424</v>
      </c>
      <c r="G2455" t="s">
        <v>223</v>
      </c>
      <c r="H2455">
        <v>42</v>
      </c>
      <c r="I2455">
        <v>26</v>
      </c>
      <c r="J2455">
        <v>280</v>
      </c>
      <c r="K2455">
        <v>1</v>
      </c>
      <c r="L2455">
        <v>0</v>
      </c>
      <c r="M2455">
        <v>0</v>
      </c>
      <c r="N2455">
        <v>0</v>
      </c>
      <c r="AB2455">
        <v>1</v>
      </c>
      <c r="AF2455">
        <v>15.2</v>
      </c>
    </row>
    <row r="2456" spans="1:32" x14ac:dyDescent="0.2">
      <c r="A2456" t="s">
        <v>1197</v>
      </c>
      <c r="B2456" t="s">
        <v>794</v>
      </c>
      <c r="C2456" t="s">
        <v>60</v>
      </c>
      <c r="D2456" t="s">
        <v>50</v>
      </c>
      <c r="E2456">
        <v>9</v>
      </c>
      <c r="F2456" t="s">
        <v>1198</v>
      </c>
      <c r="G2456" t="s">
        <v>219</v>
      </c>
      <c r="T2456">
        <v>2</v>
      </c>
      <c r="U2456">
        <v>2</v>
      </c>
      <c r="V2456">
        <v>12</v>
      </c>
      <c r="W2456">
        <v>2</v>
      </c>
      <c r="X2456">
        <v>0</v>
      </c>
      <c r="Y2456">
        <v>0</v>
      </c>
      <c r="AB2456">
        <v>1</v>
      </c>
      <c r="AC2456" t="s">
        <v>1477</v>
      </c>
      <c r="AD2456" t="s">
        <v>1482</v>
      </c>
      <c r="AE2456" t="s">
        <v>1497</v>
      </c>
      <c r="AF2456">
        <v>15.2</v>
      </c>
    </row>
    <row r="2457" spans="1:32" x14ac:dyDescent="0.2">
      <c r="A2457" t="s">
        <v>1117</v>
      </c>
      <c r="B2457" t="s">
        <v>720</v>
      </c>
      <c r="C2457" t="s">
        <v>37</v>
      </c>
      <c r="D2457" t="s">
        <v>36</v>
      </c>
      <c r="E2457">
        <v>9</v>
      </c>
      <c r="F2457" t="s">
        <v>1118</v>
      </c>
      <c r="G2457" t="s">
        <v>220</v>
      </c>
      <c r="T2457">
        <v>5</v>
      </c>
      <c r="U2457">
        <v>5</v>
      </c>
      <c r="V2457">
        <v>40</v>
      </c>
      <c r="W2457">
        <v>1</v>
      </c>
      <c r="X2457">
        <v>0</v>
      </c>
      <c r="Y2457">
        <v>0</v>
      </c>
      <c r="AB2457">
        <v>2</v>
      </c>
      <c r="AC2457" t="s">
        <v>1477</v>
      </c>
      <c r="AD2457" t="s">
        <v>1490</v>
      </c>
      <c r="AE2457" t="s">
        <v>1498</v>
      </c>
      <c r="AF2457">
        <v>15</v>
      </c>
    </row>
    <row r="2458" spans="1:32" x14ac:dyDescent="0.2">
      <c r="A2458" t="s">
        <v>373</v>
      </c>
      <c r="B2458" t="s">
        <v>367</v>
      </c>
      <c r="C2458" t="s">
        <v>39</v>
      </c>
      <c r="D2458" t="s">
        <v>35</v>
      </c>
      <c r="E2458">
        <v>9</v>
      </c>
      <c r="F2458" t="s">
        <v>374</v>
      </c>
      <c r="G2458" t="s">
        <v>216</v>
      </c>
      <c r="H2458">
        <v>21</v>
      </c>
      <c r="I2458">
        <v>13</v>
      </c>
      <c r="J2458">
        <v>144</v>
      </c>
      <c r="K2458">
        <v>0</v>
      </c>
      <c r="L2458">
        <v>0</v>
      </c>
      <c r="M2458">
        <v>1</v>
      </c>
      <c r="N2458">
        <v>0</v>
      </c>
      <c r="O2458">
        <v>3</v>
      </c>
      <c r="P2458">
        <v>17</v>
      </c>
      <c r="Q2458">
        <v>1</v>
      </c>
      <c r="R2458">
        <v>1</v>
      </c>
      <c r="S2458">
        <v>0</v>
      </c>
      <c r="AB2458">
        <v>1</v>
      </c>
      <c r="AF2458">
        <v>14.46</v>
      </c>
    </row>
    <row r="2459" spans="1:32" x14ac:dyDescent="0.2">
      <c r="A2459" t="s">
        <v>411</v>
      </c>
      <c r="B2459" t="s">
        <v>367</v>
      </c>
      <c r="C2459" t="s">
        <v>37</v>
      </c>
      <c r="D2459" t="s">
        <v>36</v>
      </c>
      <c r="E2459">
        <v>9</v>
      </c>
      <c r="F2459" t="s">
        <v>412</v>
      </c>
      <c r="G2459" t="s">
        <v>220</v>
      </c>
      <c r="H2459">
        <v>40</v>
      </c>
      <c r="I2459">
        <v>26</v>
      </c>
      <c r="J2459">
        <v>213</v>
      </c>
      <c r="K2459">
        <v>2</v>
      </c>
      <c r="L2459">
        <v>0</v>
      </c>
      <c r="M2459">
        <v>2</v>
      </c>
      <c r="N2459">
        <v>0</v>
      </c>
      <c r="O2459">
        <v>1</v>
      </c>
      <c r="P2459">
        <v>-1</v>
      </c>
      <c r="Q2459">
        <v>0</v>
      </c>
      <c r="R2459">
        <v>0</v>
      </c>
      <c r="S2459">
        <v>0</v>
      </c>
      <c r="AB2459">
        <v>1</v>
      </c>
      <c r="AF2459">
        <v>14.42</v>
      </c>
    </row>
    <row r="2460" spans="1:32" x14ac:dyDescent="0.2">
      <c r="A2460" t="s">
        <v>846</v>
      </c>
      <c r="B2460" t="s">
        <v>720</v>
      </c>
      <c r="C2460" t="s">
        <v>32</v>
      </c>
      <c r="D2460" t="s">
        <v>40</v>
      </c>
      <c r="E2460">
        <v>9</v>
      </c>
      <c r="F2460" t="s">
        <v>847</v>
      </c>
      <c r="G2460" t="s">
        <v>213</v>
      </c>
      <c r="T2460">
        <v>8</v>
      </c>
      <c r="U2460">
        <v>4</v>
      </c>
      <c r="V2460">
        <v>44</v>
      </c>
      <c r="W2460">
        <v>1</v>
      </c>
      <c r="X2460">
        <v>0</v>
      </c>
      <c r="Y2460">
        <v>0</v>
      </c>
      <c r="AB2460">
        <v>1</v>
      </c>
      <c r="AC2460" t="s">
        <v>1477</v>
      </c>
      <c r="AD2460" t="s">
        <v>1499</v>
      </c>
      <c r="AE2460" t="s">
        <v>1500</v>
      </c>
      <c r="AF2460">
        <v>14.4</v>
      </c>
    </row>
    <row r="2461" spans="1:32" x14ac:dyDescent="0.2">
      <c r="A2461" t="s">
        <v>558</v>
      </c>
      <c r="B2461" t="s">
        <v>475</v>
      </c>
      <c r="C2461" t="s">
        <v>37</v>
      </c>
      <c r="D2461" t="s">
        <v>36</v>
      </c>
      <c r="E2461">
        <v>9</v>
      </c>
      <c r="F2461" t="s">
        <v>559</v>
      </c>
      <c r="G2461" t="s">
        <v>220</v>
      </c>
      <c r="O2461">
        <v>6</v>
      </c>
      <c r="P2461">
        <v>14</v>
      </c>
      <c r="Q2461">
        <v>0</v>
      </c>
      <c r="R2461">
        <v>0</v>
      </c>
      <c r="S2461">
        <v>0</v>
      </c>
      <c r="T2461">
        <v>4</v>
      </c>
      <c r="U2461">
        <v>4</v>
      </c>
      <c r="V2461">
        <v>29</v>
      </c>
      <c r="W2461">
        <v>1</v>
      </c>
      <c r="X2461">
        <v>0</v>
      </c>
      <c r="Y2461">
        <v>0</v>
      </c>
      <c r="AB2461">
        <v>1</v>
      </c>
      <c r="AF2461">
        <v>14.3</v>
      </c>
    </row>
    <row r="2462" spans="1:32" x14ac:dyDescent="0.2">
      <c r="A2462" t="s">
        <v>802</v>
      </c>
      <c r="B2462" t="s">
        <v>720</v>
      </c>
      <c r="C2462" t="s">
        <v>51</v>
      </c>
      <c r="D2462" t="s">
        <v>45</v>
      </c>
      <c r="E2462">
        <v>9</v>
      </c>
      <c r="F2462" t="s">
        <v>803</v>
      </c>
      <c r="G2462" t="s">
        <v>210</v>
      </c>
      <c r="O2462">
        <v>1</v>
      </c>
      <c r="P2462">
        <v>25</v>
      </c>
      <c r="Q2462">
        <v>1</v>
      </c>
      <c r="R2462">
        <v>0</v>
      </c>
      <c r="S2462">
        <v>0</v>
      </c>
      <c r="T2462">
        <v>3</v>
      </c>
      <c r="U2462">
        <v>3</v>
      </c>
      <c r="V2462">
        <v>25</v>
      </c>
      <c r="W2462">
        <v>0</v>
      </c>
      <c r="X2462">
        <v>0</v>
      </c>
      <c r="Y2462">
        <v>0</v>
      </c>
      <c r="AB2462">
        <v>3</v>
      </c>
      <c r="AF2462">
        <v>14</v>
      </c>
    </row>
    <row r="2463" spans="1:32" x14ac:dyDescent="0.2">
      <c r="A2463" t="s">
        <v>381</v>
      </c>
      <c r="B2463" t="s">
        <v>367</v>
      </c>
      <c r="C2463" t="s">
        <v>45</v>
      </c>
      <c r="D2463" t="s">
        <v>51</v>
      </c>
      <c r="E2463">
        <v>9</v>
      </c>
      <c r="F2463" t="s">
        <v>382</v>
      </c>
      <c r="G2463" t="s">
        <v>210</v>
      </c>
      <c r="H2463">
        <v>33</v>
      </c>
      <c r="I2463">
        <v>15</v>
      </c>
      <c r="J2463">
        <v>168</v>
      </c>
      <c r="K2463">
        <v>1</v>
      </c>
      <c r="L2463">
        <v>0</v>
      </c>
      <c r="M2463">
        <v>0</v>
      </c>
      <c r="N2463">
        <v>0</v>
      </c>
      <c r="O2463">
        <v>4</v>
      </c>
      <c r="P2463">
        <v>31</v>
      </c>
      <c r="Q2463">
        <v>0</v>
      </c>
      <c r="R2463">
        <v>0</v>
      </c>
      <c r="S2463">
        <v>0</v>
      </c>
      <c r="AB2463">
        <v>2</v>
      </c>
      <c r="AC2463" t="s">
        <v>462</v>
      </c>
      <c r="AD2463" t="s">
        <v>1501</v>
      </c>
      <c r="AE2463" t="s">
        <v>211</v>
      </c>
      <c r="AF2463">
        <v>13.82</v>
      </c>
    </row>
    <row r="2464" spans="1:32" x14ac:dyDescent="0.2">
      <c r="A2464" t="s">
        <v>1037</v>
      </c>
      <c r="B2464" t="s">
        <v>720</v>
      </c>
      <c r="C2464" t="s">
        <v>49</v>
      </c>
      <c r="D2464" t="s">
        <v>52</v>
      </c>
      <c r="E2464">
        <v>9</v>
      </c>
      <c r="F2464" t="s">
        <v>1038</v>
      </c>
      <c r="G2464" t="s">
        <v>223</v>
      </c>
      <c r="T2464">
        <v>10</v>
      </c>
      <c r="U2464">
        <v>7</v>
      </c>
      <c r="V2464">
        <v>68</v>
      </c>
      <c r="W2464">
        <v>0</v>
      </c>
      <c r="X2464">
        <v>0</v>
      </c>
      <c r="Y2464">
        <v>0</v>
      </c>
      <c r="AB2464">
        <v>1</v>
      </c>
      <c r="AF2464">
        <v>13.8</v>
      </c>
    </row>
    <row r="2465" spans="1:32" x14ac:dyDescent="0.2">
      <c r="A2465" t="s">
        <v>542</v>
      </c>
      <c r="B2465" t="s">
        <v>475</v>
      </c>
      <c r="C2465" t="s">
        <v>60</v>
      </c>
      <c r="D2465" t="s">
        <v>50</v>
      </c>
      <c r="E2465">
        <v>9</v>
      </c>
      <c r="F2465" t="s">
        <v>1502</v>
      </c>
      <c r="G2465" t="s">
        <v>219</v>
      </c>
      <c r="O2465">
        <v>16</v>
      </c>
      <c r="P2465">
        <v>58</v>
      </c>
      <c r="Q2465">
        <v>0</v>
      </c>
      <c r="R2465">
        <v>0</v>
      </c>
      <c r="S2465">
        <v>0</v>
      </c>
      <c r="T2465">
        <v>5</v>
      </c>
      <c r="U2465">
        <v>4</v>
      </c>
      <c r="V2465">
        <v>38</v>
      </c>
      <c r="W2465">
        <v>0</v>
      </c>
      <c r="X2465">
        <v>0</v>
      </c>
      <c r="Y2465">
        <v>0</v>
      </c>
      <c r="AF2465">
        <v>13.6</v>
      </c>
    </row>
    <row r="2466" spans="1:32" x14ac:dyDescent="0.2">
      <c r="A2466" t="s">
        <v>489</v>
      </c>
      <c r="B2466" t="s">
        <v>475</v>
      </c>
      <c r="C2466" t="s">
        <v>41</v>
      </c>
      <c r="D2466" t="s">
        <v>54</v>
      </c>
      <c r="E2466">
        <v>9</v>
      </c>
      <c r="F2466" t="s">
        <v>490</v>
      </c>
      <c r="G2466" t="s">
        <v>217</v>
      </c>
      <c r="O2466">
        <v>22</v>
      </c>
      <c r="P2466">
        <v>54</v>
      </c>
      <c r="Q2466">
        <v>0</v>
      </c>
      <c r="R2466">
        <v>0</v>
      </c>
      <c r="S2466">
        <v>0</v>
      </c>
      <c r="T2466">
        <v>5</v>
      </c>
      <c r="U2466">
        <v>4</v>
      </c>
      <c r="V2466">
        <v>42</v>
      </c>
      <c r="W2466">
        <v>0</v>
      </c>
      <c r="X2466">
        <v>0</v>
      </c>
      <c r="Y2466">
        <v>0</v>
      </c>
      <c r="AB2466">
        <v>1</v>
      </c>
      <c r="AF2466">
        <v>13.6</v>
      </c>
    </row>
    <row r="2467" spans="1:32" x14ac:dyDescent="0.2">
      <c r="A2467" t="s">
        <v>912</v>
      </c>
      <c r="B2467" t="s">
        <v>720</v>
      </c>
      <c r="C2467" t="s">
        <v>59</v>
      </c>
      <c r="D2467" t="s">
        <v>31</v>
      </c>
      <c r="E2467">
        <v>9</v>
      </c>
      <c r="F2467" t="s">
        <v>913</v>
      </c>
      <c r="G2467" t="s">
        <v>221</v>
      </c>
      <c r="T2467">
        <v>6</v>
      </c>
      <c r="U2467">
        <v>5</v>
      </c>
      <c r="V2467">
        <v>82</v>
      </c>
      <c r="W2467">
        <v>0</v>
      </c>
      <c r="X2467">
        <v>0</v>
      </c>
      <c r="Y2467">
        <v>0</v>
      </c>
      <c r="AB2467">
        <v>1</v>
      </c>
      <c r="AC2467" t="s">
        <v>1477</v>
      </c>
      <c r="AD2467" t="s">
        <v>1487</v>
      </c>
      <c r="AE2467" t="s">
        <v>1503</v>
      </c>
      <c r="AF2467">
        <v>13.2</v>
      </c>
    </row>
    <row r="2468" spans="1:32" x14ac:dyDescent="0.2">
      <c r="A2468" t="s">
        <v>598</v>
      </c>
      <c r="B2468" t="s">
        <v>475</v>
      </c>
      <c r="C2468" t="s">
        <v>40</v>
      </c>
      <c r="D2468" t="s">
        <v>32</v>
      </c>
      <c r="E2468">
        <v>9</v>
      </c>
      <c r="F2468" t="s">
        <v>599</v>
      </c>
      <c r="G2468" t="s">
        <v>213</v>
      </c>
      <c r="O2468">
        <v>14</v>
      </c>
      <c r="P2468">
        <v>64</v>
      </c>
      <c r="Q2468">
        <v>0</v>
      </c>
      <c r="R2468">
        <v>0</v>
      </c>
      <c r="S2468">
        <v>0</v>
      </c>
      <c r="T2468">
        <v>3</v>
      </c>
      <c r="U2468">
        <v>3</v>
      </c>
      <c r="V2468">
        <v>37</v>
      </c>
      <c r="W2468">
        <v>0</v>
      </c>
      <c r="X2468">
        <v>0</v>
      </c>
      <c r="Y2468">
        <v>0</v>
      </c>
      <c r="AB2468">
        <v>1</v>
      </c>
      <c r="AF2468">
        <v>13.1</v>
      </c>
    </row>
    <row r="2469" spans="1:32" x14ac:dyDescent="0.2">
      <c r="A2469" t="s">
        <v>680</v>
      </c>
      <c r="B2469" t="s">
        <v>475</v>
      </c>
      <c r="C2469" t="s">
        <v>43</v>
      </c>
      <c r="D2469" t="s">
        <v>53</v>
      </c>
      <c r="E2469">
        <v>9</v>
      </c>
      <c r="F2469" t="s">
        <v>681</v>
      </c>
      <c r="G2469" t="s">
        <v>218</v>
      </c>
      <c r="O2469">
        <v>1</v>
      </c>
      <c r="P2469">
        <v>12</v>
      </c>
      <c r="Q2469">
        <v>0</v>
      </c>
      <c r="R2469">
        <v>0</v>
      </c>
      <c r="S2469">
        <v>0</v>
      </c>
      <c r="T2469">
        <v>4</v>
      </c>
      <c r="U2469">
        <v>3</v>
      </c>
      <c r="V2469">
        <v>27</v>
      </c>
      <c r="W2469">
        <v>1</v>
      </c>
      <c r="X2469">
        <v>0</v>
      </c>
      <c r="Y2469">
        <v>0</v>
      </c>
      <c r="AB2469">
        <v>3</v>
      </c>
      <c r="AF2469">
        <v>12.9</v>
      </c>
    </row>
    <row r="2470" spans="1:32" x14ac:dyDescent="0.2">
      <c r="A2470" t="s">
        <v>980</v>
      </c>
      <c r="B2470" t="s">
        <v>794</v>
      </c>
      <c r="C2470" t="s">
        <v>49</v>
      </c>
      <c r="D2470" t="s">
        <v>52</v>
      </c>
      <c r="E2470">
        <v>9</v>
      </c>
      <c r="F2470" t="s">
        <v>981</v>
      </c>
      <c r="G2470" t="s">
        <v>223</v>
      </c>
      <c r="T2470">
        <v>11</v>
      </c>
      <c r="U2470">
        <v>6</v>
      </c>
      <c r="V2470">
        <v>69</v>
      </c>
      <c r="W2470">
        <v>0</v>
      </c>
      <c r="X2470">
        <v>0</v>
      </c>
      <c r="Y2470">
        <v>0</v>
      </c>
      <c r="AB2470">
        <v>1</v>
      </c>
      <c r="AC2470" t="s">
        <v>462</v>
      </c>
      <c r="AD2470" t="s">
        <v>1475</v>
      </c>
      <c r="AE2470" t="s">
        <v>1504</v>
      </c>
      <c r="AF2470">
        <v>12.9</v>
      </c>
    </row>
    <row r="2471" spans="1:32" x14ac:dyDescent="0.2">
      <c r="A2471" t="s">
        <v>787</v>
      </c>
      <c r="B2471" t="s">
        <v>720</v>
      </c>
      <c r="C2471" t="s">
        <v>51</v>
      </c>
      <c r="D2471" t="s">
        <v>45</v>
      </c>
      <c r="E2471">
        <v>9</v>
      </c>
      <c r="F2471" t="s">
        <v>788</v>
      </c>
      <c r="G2471" t="s">
        <v>210</v>
      </c>
      <c r="T2471">
        <v>6</v>
      </c>
      <c r="U2471">
        <v>5</v>
      </c>
      <c r="V2471">
        <v>78</v>
      </c>
      <c r="W2471">
        <v>0</v>
      </c>
      <c r="X2471">
        <v>0</v>
      </c>
      <c r="Y2471">
        <v>0</v>
      </c>
      <c r="AB2471">
        <v>2</v>
      </c>
      <c r="AF2471">
        <v>12.8</v>
      </c>
    </row>
    <row r="2472" spans="1:32" x14ac:dyDescent="0.2">
      <c r="A2472" t="s">
        <v>515</v>
      </c>
      <c r="B2472" t="s">
        <v>475</v>
      </c>
      <c r="C2472" t="s">
        <v>38</v>
      </c>
      <c r="D2472" t="s">
        <v>34</v>
      </c>
      <c r="E2472">
        <v>9</v>
      </c>
      <c r="F2472" t="s">
        <v>516</v>
      </c>
      <c r="G2472" t="s">
        <v>222</v>
      </c>
      <c r="O2472">
        <v>11</v>
      </c>
      <c r="P2472">
        <v>67</v>
      </c>
      <c r="Q2472">
        <v>1</v>
      </c>
      <c r="R2472">
        <v>0</v>
      </c>
      <c r="S2472">
        <v>0</v>
      </c>
      <c r="T2472">
        <v>1</v>
      </c>
      <c r="U2472">
        <v>0</v>
      </c>
      <c r="V2472">
        <v>0</v>
      </c>
      <c r="W2472">
        <v>0</v>
      </c>
      <c r="X2472">
        <v>0</v>
      </c>
      <c r="Y2472">
        <v>0</v>
      </c>
      <c r="AB2472">
        <v>2</v>
      </c>
      <c r="AC2472" t="s">
        <v>1477</v>
      </c>
      <c r="AD2472" t="s">
        <v>1505</v>
      </c>
      <c r="AE2472" t="s">
        <v>1506</v>
      </c>
      <c r="AF2472">
        <v>12.7</v>
      </c>
    </row>
    <row r="2473" spans="1:32" x14ac:dyDescent="0.2">
      <c r="A2473" t="s">
        <v>1129</v>
      </c>
      <c r="B2473" t="s">
        <v>720</v>
      </c>
      <c r="C2473" t="s">
        <v>54</v>
      </c>
      <c r="D2473" t="s">
        <v>41</v>
      </c>
      <c r="E2473">
        <v>9</v>
      </c>
      <c r="F2473" t="s">
        <v>1130</v>
      </c>
      <c r="G2473" t="s">
        <v>217</v>
      </c>
      <c r="T2473">
        <v>10</v>
      </c>
      <c r="U2473">
        <v>5</v>
      </c>
      <c r="V2473">
        <v>77</v>
      </c>
      <c r="W2473">
        <v>0</v>
      </c>
      <c r="X2473">
        <v>0</v>
      </c>
      <c r="Y2473">
        <v>0</v>
      </c>
      <c r="AB2473">
        <v>2</v>
      </c>
      <c r="AF2473">
        <v>12.7</v>
      </c>
    </row>
    <row r="2474" spans="1:32" x14ac:dyDescent="0.2">
      <c r="A2474" t="s">
        <v>1009</v>
      </c>
      <c r="B2474" t="s">
        <v>720</v>
      </c>
      <c r="C2474" t="s">
        <v>59</v>
      </c>
      <c r="D2474" t="s">
        <v>31</v>
      </c>
      <c r="E2474">
        <v>9</v>
      </c>
      <c r="F2474" t="s">
        <v>1010</v>
      </c>
      <c r="G2474" t="s">
        <v>221</v>
      </c>
      <c r="T2474">
        <v>6</v>
      </c>
      <c r="U2474">
        <v>5</v>
      </c>
      <c r="V2474">
        <v>73</v>
      </c>
      <c r="W2474">
        <v>0</v>
      </c>
      <c r="X2474">
        <v>0</v>
      </c>
      <c r="Y2474">
        <v>0</v>
      </c>
      <c r="AB2474">
        <v>4</v>
      </c>
      <c r="AF2474">
        <v>12.3</v>
      </c>
    </row>
    <row r="2475" spans="1:32" x14ac:dyDescent="0.2">
      <c r="A2475" t="s">
        <v>1187</v>
      </c>
      <c r="B2475" t="s">
        <v>794</v>
      </c>
      <c r="C2475" t="s">
        <v>54</v>
      </c>
      <c r="D2475" t="s">
        <v>41</v>
      </c>
      <c r="E2475">
        <v>9</v>
      </c>
      <c r="F2475" t="s">
        <v>1188</v>
      </c>
      <c r="G2475" t="s">
        <v>217</v>
      </c>
      <c r="T2475">
        <v>3</v>
      </c>
      <c r="U2475">
        <v>3</v>
      </c>
      <c r="V2475">
        <v>33</v>
      </c>
      <c r="W2475">
        <v>1</v>
      </c>
      <c r="X2475">
        <v>0</v>
      </c>
      <c r="Y2475">
        <v>0</v>
      </c>
      <c r="AB2475">
        <v>2</v>
      </c>
      <c r="AF2475">
        <v>12.3</v>
      </c>
    </row>
    <row r="2476" spans="1:32" x14ac:dyDescent="0.2">
      <c r="A2476" t="s">
        <v>814</v>
      </c>
      <c r="B2476" t="s">
        <v>720</v>
      </c>
      <c r="C2476" t="s">
        <v>54</v>
      </c>
      <c r="D2476" t="s">
        <v>41</v>
      </c>
      <c r="E2476">
        <v>9</v>
      </c>
      <c r="F2476" t="s">
        <v>815</v>
      </c>
      <c r="G2476" t="s">
        <v>217</v>
      </c>
      <c r="T2476">
        <v>5</v>
      </c>
      <c r="U2476">
        <v>5</v>
      </c>
      <c r="V2476">
        <v>73</v>
      </c>
      <c r="W2476">
        <v>0</v>
      </c>
      <c r="X2476">
        <v>0</v>
      </c>
      <c r="Y2476">
        <v>0</v>
      </c>
      <c r="AB2476">
        <v>3</v>
      </c>
      <c r="AC2476" t="s">
        <v>462</v>
      </c>
      <c r="AD2476" t="s">
        <v>1507</v>
      </c>
      <c r="AE2476" t="s">
        <v>1476</v>
      </c>
      <c r="AF2476">
        <v>12.3</v>
      </c>
    </row>
    <row r="2477" spans="1:32" x14ac:dyDescent="0.2">
      <c r="A2477" t="s">
        <v>534</v>
      </c>
      <c r="B2477" t="s">
        <v>475</v>
      </c>
      <c r="C2477" t="s">
        <v>54</v>
      </c>
      <c r="D2477" t="s">
        <v>41</v>
      </c>
      <c r="E2477">
        <v>9</v>
      </c>
      <c r="F2477" t="s">
        <v>535</v>
      </c>
      <c r="G2477" t="s">
        <v>217</v>
      </c>
      <c r="O2477">
        <v>19</v>
      </c>
      <c r="P2477">
        <v>88</v>
      </c>
      <c r="Q2477">
        <v>0</v>
      </c>
      <c r="R2477">
        <v>0</v>
      </c>
      <c r="S2477">
        <v>0</v>
      </c>
      <c r="T2477">
        <v>2</v>
      </c>
      <c r="U2477">
        <v>1</v>
      </c>
      <c r="V2477">
        <v>23</v>
      </c>
      <c r="W2477">
        <v>0</v>
      </c>
      <c r="X2477">
        <v>0</v>
      </c>
      <c r="Y2477">
        <v>0</v>
      </c>
      <c r="AB2477">
        <v>1</v>
      </c>
      <c r="AF2477">
        <v>12.1</v>
      </c>
    </row>
    <row r="2478" spans="1:32" x14ac:dyDescent="0.2">
      <c r="A2478" t="s">
        <v>775</v>
      </c>
      <c r="B2478" t="s">
        <v>720</v>
      </c>
      <c r="C2478" t="s">
        <v>48</v>
      </c>
      <c r="D2478" t="s">
        <v>56</v>
      </c>
      <c r="E2478">
        <v>9</v>
      </c>
      <c r="F2478" t="s">
        <v>776</v>
      </c>
      <c r="G2478" t="s">
        <v>215</v>
      </c>
      <c r="T2478">
        <v>7</v>
      </c>
      <c r="U2478">
        <v>3</v>
      </c>
      <c r="V2478">
        <v>31</v>
      </c>
      <c r="W2478">
        <v>1</v>
      </c>
      <c r="X2478">
        <v>0</v>
      </c>
      <c r="Y2478">
        <v>0</v>
      </c>
      <c r="AB2478">
        <v>2</v>
      </c>
      <c r="AC2478" t="s">
        <v>462</v>
      </c>
      <c r="AD2478" t="s">
        <v>1508</v>
      </c>
      <c r="AE2478" t="s">
        <v>1509</v>
      </c>
      <c r="AF2478">
        <v>12.1</v>
      </c>
    </row>
    <row r="2479" spans="1:32" x14ac:dyDescent="0.2">
      <c r="A2479" t="s">
        <v>1073</v>
      </c>
      <c r="B2479" t="s">
        <v>794</v>
      </c>
      <c r="C2479" t="s">
        <v>50</v>
      </c>
      <c r="D2479" t="s">
        <v>60</v>
      </c>
      <c r="E2479">
        <v>9</v>
      </c>
      <c r="F2479" t="s">
        <v>1074</v>
      </c>
      <c r="G2479" t="s">
        <v>219</v>
      </c>
      <c r="T2479">
        <v>10</v>
      </c>
      <c r="U2479">
        <v>6</v>
      </c>
      <c r="V2479">
        <v>61</v>
      </c>
      <c r="W2479">
        <v>0</v>
      </c>
      <c r="X2479">
        <v>0</v>
      </c>
      <c r="Y2479">
        <v>0</v>
      </c>
      <c r="AB2479">
        <v>1</v>
      </c>
      <c r="AF2479">
        <v>12.1</v>
      </c>
    </row>
    <row r="2480" spans="1:32" x14ac:dyDescent="0.2">
      <c r="A2480" t="s">
        <v>767</v>
      </c>
      <c r="B2480" t="s">
        <v>720</v>
      </c>
      <c r="C2480" t="s">
        <v>35</v>
      </c>
      <c r="D2480" t="s">
        <v>39</v>
      </c>
      <c r="E2480">
        <v>9</v>
      </c>
      <c r="F2480" t="s">
        <v>768</v>
      </c>
      <c r="G2480" t="s">
        <v>216</v>
      </c>
      <c r="O2480">
        <v>8</v>
      </c>
      <c r="P2480">
        <v>66</v>
      </c>
      <c r="Q2480">
        <v>0</v>
      </c>
      <c r="R2480">
        <v>0</v>
      </c>
      <c r="S2480">
        <v>0</v>
      </c>
      <c r="T2480">
        <v>7</v>
      </c>
      <c r="U2480">
        <v>4</v>
      </c>
      <c r="V2480">
        <v>15</v>
      </c>
      <c r="W2480">
        <v>0</v>
      </c>
      <c r="X2480">
        <v>0</v>
      </c>
      <c r="Y2480">
        <v>0</v>
      </c>
      <c r="AB2480">
        <v>2</v>
      </c>
      <c r="AF2480">
        <v>12.1</v>
      </c>
    </row>
    <row r="2481" spans="1:32" x14ac:dyDescent="0.2">
      <c r="A2481" t="s">
        <v>564</v>
      </c>
      <c r="B2481" t="s">
        <v>475</v>
      </c>
      <c r="C2481" t="s">
        <v>45</v>
      </c>
      <c r="D2481" t="s">
        <v>51</v>
      </c>
      <c r="E2481">
        <v>9</v>
      </c>
      <c r="F2481" t="s">
        <v>565</v>
      </c>
      <c r="G2481" t="s">
        <v>210</v>
      </c>
      <c r="O2481">
        <v>3</v>
      </c>
      <c r="P2481">
        <v>0</v>
      </c>
      <c r="Q2481">
        <v>0</v>
      </c>
      <c r="R2481">
        <v>0</v>
      </c>
      <c r="S2481">
        <v>0</v>
      </c>
      <c r="T2481">
        <v>4</v>
      </c>
      <c r="U2481">
        <v>2</v>
      </c>
      <c r="V2481">
        <v>38</v>
      </c>
      <c r="W2481">
        <v>1</v>
      </c>
      <c r="X2481">
        <v>0</v>
      </c>
      <c r="Y2481">
        <v>0</v>
      </c>
      <c r="AB2481">
        <v>1</v>
      </c>
      <c r="AF2481">
        <v>11.8</v>
      </c>
    </row>
    <row r="2482" spans="1:32" x14ac:dyDescent="0.2">
      <c r="A2482" t="s">
        <v>810</v>
      </c>
      <c r="B2482" t="s">
        <v>720</v>
      </c>
      <c r="C2482" t="s">
        <v>44</v>
      </c>
      <c r="D2482" t="s">
        <v>47</v>
      </c>
      <c r="E2482">
        <v>9</v>
      </c>
      <c r="F2482" t="s">
        <v>811</v>
      </c>
      <c r="G2482" t="s">
        <v>212</v>
      </c>
      <c r="O2482">
        <v>1</v>
      </c>
      <c r="P2482">
        <v>-12</v>
      </c>
      <c r="Q2482">
        <v>0</v>
      </c>
      <c r="R2482">
        <v>0</v>
      </c>
      <c r="S2482">
        <v>0</v>
      </c>
      <c r="T2482">
        <v>4</v>
      </c>
      <c r="U2482">
        <v>2</v>
      </c>
      <c r="V2482">
        <v>50</v>
      </c>
      <c r="W2482">
        <v>1</v>
      </c>
      <c r="X2482">
        <v>0</v>
      </c>
      <c r="Y2482">
        <v>0</v>
      </c>
      <c r="AB2482">
        <v>2</v>
      </c>
      <c r="AF2482">
        <v>11.8</v>
      </c>
    </row>
    <row r="2483" spans="1:32" x14ac:dyDescent="0.2">
      <c r="A2483" t="s">
        <v>1125</v>
      </c>
      <c r="B2483" t="s">
        <v>720</v>
      </c>
      <c r="C2483" t="s">
        <v>35</v>
      </c>
      <c r="D2483" t="s">
        <v>39</v>
      </c>
      <c r="E2483">
        <v>9</v>
      </c>
      <c r="F2483" t="s">
        <v>1126</v>
      </c>
      <c r="G2483" t="s">
        <v>216</v>
      </c>
      <c r="T2483">
        <v>5</v>
      </c>
      <c r="U2483">
        <v>3</v>
      </c>
      <c r="V2483">
        <v>87</v>
      </c>
      <c r="W2483">
        <v>0</v>
      </c>
      <c r="X2483">
        <v>0</v>
      </c>
      <c r="Y2483">
        <v>0</v>
      </c>
      <c r="AB2483">
        <v>1</v>
      </c>
      <c r="AF2483">
        <v>11.7</v>
      </c>
    </row>
    <row r="2484" spans="1:32" x14ac:dyDescent="0.2">
      <c r="A2484" t="s">
        <v>419</v>
      </c>
      <c r="B2484" t="s">
        <v>367</v>
      </c>
      <c r="C2484" t="s">
        <v>53</v>
      </c>
      <c r="D2484" t="s">
        <v>43</v>
      </c>
      <c r="E2484">
        <v>9</v>
      </c>
      <c r="F2484" t="s">
        <v>420</v>
      </c>
      <c r="G2484" t="s">
        <v>218</v>
      </c>
      <c r="H2484">
        <v>40</v>
      </c>
      <c r="I2484">
        <v>22</v>
      </c>
      <c r="J2484">
        <v>217</v>
      </c>
      <c r="K2484">
        <v>1</v>
      </c>
      <c r="L2484">
        <v>0</v>
      </c>
      <c r="M2484">
        <v>1</v>
      </c>
      <c r="N2484">
        <v>0</v>
      </c>
      <c r="AB2484">
        <v>1</v>
      </c>
      <c r="AF2484">
        <v>11.68</v>
      </c>
    </row>
    <row r="2485" spans="1:32" x14ac:dyDescent="0.2">
      <c r="A2485" t="s">
        <v>521</v>
      </c>
      <c r="B2485" t="s">
        <v>475</v>
      </c>
      <c r="C2485" t="s">
        <v>56</v>
      </c>
      <c r="D2485" t="s">
        <v>48</v>
      </c>
      <c r="E2485">
        <v>9</v>
      </c>
      <c r="F2485" t="s">
        <v>522</v>
      </c>
      <c r="G2485" t="s">
        <v>215</v>
      </c>
      <c r="O2485">
        <v>17</v>
      </c>
      <c r="P2485">
        <v>96</v>
      </c>
      <c r="Q2485">
        <v>0</v>
      </c>
      <c r="R2485">
        <v>0</v>
      </c>
      <c r="S2485">
        <v>0</v>
      </c>
      <c r="T2485">
        <v>2</v>
      </c>
      <c r="U2485">
        <v>2</v>
      </c>
      <c r="V2485">
        <v>-1</v>
      </c>
      <c r="W2485">
        <v>0</v>
      </c>
      <c r="X2485">
        <v>0</v>
      </c>
      <c r="Y2485">
        <v>0</v>
      </c>
      <c r="Z2485">
        <v>1</v>
      </c>
      <c r="AA2485">
        <v>0</v>
      </c>
      <c r="AB2485">
        <v>1</v>
      </c>
      <c r="AF2485">
        <v>11.5</v>
      </c>
    </row>
    <row r="2486" spans="1:32" x14ac:dyDescent="0.2">
      <c r="A2486" t="s">
        <v>1019</v>
      </c>
      <c r="B2486" t="s">
        <v>720</v>
      </c>
      <c r="C2486" t="s">
        <v>44</v>
      </c>
      <c r="D2486" t="s">
        <v>47</v>
      </c>
      <c r="E2486">
        <v>9</v>
      </c>
      <c r="F2486" t="s">
        <v>1020</v>
      </c>
      <c r="G2486" t="s">
        <v>212</v>
      </c>
      <c r="T2486">
        <v>6</v>
      </c>
      <c r="U2486">
        <v>3</v>
      </c>
      <c r="V2486">
        <v>82</v>
      </c>
      <c r="W2486">
        <v>0</v>
      </c>
      <c r="X2486">
        <v>0</v>
      </c>
      <c r="Y2486">
        <v>0</v>
      </c>
      <c r="AB2486">
        <v>3</v>
      </c>
      <c r="AF2486">
        <v>11.2</v>
      </c>
    </row>
    <row r="2487" spans="1:32" x14ac:dyDescent="0.2">
      <c r="A2487" t="s">
        <v>763</v>
      </c>
      <c r="B2487" t="s">
        <v>720</v>
      </c>
      <c r="C2487" t="s">
        <v>53</v>
      </c>
      <c r="D2487" t="s">
        <v>43</v>
      </c>
      <c r="E2487">
        <v>9</v>
      </c>
      <c r="F2487" t="s">
        <v>764</v>
      </c>
      <c r="G2487" t="s">
        <v>218</v>
      </c>
      <c r="T2487">
        <v>8</v>
      </c>
      <c r="U2487">
        <v>6</v>
      </c>
      <c r="V2487">
        <v>50</v>
      </c>
      <c r="W2487">
        <v>0</v>
      </c>
      <c r="X2487">
        <v>0</v>
      </c>
      <c r="Y2487">
        <v>0</v>
      </c>
      <c r="AB2487">
        <v>2</v>
      </c>
      <c r="AF2487">
        <v>11</v>
      </c>
    </row>
    <row r="2488" spans="1:32" x14ac:dyDescent="0.2">
      <c r="A2488" t="s">
        <v>878</v>
      </c>
      <c r="B2488" t="s">
        <v>794</v>
      </c>
      <c r="C2488" t="s">
        <v>41</v>
      </c>
      <c r="D2488" t="s">
        <v>54</v>
      </c>
      <c r="E2488">
        <v>9</v>
      </c>
      <c r="F2488" t="s">
        <v>879</v>
      </c>
      <c r="G2488" t="s">
        <v>217</v>
      </c>
      <c r="T2488">
        <v>5</v>
      </c>
      <c r="U2488">
        <v>5</v>
      </c>
      <c r="V2488">
        <v>60</v>
      </c>
      <c r="W2488">
        <v>0</v>
      </c>
      <c r="X2488">
        <v>0</v>
      </c>
      <c r="Y2488">
        <v>0</v>
      </c>
      <c r="AB2488">
        <v>1</v>
      </c>
      <c r="AF2488">
        <v>11</v>
      </c>
    </row>
    <row r="2489" spans="1:32" x14ac:dyDescent="0.2">
      <c r="A2489" t="s">
        <v>956</v>
      </c>
      <c r="B2489" t="s">
        <v>720</v>
      </c>
      <c r="C2489" t="s">
        <v>53</v>
      </c>
      <c r="D2489" t="s">
        <v>43</v>
      </c>
      <c r="E2489">
        <v>9</v>
      </c>
      <c r="F2489" t="s">
        <v>957</v>
      </c>
      <c r="G2489" t="s">
        <v>218</v>
      </c>
      <c r="T2489">
        <v>8</v>
      </c>
      <c r="U2489">
        <v>4</v>
      </c>
      <c r="V2489">
        <v>70</v>
      </c>
      <c r="W2489">
        <v>0</v>
      </c>
      <c r="X2489">
        <v>0</v>
      </c>
      <c r="Y2489">
        <v>0</v>
      </c>
      <c r="AB2489">
        <v>1</v>
      </c>
      <c r="AF2489">
        <v>11</v>
      </c>
    </row>
    <row r="2490" spans="1:32" x14ac:dyDescent="0.2">
      <c r="A2490" t="s">
        <v>852</v>
      </c>
      <c r="B2490" t="s">
        <v>794</v>
      </c>
      <c r="C2490" t="s">
        <v>53</v>
      </c>
      <c r="D2490" t="s">
        <v>43</v>
      </c>
      <c r="E2490">
        <v>9</v>
      </c>
      <c r="F2490" t="s">
        <v>853</v>
      </c>
      <c r="G2490" t="s">
        <v>218</v>
      </c>
      <c r="T2490">
        <v>7</v>
      </c>
      <c r="U2490">
        <v>3</v>
      </c>
      <c r="V2490">
        <v>18</v>
      </c>
      <c r="W2490">
        <v>1</v>
      </c>
      <c r="X2490">
        <v>0</v>
      </c>
      <c r="Y2490">
        <v>0</v>
      </c>
      <c r="AB2490">
        <v>1</v>
      </c>
      <c r="AF2490">
        <v>10.8</v>
      </c>
    </row>
    <row r="2491" spans="1:32" x14ac:dyDescent="0.2">
      <c r="A2491" t="s">
        <v>1163</v>
      </c>
      <c r="B2491" t="s">
        <v>720</v>
      </c>
      <c r="C2491" t="s">
        <v>54</v>
      </c>
      <c r="D2491" t="s">
        <v>41</v>
      </c>
      <c r="E2491">
        <v>9</v>
      </c>
      <c r="F2491" t="s">
        <v>1164</v>
      </c>
      <c r="G2491" t="s">
        <v>217</v>
      </c>
      <c r="T2491">
        <v>4</v>
      </c>
      <c r="U2491">
        <v>3</v>
      </c>
      <c r="V2491">
        <v>17</v>
      </c>
      <c r="W2491">
        <v>1</v>
      </c>
      <c r="X2491">
        <v>0</v>
      </c>
      <c r="Y2491">
        <v>0</v>
      </c>
      <c r="AB2491">
        <v>4</v>
      </c>
      <c r="AF2491">
        <v>10.7</v>
      </c>
    </row>
    <row r="2492" spans="1:32" x14ac:dyDescent="0.2">
      <c r="A2492" t="s">
        <v>1079</v>
      </c>
      <c r="B2492" t="s">
        <v>720</v>
      </c>
      <c r="C2492" t="s">
        <v>36</v>
      </c>
      <c r="D2492" t="s">
        <v>37</v>
      </c>
      <c r="E2492">
        <v>9</v>
      </c>
      <c r="F2492" t="s">
        <v>1080</v>
      </c>
      <c r="G2492" t="s">
        <v>220</v>
      </c>
      <c r="T2492">
        <v>5</v>
      </c>
      <c r="U2492">
        <v>5</v>
      </c>
      <c r="V2492">
        <v>55</v>
      </c>
      <c r="W2492">
        <v>0</v>
      </c>
      <c r="X2492">
        <v>0</v>
      </c>
      <c r="Y2492">
        <v>0</v>
      </c>
      <c r="AB2492">
        <v>4</v>
      </c>
      <c r="AF2492">
        <v>10.5</v>
      </c>
    </row>
    <row r="2493" spans="1:32" x14ac:dyDescent="0.2">
      <c r="A2493" t="s">
        <v>1029</v>
      </c>
      <c r="B2493" t="s">
        <v>720</v>
      </c>
      <c r="C2493" t="s">
        <v>42</v>
      </c>
      <c r="D2493" t="s">
        <v>58</v>
      </c>
      <c r="E2493">
        <v>9</v>
      </c>
      <c r="F2493" t="s">
        <v>1030</v>
      </c>
      <c r="G2493" t="s">
        <v>214</v>
      </c>
      <c r="T2493">
        <v>5</v>
      </c>
      <c r="U2493">
        <v>3</v>
      </c>
      <c r="V2493">
        <v>74</v>
      </c>
      <c r="W2493">
        <v>0</v>
      </c>
      <c r="X2493">
        <v>0</v>
      </c>
      <c r="Y2493">
        <v>0</v>
      </c>
      <c r="AB2493">
        <v>3</v>
      </c>
      <c r="AF2493">
        <v>10.4</v>
      </c>
    </row>
    <row r="2494" spans="1:32" x14ac:dyDescent="0.2">
      <c r="A2494" t="s">
        <v>1075</v>
      </c>
      <c r="B2494" t="s">
        <v>720</v>
      </c>
      <c r="C2494" t="s">
        <v>56</v>
      </c>
      <c r="D2494" t="s">
        <v>48</v>
      </c>
      <c r="E2494">
        <v>9</v>
      </c>
      <c r="F2494" t="s">
        <v>1076</v>
      </c>
      <c r="G2494" t="s">
        <v>215</v>
      </c>
      <c r="T2494">
        <v>4</v>
      </c>
      <c r="U2494">
        <v>3</v>
      </c>
      <c r="V2494">
        <v>73</v>
      </c>
      <c r="W2494">
        <v>0</v>
      </c>
      <c r="X2494">
        <v>0</v>
      </c>
      <c r="Y2494">
        <v>0</v>
      </c>
      <c r="AB2494">
        <v>3</v>
      </c>
      <c r="AF2494">
        <v>10.3</v>
      </c>
    </row>
    <row r="2495" spans="1:32" x14ac:dyDescent="0.2">
      <c r="A2495" t="s">
        <v>874</v>
      </c>
      <c r="B2495" t="s">
        <v>794</v>
      </c>
      <c r="C2495" t="s">
        <v>34</v>
      </c>
      <c r="D2495" t="s">
        <v>38</v>
      </c>
      <c r="E2495">
        <v>9</v>
      </c>
      <c r="F2495" t="s">
        <v>875</v>
      </c>
      <c r="G2495" t="s">
        <v>222</v>
      </c>
      <c r="T2495">
        <v>8</v>
      </c>
      <c r="U2495">
        <v>6</v>
      </c>
      <c r="V2495">
        <v>43</v>
      </c>
      <c r="W2495">
        <v>0</v>
      </c>
      <c r="X2495">
        <v>0</v>
      </c>
      <c r="Y2495">
        <v>0</v>
      </c>
      <c r="AB2495">
        <v>1</v>
      </c>
      <c r="AF2495">
        <v>10.3</v>
      </c>
    </row>
    <row r="2496" spans="1:32" x14ac:dyDescent="0.2">
      <c r="A2496" t="s">
        <v>1025</v>
      </c>
      <c r="B2496" t="s">
        <v>794</v>
      </c>
      <c r="C2496" t="s">
        <v>52</v>
      </c>
      <c r="D2496" t="s">
        <v>49</v>
      </c>
      <c r="E2496">
        <v>9</v>
      </c>
      <c r="F2496" t="s">
        <v>1026</v>
      </c>
      <c r="G2496" t="s">
        <v>223</v>
      </c>
      <c r="T2496">
        <v>2</v>
      </c>
      <c r="U2496">
        <v>2</v>
      </c>
      <c r="V2496">
        <v>23</v>
      </c>
      <c r="W2496">
        <v>1</v>
      </c>
      <c r="X2496">
        <v>0</v>
      </c>
      <c r="Y2496">
        <v>0</v>
      </c>
      <c r="AB2496">
        <v>2</v>
      </c>
      <c r="AC2496" t="s">
        <v>1477</v>
      </c>
      <c r="AD2496" t="s">
        <v>1484</v>
      </c>
      <c r="AE2496" t="s">
        <v>1510</v>
      </c>
      <c r="AF2496">
        <v>10.3</v>
      </c>
    </row>
    <row r="2497" spans="1:32" x14ac:dyDescent="0.2">
      <c r="A2497" t="s">
        <v>1027</v>
      </c>
      <c r="B2497" t="s">
        <v>794</v>
      </c>
      <c r="C2497" t="s">
        <v>41</v>
      </c>
      <c r="D2497" t="s">
        <v>54</v>
      </c>
      <c r="E2497">
        <v>9</v>
      </c>
      <c r="F2497" t="s">
        <v>1028</v>
      </c>
      <c r="G2497" t="s">
        <v>217</v>
      </c>
      <c r="T2497">
        <v>2</v>
      </c>
      <c r="U2497">
        <v>2</v>
      </c>
      <c r="V2497">
        <v>21</v>
      </c>
      <c r="W2497">
        <v>1</v>
      </c>
      <c r="X2497">
        <v>0</v>
      </c>
      <c r="Y2497">
        <v>0</v>
      </c>
      <c r="AB2497">
        <v>2</v>
      </c>
      <c r="AF2497">
        <v>10.1</v>
      </c>
    </row>
    <row r="2498" spans="1:32" x14ac:dyDescent="0.2">
      <c r="A2498" t="s">
        <v>862</v>
      </c>
      <c r="B2498" t="s">
        <v>720</v>
      </c>
      <c r="C2498" t="s">
        <v>31</v>
      </c>
      <c r="D2498" t="s">
        <v>59</v>
      </c>
      <c r="E2498">
        <v>9</v>
      </c>
      <c r="F2498" t="s">
        <v>863</v>
      </c>
      <c r="G2498" t="s">
        <v>221</v>
      </c>
      <c r="T2498">
        <v>7</v>
      </c>
      <c r="U2498">
        <v>5</v>
      </c>
      <c r="V2498">
        <v>50</v>
      </c>
      <c r="W2498">
        <v>0</v>
      </c>
      <c r="X2498">
        <v>0</v>
      </c>
      <c r="Y2498">
        <v>0</v>
      </c>
      <c r="AB2498">
        <v>1</v>
      </c>
      <c r="AF2498">
        <v>10</v>
      </c>
    </row>
    <row r="2499" spans="1:32" x14ac:dyDescent="0.2">
      <c r="A2499" t="s">
        <v>1065</v>
      </c>
      <c r="B2499" t="s">
        <v>720</v>
      </c>
      <c r="C2499" t="s">
        <v>60</v>
      </c>
      <c r="D2499" t="s">
        <v>50</v>
      </c>
      <c r="E2499">
        <v>9</v>
      </c>
      <c r="F2499" t="s">
        <v>1066</v>
      </c>
      <c r="G2499" t="s">
        <v>219</v>
      </c>
      <c r="T2499">
        <v>5</v>
      </c>
      <c r="U2499">
        <v>3</v>
      </c>
      <c r="V2499">
        <v>70</v>
      </c>
      <c r="W2499">
        <v>0</v>
      </c>
      <c r="X2499">
        <v>0</v>
      </c>
      <c r="Y2499">
        <v>0</v>
      </c>
      <c r="AB2499">
        <v>4</v>
      </c>
      <c r="AF2499">
        <v>10</v>
      </c>
    </row>
    <row r="2500" spans="1:32" x14ac:dyDescent="0.2">
      <c r="A2500" t="s">
        <v>1193</v>
      </c>
      <c r="B2500" t="s">
        <v>794</v>
      </c>
      <c r="C2500" t="s">
        <v>59</v>
      </c>
      <c r="D2500" t="s">
        <v>31</v>
      </c>
      <c r="E2500">
        <v>9</v>
      </c>
      <c r="F2500" t="s">
        <v>1194</v>
      </c>
      <c r="G2500" t="s">
        <v>221</v>
      </c>
      <c r="T2500">
        <v>2</v>
      </c>
      <c r="U2500">
        <v>2</v>
      </c>
      <c r="V2500">
        <v>18</v>
      </c>
      <c r="W2500">
        <v>1</v>
      </c>
      <c r="X2500">
        <v>0</v>
      </c>
      <c r="Y2500">
        <v>0</v>
      </c>
      <c r="AB2500">
        <v>2</v>
      </c>
      <c r="AF2500">
        <v>9.8000000000000007</v>
      </c>
    </row>
    <row r="2501" spans="1:32" x14ac:dyDescent="0.2">
      <c r="A2501" t="s">
        <v>618</v>
      </c>
      <c r="B2501" t="s">
        <v>475</v>
      </c>
      <c r="C2501" t="s">
        <v>51</v>
      </c>
      <c r="D2501" t="s">
        <v>45</v>
      </c>
      <c r="E2501">
        <v>9</v>
      </c>
      <c r="F2501" t="s">
        <v>619</v>
      </c>
      <c r="G2501" t="s">
        <v>210</v>
      </c>
      <c r="O2501">
        <v>13</v>
      </c>
      <c r="P2501">
        <v>72</v>
      </c>
      <c r="Q2501">
        <v>0</v>
      </c>
      <c r="R2501">
        <v>0</v>
      </c>
      <c r="S2501">
        <v>0</v>
      </c>
      <c r="T2501">
        <v>1</v>
      </c>
      <c r="U2501">
        <v>1</v>
      </c>
      <c r="V2501">
        <v>14</v>
      </c>
      <c r="W2501">
        <v>0</v>
      </c>
      <c r="X2501">
        <v>0</v>
      </c>
      <c r="Y2501">
        <v>0</v>
      </c>
      <c r="AB2501">
        <v>2</v>
      </c>
      <c r="AF2501">
        <v>9.6</v>
      </c>
    </row>
    <row r="2502" spans="1:32" x14ac:dyDescent="0.2">
      <c r="A2502" t="s">
        <v>574</v>
      </c>
      <c r="B2502" t="s">
        <v>475</v>
      </c>
      <c r="C2502" t="s">
        <v>45</v>
      </c>
      <c r="D2502" t="s">
        <v>51</v>
      </c>
      <c r="E2502">
        <v>9</v>
      </c>
      <c r="F2502" t="s">
        <v>575</v>
      </c>
      <c r="G2502" t="s">
        <v>210</v>
      </c>
      <c r="O2502">
        <v>10</v>
      </c>
      <c r="P2502">
        <v>38</v>
      </c>
      <c r="Q2502">
        <v>0</v>
      </c>
      <c r="R2502">
        <v>0</v>
      </c>
      <c r="S2502">
        <v>0</v>
      </c>
      <c r="T2502">
        <v>4</v>
      </c>
      <c r="U2502">
        <v>3</v>
      </c>
      <c r="V2502">
        <v>26</v>
      </c>
      <c r="W2502">
        <v>0</v>
      </c>
      <c r="X2502">
        <v>0</v>
      </c>
      <c r="Y2502">
        <v>0</v>
      </c>
      <c r="AB2502">
        <v>2</v>
      </c>
      <c r="AF2502">
        <v>9.4</v>
      </c>
    </row>
    <row r="2503" spans="1:32" x14ac:dyDescent="0.2">
      <c r="A2503" t="s">
        <v>1101</v>
      </c>
      <c r="B2503" t="s">
        <v>720</v>
      </c>
      <c r="C2503" t="s">
        <v>42</v>
      </c>
      <c r="D2503" t="s">
        <v>58</v>
      </c>
      <c r="E2503">
        <v>9</v>
      </c>
      <c r="F2503" t="s">
        <v>1102</v>
      </c>
      <c r="G2503" t="s">
        <v>214</v>
      </c>
      <c r="T2503">
        <v>4</v>
      </c>
      <c r="U2503">
        <v>4</v>
      </c>
      <c r="V2503">
        <v>54</v>
      </c>
      <c r="W2503">
        <v>0</v>
      </c>
      <c r="X2503">
        <v>0</v>
      </c>
      <c r="Y2503">
        <v>0</v>
      </c>
      <c r="AB2503">
        <v>1</v>
      </c>
      <c r="AF2503">
        <v>9.4</v>
      </c>
    </row>
    <row r="2504" spans="1:32" x14ac:dyDescent="0.2">
      <c r="A2504" t="s">
        <v>894</v>
      </c>
      <c r="B2504" t="s">
        <v>794</v>
      </c>
      <c r="C2504" t="s">
        <v>38</v>
      </c>
      <c r="D2504" t="s">
        <v>34</v>
      </c>
      <c r="E2504">
        <v>9</v>
      </c>
      <c r="F2504" t="s">
        <v>895</v>
      </c>
      <c r="G2504" t="s">
        <v>222</v>
      </c>
      <c r="T2504">
        <v>6</v>
      </c>
      <c r="U2504">
        <v>5</v>
      </c>
      <c r="V2504">
        <v>44</v>
      </c>
      <c r="W2504">
        <v>0</v>
      </c>
      <c r="X2504">
        <v>0</v>
      </c>
      <c r="Y2504">
        <v>0</v>
      </c>
      <c r="AB2504">
        <v>1</v>
      </c>
      <c r="AF2504">
        <v>9.4</v>
      </c>
    </row>
    <row r="2505" spans="1:32" x14ac:dyDescent="0.2">
      <c r="A2505" t="s">
        <v>487</v>
      </c>
      <c r="B2505" t="s">
        <v>475</v>
      </c>
      <c r="C2505" t="s">
        <v>43</v>
      </c>
      <c r="D2505" t="s">
        <v>53</v>
      </c>
      <c r="E2505">
        <v>9</v>
      </c>
      <c r="F2505" t="s">
        <v>488</v>
      </c>
      <c r="G2505" t="s">
        <v>218</v>
      </c>
      <c r="O2505">
        <v>4</v>
      </c>
      <c r="P2505">
        <v>14</v>
      </c>
      <c r="Q2505">
        <v>0</v>
      </c>
      <c r="R2505">
        <v>0</v>
      </c>
      <c r="S2505">
        <v>0</v>
      </c>
      <c r="T2505">
        <v>5</v>
      </c>
      <c r="U2505">
        <v>4</v>
      </c>
      <c r="V2505">
        <v>39</v>
      </c>
      <c r="W2505">
        <v>0</v>
      </c>
      <c r="X2505">
        <v>0</v>
      </c>
      <c r="Y2505">
        <v>0</v>
      </c>
      <c r="AB2505">
        <v>1</v>
      </c>
      <c r="AC2505" t="s">
        <v>462</v>
      </c>
      <c r="AD2505" t="s">
        <v>1511</v>
      </c>
      <c r="AE2505" t="s">
        <v>1495</v>
      </c>
      <c r="AF2505">
        <v>9.3000000000000007</v>
      </c>
    </row>
    <row r="2506" spans="1:32" x14ac:dyDescent="0.2">
      <c r="A2506" t="s">
        <v>972</v>
      </c>
      <c r="B2506" t="s">
        <v>720</v>
      </c>
      <c r="C2506" t="s">
        <v>51</v>
      </c>
      <c r="D2506" t="s">
        <v>45</v>
      </c>
      <c r="E2506">
        <v>9</v>
      </c>
      <c r="F2506" t="s">
        <v>973</v>
      </c>
      <c r="G2506" t="s">
        <v>210</v>
      </c>
      <c r="T2506">
        <v>6</v>
      </c>
      <c r="U2506">
        <v>4</v>
      </c>
      <c r="V2506">
        <v>53</v>
      </c>
      <c r="W2506">
        <v>0</v>
      </c>
      <c r="X2506">
        <v>0</v>
      </c>
      <c r="Y2506">
        <v>0</v>
      </c>
      <c r="AB2506">
        <v>1</v>
      </c>
      <c r="AF2506">
        <v>9.3000000000000007</v>
      </c>
    </row>
    <row r="2507" spans="1:32" x14ac:dyDescent="0.2">
      <c r="A2507" t="s">
        <v>1512</v>
      </c>
      <c r="B2507" t="s">
        <v>794</v>
      </c>
      <c r="C2507" t="s">
        <v>48</v>
      </c>
      <c r="D2507" t="s">
        <v>56</v>
      </c>
      <c r="E2507">
        <v>9</v>
      </c>
      <c r="F2507" t="s">
        <v>1513</v>
      </c>
      <c r="G2507" t="s">
        <v>215</v>
      </c>
      <c r="T2507">
        <v>2</v>
      </c>
      <c r="U2507">
        <v>2</v>
      </c>
      <c r="V2507">
        <v>13</v>
      </c>
      <c r="W2507">
        <v>1</v>
      </c>
      <c r="X2507">
        <v>0</v>
      </c>
      <c r="Y2507">
        <v>0</v>
      </c>
      <c r="AB2507">
        <v>2</v>
      </c>
      <c r="AF2507">
        <v>9.3000000000000007</v>
      </c>
    </row>
    <row r="2508" spans="1:32" x14ac:dyDescent="0.2">
      <c r="A2508" t="s">
        <v>505</v>
      </c>
      <c r="B2508" t="s">
        <v>475</v>
      </c>
      <c r="C2508" t="s">
        <v>36</v>
      </c>
      <c r="D2508" t="s">
        <v>37</v>
      </c>
      <c r="E2508">
        <v>9</v>
      </c>
      <c r="F2508" t="s">
        <v>506</v>
      </c>
      <c r="G2508" t="s">
        <v>220</v>
      </c>
      <c r="O2508">
        <v>8</v>
      </c>
      <c r="P2508">
        <v>78</v>
      </c>
      <c r="Q2508">
        <v>0</v>
      </c>
      <c r="R2508">
        <v>0</v>
      </c>
      <c r="S2508">
        <v>0</v>
      </c>
      <c r="T2508">
        <v>2</v>
      </c>
      <c r="U2508">
        <v>1</v>
      </c>
      <c r="V2508">
        <v>4</v>
      </c>
      <c r="W2508">
        <v>0</v>
      </c>
      <c r="X2508">
        <v>0</v>
      </c>
      <c r="Y2508">
        <v>0</v>
      </c>
      <c r="Z2508">
        <v>1</v>
      </c>
      <c r="AA2508">
        <v>0</v>
      </c>
      <c r="AB2508">
        <v>2</v>
      </c>
      <c r="AF2508">
        <v>9.1999999999999993</v>
      </c>
    </row>
    <row r="2509" spans="1:32" x14ac:dyDescent="0.2">
      <c r="A2509" t="s">
        <v>936</v>
      </c>
      <c r="B2509" t="s">
        <v>794</v>
      </c>
      <c r="C2509" t="s">
        <v>43</v>
      </c>
      <c r="D2509" t="s">
        <v>53</v>
      </c>
      <c r="E2509">
        <v>9</v>
      </c>
      <c r="F2509" t="s">
        <v>937</v>
      </c>
      <c r="G2509" t="s">
        <v>218</v>
      </c>
      <c r="T2509">
        <v>5</v>
      </c>
      <c r="U2509">
        <v>4</v>
      </c>
      <c r="V2509">
        <v>47</v>
      </c>
      <c r="W2509">
        <v>0</v>
      </c>
      <c r="X2509">
        <v>0</v>
      </c>
      <c r="Y2509">
        <v>0</v>
      </c>
      <c r="AB2509">
        <v>1</v>
      </c>
      <c r="AF2509">
        <v>8.6999999999999993</v>
      </c>
    </row>
    <row r="2510" spans="1:32" x14ac:dyDescent="0.2">
      <c r="A2510" t="s">
        <v>499</v>
      </c>
      <c r="B2510" t="s">
        <v>475</v>
      </c>
      <c r="C2510" t="s">
        <v>49</v>
      </c>
      <c r="D2510" t="s">
        <v>52</v>
      </c>
      <c r="E2510">
        <v>9</v>
      </c>
      <c r="F2510" t="s">
        <v>500</v>
      </c>
      <c r="G2510" t="s">
        <v>223</v>
      </c>
      <c r="O2510">
        <v>11</v>
      </c>
      <c r="P2510">
        <v>31</v>
      </c>
      <c r="Q2510">
        <v>0</v>
      </c>
      <c r="R2510">
        <v>0</v>
      </c>
      <c r="S2510">
        <v>0</v>
      </c>
      <c r="T2510">
        <v>3</v>
      </c>
      <c r="U2510">
        <v>3</v>
      </c>
      <c r="V2510">
        <v>25</v>
      </c>
      <c r="W2510">
        <v>0</v>
      </c>
      <c r="X2510">
        <v>0</v>
      </c>
      <c r="Y2510">
        <v>0</v>
      </c>
      <c r="AB2510">
        <v>2</v>
      </c>
      <c r="AF2510">
        <v>8.6</v>
      </c>
    </row>
    <row r="2511" spans="1:32" x14ac:dyDescent="0.2">
      <c r="A2511" t="s">
        <v>1429</v>
      </c>
      <c r="B2511" t="s">
        <v>720</v>
      </c>
      <c r="C2511" t="s">
        <v>32</v>
      </c>
      <c r="D2511" t="s">
        <v>40</v>
      </c>
      <c r="E2511">
        <v>9</v>
      </c>
      <c r="F2511" t="s">
        <v>1430</v>
      </c>
      <c r="G2511" t="s">
        <v>213</v>
      </c>
      <c r="T2511">
        <v>4</v>
      </c>
      <c r="U2511">
        <v>4</v>
      </c>
      <c r="V2511">
        <v>45</v>
      </c>
      <c r="W2511">
        <v>0</v>
      </c>
      <c r="X2511">
        <v>0</v>
      </c>
      <c r="Y2511">
        <v>0</v>
      </c>
      <c r="AF2511">
        <v>8.5</v>
      </c>
    </row>
    <row r="2512" spans="1:32" x14ac:dyDescent="0.2">
      <c r="A2512" t="s">
        <v>622</v>
      </c>
      <c r="B2512" t="s">
        <v>475</v>
      </c>
      <c r="C2512" t="s">
        <v>59</v>
      </c>
      <c r="D2512" t="s">
        <v>31</v>
      </c>
      <c r="E2512">
        <v>9</v>
      </c>
      <c r="F2512" t="s">
        <v>623</v>
      </c>
      <c r="G2512" t="s">
        <v>221</v>
      </c>
      <c r="O2512">
        <v>6</v>
      </c>
      <c r="P2512">
        <v>3</v>
      </c>
      <c r="Q2512">
        <v>0</v>
      </c>
      <c r="R2512">
        <v>0</v>
      </c>
      <c r="S2512">
        <v>0</v>
      </c>
      <c r="T2512">
        <v>2</v>
      </c>
      <c r="U2512">
        <v>1</v>
      </c>
      <c r="V2512">
        <v>8</v>
      </c>
      <c r="W2512">
        <v>1</v>
      </c>
      <c r="X2512">
        <v>0</v>
      </c>
      <c r="Y2512">
        <v>0</v>
      </c>
      <c r="AB2512">
        <v>2</v>
      </c>
      <c r="AF2512">
        <v>8.1</v>
      </c>
    </row>
    <row r="2513" spans="1:32" x14ac:dyDescent="0.2">
      <c r="A2513" t="s">
        <v>698</v>
      </c>
      <c r="B2513" t="s">
        <v>475</v>
      </c>
      <c r="C2513" t="s">
        <v>56</v>
      </c>
      <c r="D2513" t="s">
        <v>48</v>
      </c>
      <c r="E2513">
        <v>9</v>
      </c>
      <c r="F2513" t="s">
        <v>699</v>
      </c>
      <c r="G2513" t="s">
        <v>215</v>
      </c>
      <c r="O2513">
        <v>1</v>
      </c>
      <c r="P2513">
        <v>19</v>
      </c>
      <c r="Q2513">
        <v>1</v>
      </c>
      <c r="R2513">
        <v>0</v>
      </c>
      <c r="S2513">
        <v>0</v>
      </c>
      <c r="AB2513">
        <v>3</v>
      </c>
      <c r="AF2513">
        <v>7.9</v>
      </c>
    </row>
    <row r="2514" spans="1:32" x14ac:dyDescent="0.2">
      <c r="A2514" t="s">
        <v>660</v>
      </c>
      <c r="B2514" t="s">
        <v>475</v>
      </c>
      <c r="C2514" t="s">
        <v>44</v>
      </c>
      <c r="D2514" t="s">
        <v>47</v>
      </c>
      <c r="E2514">
        <v>9</v>
      </c>
      <c r="F2514" t="s">
        <v>661</v>
      </c>
      <c r="G2514" t="s">
        <v>212</v>
      </c>
      <c r="O2514">
        <v>20</v>
      </c>
      <c r="P2514">
        <v>66</v>
      </c>
      <c r="Q2514">
        <v>0</v>
      </c>
      <c r="R2514">
        <v>0</v>
      </c>
      <c r="S2514">
        <v>0</v>
      </c>
      <c r="T2514">
        <v>2</v>
      </c>
      <c r="U2514">
        <v>1</v>
      </c>
      <c r="V2514">
        <v>2</v>
      </c>
      <c r="W2514">
        <v>0</v>
      </c>
      <c r="X2514">
        <v>0</v>
      </c>
      <c r="Y2514">
        <v>0</v>
      </c>
      <c r="AB2514">
        <v>1</v>
      </c>
      <c r="AF2514">
        <v>7.8</v>
      </c>
    </row>
    <row r="2515" spans="1:32" x14ac:dyDescent="0.2">
      <c r="A2515" t="s">
        <v>922</v>
      </c>
      <c r="B2515" t="s">
        <v>720</v>
      </c>
      <c r="C2515" t="s">
        <v>41</v>
      </c>
      <c r="D2515" t="s">
        <v>54</v>
      </c>
      <c r="E2515">
        <v>9</v>
      </c>
      <c r="F2515" t="s">
        <v>923</v>
      </c>
      <c r="G2515" t="s">
        <v>217</v>
      </c>
      <c r="T2515">
        <v>3</v>
      </c>
      <c r="U2515">
        <v>2</v>
      </c>
      <c r="V2515">
        <v>58</v>
      </c>
      <c r="W2515">
        <v>0</v>
      </c>
      <c r="X2515">
        <v>0</v>
      </c>
      <c r="Y2515">
        <v>0</v>
      </c>
      <c r="AB2515">
        <v>4</v>
      </c>
      <c r="AF2515">
        <v>7.8</v>
      </c>
    </row>
    <row r="2516" spans="1:32" x14ac:dyDescent="0.2">
      <c r="A2516" t="s">
        <v>1246</v>
      </c>
      <c r="B2516" t="s">
        <v>720</v>
      </c>
      <c r="C2516" t="s">
        <v>47</v>
      </c>
      <c r="D2516" t="s">
        <v>44</v>
      </c>
      <c r="E2516">
        <v>9</v>
      </c>
      <c r="F2516" t="s">
        <v>1247</v>
      </c>
      <c r="G2516" t="s">
        <v>212</v>
      </c>
      <c r="T2516">
        <v>6</v>
      </c>
      <c r="U2516">
        <v>2</v>
      </c>
      <c r="V2516">
        <v>57</v>
      </c>
      <c r="W2516">
        <v>0</v>
      </c>
      <c r="X2516">
        <v>0</v>
      </c>
      <c r="Y2516">
        <v>0</v>
      </c>
      <c r="AB2516">
        <v>2</v>
      </c>
      <c r="AF2516">
        <v>7.7</v>
      </c>
    </row>
    <row r="2517" spans="1:32" x14ac:dyDescent="0.2">
      <c r="A2517" t="s">
        <v>826</v>
      </c>
      <c r="B2517" t="s">
        <v>720</v>
      </c>
      <c r="C2517" t="s">
        <v>43</v>
      </c>
      <c r="D2517" t="s">
        <v>53</v>
      </c>
      <c r="E2517">
        <v>9</v>
      </c>
      <c r="F2517" t="s">
        <v>827</v>
      </c>
      <c r="G2517" t="s">
        <v>218</v>
      </c>
      <c r="O2517">
        <v>1</v>
      </c>
      <c r="P2517">
        <v>8</v>
      </c>
      <c r="Q2517">
        <v>0</v>
      </c>
      <c r="R2517">
        <v>0</v>
      </c>
      <c r="S2517">
        <v>0</v>
      </c>
      <c r="T2517">
        <v>5</v>
      </c>
      <c r="U2517">
        <v>4</v>
      </c>
      <c r="V2517">
        <v>24</v>
      </c>
      <c r="W2517">
        <v>0</v>
      </c>
      <c r="X2517">
        <v>0</v>
      </c>
      <c r="Y2517">
        <v>0</v>
      </c>
      <c r="AB2517">
        <v>3</v>
      </c>
      <c r="AF2517">
        <v>7.2</v>
      </c>
    </row>
    <row r="2518" spans="1:32" x14ac:dyDescent="0.2">
      <c r="A2518" t="s">
        <v>1139</v>
      </c>
      <c r="B2518" t="s">
        <v>720</v>
      </c>
      <c r="C2518" t="s">
        <v>39</v>
      </c>
      <c r="D2518" t="s">
        <v>35</v>
      </c>
      <c r="E2518">
        <v>9</v>
      </c>
      <c r="F2518" t="s">
        <v>1140</v>
      </c>
      <c r="G2518" t="s">
        <v>216</v>
      </c>
      <c r="T2518">
        <v>5</v>
      </c>
      <c r="U2518">
        <v>3</v>
      </c>
      <c r="V2518">
        <v>42</v>
      </c>
      <c r="W2518">
        <v>0</v>
      </c>
      <c r="X2518">
        <v>0</v>
      </c>
      <c r="Y2518">
        <v>0</v>
      </c>
      <c r="AB2518">
        <v>1</v>
      </c>
      <c r="AC2518" t="s">
        <v>462</v>
      </c>
      <c r="AD2518" t="s">
        <v>1490</v>
      </c>
      <c r="AE2518" t="s">
        <v>1514</v>
      </c>
      <c r="AF2518">
        <v>7.2</v>
      </c>
    </row>
    <row r="2519" spans="1:32" x14ac:dyDescent="0.2">
      <c r="A2519" t="s">
        <v>1053</v>
      </c>
      <c r="B2519" t="s">
        <v>794</v>
      </c>
      <c r="C2519" t="s">
        <v>56</v>
      </c>
      <c r="D2519" t="s">
        <v>48</v>
      </c>
      <c r="E2519">
        <v>9</v>
      </c>
      <c r="F2519" t="s">
        <v>1054</v>
      </c>
      <c r="G2519" t="s">
        <v>215</v>
      </c>
      <c r="T2519">
        <v>5</v>
      </c>
      <c r="U2519">
        <v>1</v>
      </c>
      <c r="V2519">
        <v>1</v>
      </c>
      <c r="W2519">
        <v>1</v>
      </c>
      <c r="X2519">
        <v>0</v>
      </c>
      <c r="Y2519">
        <v>0</v>
      </c>
      <c r="AB2519">
        <v>1</v>
      </c>
      <c r="AF2519">
        <v>7.1</v>
      </c>
    </row>
    <row r="2520" spans="1:32" x14ac:dyDescent="0.2">
      <c r="A2520" t="s">
        <v>834</v>
      </c>
      <c r="B2520" t="s">
        <v>794</v>
      </c>
      <c r="C2520" t="s">
        <v>41</v>
      </c>
      <c r="D2520" t="s">
        <v>54</v>
      </c>
      <c r="E2520">
        <v>9</v>
      </c>
      <c r="F2520" t="s">
        <v>835</v>
      </c>
      <c r="G2520" t="s">
        <v>217</v>
      </c>
      <c r="T2520">
        <v>3</v>
      </c>
      <c r="U2520">
        <v>1</v>
      </c>
      <c r="V2520">
        <v>1</v>
      </c>
      <c r="W2520">
        <v>1</v>
      </c>
      <c r="X2520">
        <v>0</v>
      </c>
      <c r="Y2520">
        <v>0</v>
      </c>
      <c r="AB2520">
        <v>2</v>
      </c>
      <c r="AF2520">
        <v>7.1</v>
      </c>
    </row>
    <row r="2521" spans="1:32" x14ac:dyDescent="0.2">
      <c r="A2521" t="s">
        <v>395</v>
      </c>
      <c r="B2521" t="s">
        <v>367</v>
      </c>
      <c r="C2521" t="s">
        <v>35</v>
      </c>
      <c r="D2521" t="s">
        <v>39</v>
      </c>
      <c r="E2521">
        <v>9</v>
      </c>
      <c r="F2521" t="s">
        <v>396</v>
      </c>
      <c r="G2521" t="s">
        <v>216</v>
      </c>
      <c r="H2521">
        <v>33</v>
      </c>
      <c r="I2521">
        <v>18</v>
      </c>
      <c r="J2521">
        <v>168</v>
      </c>
      <c r="K2521">
        <v>0</v>
      </c>
      <c r="L2521">
        <v>0</v>
      </c>
      <c r="M2521">
        <v>0</v>
      </c>
      <c r="N2521">
        <v>0</v>
      </c>
      <c r="O2521">
        <v>1</v>
      </c>
      <c r="P2521">
        <v>2</v>
      </c>
      <c r="Q2521">
        <v>0</v>
      </c>
      <c r="R2521">
        <v>0</v>
      </c>
      <c r="S2521">
        <v>0</v>
      </c>
      <c r="AB2521">
        <v>1</v>
      </c>
      <c r="AF2521">
        <v>6.92</v>
      </c>
    </row>
    <row r="2522" spans="1:32" x14ac:dyDescent="0.2">
      <c r="A2522" t="s">
        <v>796</v>
      </c>
      <c r="B2522" t="s">
        <v>720</v>
      </c>
      <c r="C2522" t="s">
        <v>54</v>
      </c>
      <c r="D2522" t="s">
        <v>41</v>
      </c>
      <c r="E2522">
        <v>9</v>
      </c>
      <c r="F2522" t="s">
        <v>797</v>
      </c>
      <c r="G2522" t="s">
        <v>217</v>
      </c>
      <c r="O2522">
        <v>8</v>
      </c>
      <c r="P2522">
        <v>19</v>
      </c>
      <c r="Q2522">
        <v>0</v>
      </c>
      <c r="R2522">
        <v>0</v>
      </c>
      <c r="S2522">
        <v>0</v>
      </c>
      <c r="T2522">
        <v>4</v>
      </c>
      <c r="U2522">
        <v>2</v>
      </c>
      <c r="V2522">
        <v>28</v>
      </c>
      <c r="W2522">
        <v>0</v>
      </c>
      <c r="X2522">
        <v>0</v>
      </c>
      <c r="Y2522">
        <v>0</v>
      </c>
      <c r="Z2522">
        <v>1</v>
      </c>
      <c r="AA2522">
        <v>0</v>
      </c>
      <c r="AB2522">
        <v>3</v>
      </c>
      <c r="AF2522">
        <v>6.7</v>
      </c>
    </row>
    <row r="2523" spans="1:32" x14ac:dyDescent="0.2">
      <c r="A2523" t="s">
        <v>1077</v>
      </c>
      <c r="B2523" t="s">
        <v>720</v>
      </c>
      <c r="C2523" t="s">
        <v>41</v>
      </c>
      <c r="D2523" t="s">
        <v>54</v>
      </c>
      <c r="E2523">
        <v>9</v>
      </c>
      <c r="F2523" t="s">
        <v>1078</v>
      </c>
      <c r="G2523" t="s">
        <v>217</v>
      </c>
      <c r="T2523">
        <v>3</v>
      </c>
      <c r="U2523">
        <v>3</v>
      </c>
      <c r="V2523">
        <v>37</v>
      </c>
      <c r="W2523">
        <v>0</v>
      </c>
      <c r="X2523">
        <v>0</v>
      </c>
      <c r="Y2523">
        <v>0</v>
      </c>
      <c r="AB2523">
        <v>3</v>
      </c>
      <c r="AF2523">
        <v>6.7</v>
      </c>
    </row>
    <row r="2524" spans="1:32" x14ac:dyDescent="0.2">
      <c r="A2524" t="s">
        <v>523</v>
      </c>
      <c r="B2524" t="s">
        <v>475</v>
      </c>
      <c r="C2524" t="s">
        <v>53</v>
      </c>
      <c r="D2524" t="s">
        <v>43</v>
      </c>
      <c r="E2524">
        <v>9</v>
      </c>
      <c r="F2524" t="s">
        <v>524</v>
      </c>
      <c r="G2524" t="s">
        <v>218</v>
      </c>
      <c r="O2524">
        <v>11</v>
      </c>
      <c r="P2524">
        <v>27</v>
      </c>
      <c r="Q2524">
        <v>0</v>
      </c>
      <c r="R2524">
        <v>0</v>
      </c>
      <c r="S2524">
        <v>0</v>
      </c>
      <c r="T2524">
        <v>3</v>
      </c>
      <c r="U2524">
        <v>2</v>
      </c>
      <c r="V2524">
        <v>17</v>
      </c>
      <c r="W2524">
        <v>0</v>
      </c>
      <c r="X2524">
        <v>0</v>
      </c>
      <c r="Y2524">
        <v>0</v>
      </c>
      <c r="Z2524">
        <v>1</v>
      </c>
      <c r="AA2524">
        <v>0</v>
      </c>
      <c r="AB2524">
        <v>1</v>
      </c>
      <c r="AF2524">
        <v>6.4</v>
      </c>
    </row>
    <row r="2525" spans="1:32" x14ac:dyDescent="0.2">
      <c r="A2525" t="s">
        <v>982</v>
      </c>
      <c r="B2525" t="s">
        <v>720</v>
      </c>
      <c r="C2525" t="s">
        <v>60</v>
      </c>
      <c r="D2525" t="s">
        <v>50</v>
      </c>
      <c r="E2525">
        <v>9</v>
      </c>
      <c r="F2525" t="s">
        <v>983</v>
      </c>
      <c r="G2525" t="s">
        <v>219</v>
      </c>
      <c r="T2525">
        <v>4</v>
      </c>
      <c r="U2525">
        <v>2</v>
      </c>
      <c r="V2525">
        <v>44</v>
      </c>
      <c r="W2525">
        <v>0</v>
      </c>
      <c r="X2525">
        <v>0</v>
      </c>
      <c r="Y2525">
        <v>0</v>
      </c>
      <c r="AB2525">
        <v>2</v>
      </c>
      <c r="AF2525">
        <v>6.4</v>
      </c>
    </row>
    <row r="2526" spans="1:32" x14ac:dyDescent="0.2">
      <c r="A2526" t="s">
        <v>513</v>
      </c>
      <c r="B2526" t="s">
        <v>475</v>
      </c>
      <c r="C2526" t="s">
        <v>36</v>
      </c>
      <c r="D2526" t="s">
        <v>37</v>
      </c>
      <c r="E2526">
        <v>9</v>
      </c>
      <c r="F2526" t="s">
        <v>514</v>
      </c>
      <c r="G2526" t="s">
        <v>220</v>
      </c>
      <c r="O2526">
        <v>11</v>
      </c>
      <c r="P2526">
        <v>31</v>
      </c>
      <c r="Q2526">
        <v>0</v>
      </c>
      <c r="R2526">
        <v>0</v>
      </c>
      <c r="S2526">
        <v>0</v>
      </c>
      <c r="T2526">
        <v>4</v>
      </c>
      <c r="U2526">
        <v>2</v>
      </c>
      <c r="V2526">
        <v>12</v>
      </c>
      <c r="W2526">
        <v>0</v>
      </c>
      <c r="X2526">
        <v>0</v>
      </c>
      <c r="Y2526">
        <v>0</v>
      </c>
      <c r="Z2526">
        <v>1</v>
      </c>
      <c r="AA2526">
        <v>0</v>
      </c>
      <c r="AB2526">
        <v>1</v>
      </c>
      <c r="AF2526">
        <v>6.3</v>
      </c>
    </row>
    <row r="2527" spans="1:32" x14ac:dyDescent="0.2">
      <c r="A2527" t="s">
        <v>517</v>
      </c>
      <c r="B2527" t="s">
        <v>475</v>
      </c>
      <c r="C2527" t="s">
        <v>51</v>
      </c>
      <c r="D2527" t="s">
        <v>45</v>
      </c>
      <c r="E2527">
        <v>9</v>
      </c>
      <c r="F2527" t="s">
        <v>518</v>
      </c>
      <c r="G2527" t="s">
        <v>210</v>
      </c>
      <c r="O2527">
        <v>15</v>
      </c>
      <c r="P2527">
        <v>52</v>
      </c>
      <c r="Q2527">
        <v>0</v>
      </c>
      <c r="R2527">
        <v>0</v>
      </c>
      <c r="S2527">
        <v>0</v>
      </c>
      <c r="T2527">
        <v>1</v>
      </c>
      <c r="U2527">
        <v>1</v>
      </c>
      <c r="V2527">
        <v>0</v>
      </c>
      <c r="W2527">
        <v>0</v>
      </c>
      <c r="X2527">
        <v>0</v>
      </c>
      <c r="Y2527">
        <v>0</v>
      </c>
      <c r="AB2527">
        <v>1</v>
      </c>
      <c r="AF2527">
        <v>6.2</v>
      </c>
    </row>
    <row r="2528" spans="1:32" x14ac:dyDescent="0.2">
      <c r="A2528" t="s">
        <v>916</v>
      </c>
      <c r="B2528" t="s">
        <v>794</v>
      </c>
      <c r="C2528" t="s">
        <v>48</v>
      </c>
      <c r="D2528" t="s">
        <v>56</v>
      </c>
      <c r="E2528">
        <v>9</v>
      </c>
      <c r="F2528" t="s">
        <v>917</v>
      </c>
      <c r="G2528" t="s">
        <v>215</v>
      </c>
      <c r="T2528">
        <v>6</v>
      </c>
      <c r="U2528">
        <v>3</v>
      </c>
      <c r="V2528">
        <v>32</v>
      </c>
      <c r="W2528">
        <v>0</v>
      </c>
      <c r="X2528">
        <v>0</v>
      </c>
      <c r="Y2528">
        <v>0</v>
      </c>
      <c r="AB2528">
        <v>1</v>
      </c>
      <c r="AC2528" t="s">
        <v>462</v>
      </c>
      <c r="AD2528" t="s">
        <v>1515</v>
      </c>
      <c r="AE2528" t="s">
        <v>1509</v>
      </c>
      <c r="AF2528">
        <v>6.2</v>
      </c>
    </row>
    <row r="2529" spans="1:32" x14ac:dyDescent="0.2">
      <c r="A2529" t="s">
        <v>1147</v>
      </c>
      <c r="B2529" t="s">
        <v>794</v>
      </c>
      <c r="C2529" t="s">
        <v>59</v>
      </c>
      <c r="D2529" t="s">
        <v>31</v>
      </c>
      <c r="E2529">
        <v>9</v>
      </c>
      <c r="F2529" t="s">
        <v>1148</v>
      </c>
      <c r="G2529" t="s">
        <v>221</v>
      </c>
      <c r="T2529">
        <v>6</v>
      </c>
      <c r="U2529">
        <v>4</v>
      </c>
      <c r="V2529">
        <v>22</v>
      </c>
      <c r="W2529">
        <v>0</v>
      </c>
      <c r="X2529">
        <v>0</v>
      </c>
      <c r="Y2529">
        <v>0</v>
      </c>
      <c r="AB2529">
        <v>1</v>
      </c>
      <c r="AF2529">
        <v>6.2</v>
      </c>
    </row>
    <row r="2530" spans="1:32" x14ac:dyDescent="0.2">
      <c r="A2530" t="s">
        <v>1262</v>
      </c>
      <c r="B2530" t="s">
        <v>720</v>
      </c>
      <c r="C2530" t="s">
        <v>45</v>
      </c>
      <c r="D2530" t="s">
        <v>51</v>
      </c>
      <c r="E2530">
        <v>9</v>
      </c>
      <c r="F2530" t="s">
        <v>1263</v>
      </c>
      <c r="G2530" t="s">
        <v>210</v>
      </c>
      <c r="T2530">
        <v>5</v>
      </c>
      <c r="U2530">
        <v>3</v>
      </c>
      <c r="V2530">
        <v>31</v>
      </c>
      <c r="W2530">
        <v>0</v>
      </c>
      <c r="X2530">
        <v>0</v>
      </c>
      <c r="Y2530">
        <v>0</v>
      </c>
      <c r="AB2530">
        <v>4</v>
      </c>
      <c r="AF2530">
        <v>6.1</v>
      </c>
    </row>
    <row r="2531" spans="1:32" x14ac:dyDescent="0.2">
      <c r="A2531" t="s">
        <v>988</v>
      </c>
      <c r="B2531" t="s">
        <v>720</v>
      </c>
      <c r="C2531" t="s">
        <v>59</v>
      </c>
      <c r="D2531" t="s">
        <v>31</v>
      </c>
      <c r="E2531">
        <v>9</v>
      </c>
      <c r="F2531" t="s">
        <v>989</v>
      </c>
      <c r="G2531" t="s">
        <v>221</v>
      </c>
      <c r="T2531">
        <v>4</v>
      </c>
      <c r="U2531">
        <v>3</v>
      </c>
      <c r="V2531">
        <v>30</v>
      </c>
      <c r="W2531">
        <v>0</v>
      </c>
      <c r="X2531">
        <v>0</v>
      </c>
      <c r="Y2531">
        <v>0</v>
      </c>
      <c r="AB2531">
        <v>2</v>
      </c>
      <c r="AF2531">
        <v>6</v>
      </c>
    </row>
    <row r="2532" spans="1:32" x14ac:dyDescent="0.2">
      <c r="A2532" t="s">
        <v>1103</v>
      </c>
      <c r="B2532" t="s">
        <v>720</v>
      </c>
      <c r="C2532" t="s">
        <v>49</v>
      </c>
      <c r="D2532" t="s">
        <v>52</v>
      </c>
      <c r="E2532">
        <v>9</v>
      </c>
      <c r="F2532" t="s">
        <v>1104</v>
      </c>
      <c r="G2532" t="s">
        <v>223</v>
      </c>
      <c r="T2532">
        <v>5</v>
      </c>
      <c r="U2532">
        <v>3</v>
      </c>
      <c r="V2532">
        <v>28</v>
      </c>
      <c r="W2532">
        <v>0</v>
      </c>
      <c r="X2532">
        <v>0</v>
      </c>
      <c r="Y2532">
        <v>0</v>
      </c>
      <c r="Z2532">
        <v>1</v>
      </c>
      <c r="AA2532">
        <v>0</v>
      </c>
      <c r="AB2532">
        <v>3</v>
      </c>
      <c r="AF2532">
        <v>5.8</v>
      </c>
    </row>
    <row r="2533" spans="1:32" x14ac:dyDescent="0.2">
      <c r="A2533" t="s">
        <v>507</v>
      </c>
      <c r="B2533" t="s">
        <v>475</v>
      </c>
      <c r="C2533" t="s">
        <v>37</v>
      </c>
      <c r="D2533" t="s">
        <v>36</v>
      </c>
      <c r="E2533">
        <v>9</v>
      </c>
      <c r="F2533" t="s">
        <v>508</v>
      </c>
      <c r="G2533" t="s">
        <v>220</v>
      </c>
      <c r="O2533">
        <v>13</v>
      </c>
      <c r="P2533">
        <v>48</v>
      </c>
      <c r="Q2533">
        <v>0</v>
      </c>
      <c r="R2533">
        <v>0</v>
      </c>
      <c r="S2533">
        <v>0</v>
      </c>
      <c r="T2533">
        <v>1</v>
      </c>
      <c r="U2533">
        <v>1</v>
      </c>
      <c r="V2533">
        <v>-1</v>
      </c>
      <c r="W2533">
        <v>0</v>
      </c>
      <c r="X2533">
        <v>0</v>
      </c>
      <c r="Y2533">
        <v>0</v>
      </c>
      <c r="AB2533">
        <v>2</v>
      </c>
      <c r="AF2533">
        <v>5.7</v>
      </c>
    </row>
    <row r="2534" spans="1:32" x14ac:dyDescent="0.2">
      <c r="A2534" t="s">
        <v>978</v>
      </c>
      <c r="B2534" t="s">
        <v>720</v>
      </c>
      <c r="C2534" t="s">
        <v>34</v>
      </c>
      <c r="D2534" t="s">
        <v>38</v>
      </c>
      <c r="E2534">
        <v>9</v>
      </c>
      <c r="F2534" t="s">
        <v>979</v>
      </c>
      <c r="G2534" t="s">
        <v>222</v>
      </c>
      <c r="T2534">
        <v>5</v>
      </c>
      <c r="U2534">
        <v>3</v>
      </c>
      <c r="V2534">
        <v>27</v>
      </c>
      <c r="W2534">
        <v>0</v>
      </c>
      <c r="X2534">
        <v>0</v>
      </c>
      <c r="Y2534">
        <v>0</v>
      </c>
      <c r="AB2534">
        <v>2</v>
      </c>
      <c r="AF2534">
        <v>5.7</v>
      </c>
    </row>
    <row r="2535" spans="1:32" x14ac:dyDescent="0.2">
      <c r="A2535" t="s">
        <v>1425</v>
      </c>
      <c r="B2535" t="s">
        <v>720</v>
      </c>
      <c r="C2535" t="s">
        <v>50</v>
      </c>
      <c r="D2535" t="s">
        <v>60</v>
      </c>
      <c r="E2535">
        <v>9</v>
      </c>
      <c r="F2535" t="s">
        <v>1426</v>
      </c>
      <c r="G2535" t="s">
        <v>219</v>
      </c>
      <c r="T2535">
        <v>4</v>
      </c>
      <c r="U2535">
        <v>4</v>
      </c>
      <c r="V2535">
        <v>17</v>
      </c>
      <c r="W2535">
        <v>0</v>
      </c>
      <c r="X2535">
        <v>0</v>
      </c>
      <c r="Y2535">
        <v>0</v>
      </c>
      <c r="AB2535">
        <v>4</v>
      </c>
      <c r="AF2535">
        <v>5.7</v>
      </c>
    </row>
    <row r="2536" spans="1:32" x14ac:dyDescent="0.2">
      <c r="A2536" t="s">
        <v>1137</v>
      </c>
      <c r="B2536" t="s">
        <v>794</v>
      </c>
      <c r="C2536" t="s">
        <v>45</v>
      </c>
      <c r="D2536" t="s">
        <v>51</v>
      </c>
      <c r="E2536">
        <v>9</v>
      </c>
      <c r="F2536" t="s">
        <v>1138</v>
      </c>
      <c r="G2536" t="s">
        <v>210</v>
      </c>
      <c r="T2536">
        <v>7</v>
      </c>
      <c r="U2536">
        <v>2</v>
      </c>
      <c r="V2536">
        <v>35</v>
      </c>
      <c r="W2536">
        <v>0</v>
      </c>
      <c r="X2536">
        <v>0</v>
      </c>
      <c r="Y2536">
        <v>0</v>
      </c>
      <c r="AB2536">
        <v>1</v>
      </c>
      <c r="AF2536">
        <v>5.5</v>
      </c>
    </row>
    <row r="2537" spans="1:32" x14ac:dyDescent="0.2">
      <c r="A2537" t="s">
        <v>1311</v>
      </c>
      <c r="B2537" t="s">
        <v>794</v>
      </c>
      <c r="C2537" t="s">
        <v>32</v>
      </c>
      <c r="D2537" t="s">
        <v>40</v>
      </c>
      <c r="E2537">
        <v>9</v>
      </c>
      <c r="F2537" t="s">
        <v>1312</v>
      </c>
      <c r="G2537" t="s">
        <v>213</v>
      </c>
      <c r="T2537">
        <v>3</v>
      </c>
      <c r="U2537">
        <v>1</v>
      </c>
      <c r="V2537">
        <v>44</v>
      </c>
      <c r="W2537">
        <v>0</v>
      </c>
      <c r="X2537">
        <v>0</v>
      </c>
      <c r="Y2537">
        <v>0</v>
      </c>
      <c r="AB2537">
        <v>1</v>
      </c>
      <c r="AF2537">
        <v>5.4</v>
      </c>
    </row>
    <row r="2538" spans="1:32" x14ac:dyDescent="0.2">
      <c r="A2538" t="s">
        <v>854</v>
      </c>
      <c r="B2538" t="s">
        <v>720</v>
      </c>
      <c r="C2538" t="s">
        <v>45</v>
      </c>
      <c r="D2538" t="s">
        <v>51</v>
      </c>
      <c r="E2538">
        <v>9</v>
      </c>
      <c r="F2538" t="s">
        <v>855</v>
      </c>
      <c r="G2538" t="s">
        <v>210</v>
      </c>
      <c r="T2538">
        <v>6</v>
      </c>
      <c r="U2538">
        <v>3</v>
      </c>
      <c r="V2538">
        <v>22</v>
      </c>
      <c r="W2538">
        <v>0</v>
      </c>
      <c r="X2538">
        <v>0</v>
      </c>
      <c r="Y2538">
        <v>0</v>
      </c>
      <c r="AB2538">
        <v>1</v>
      </c>
      <c r="AF2538">
        <v>5.2</v>
      </c>
    </row>
    <row r="2539" spans="1:32" x14ac:dyDescent="0.2">
      <c r="A2539" t="s">
        <v>1153</v>
      </c>
      <c r="B2539" t="s">
        <v>794</v>
      </c>
      <c r="C2539" t="s">
        <v>39</v>
      </c>
      <c r="D2539" t="s">
        <v>35</v>
      </c>
      <c r="E2539">
        <v>9</v>
      </c>
      <c r="F2539" t="s">
        <v>1154</v>
      </c>
      <c r="G2539" t="s">
        <v>216</v>
      </c>
      <c r="T2539">
        <v>2</v>
      </c>
      <c r="U2539">
        <v>2</v>
      </c>
      <c r="V2539">
        <v>30</v>
      </c>
      <c r="W2539">
        <v>0</v>
      </c>
      <c r="X2539">
        <v>0</v>
      </c>
      <c r="Y2539">
        <v>0</v>
      </c>
      <c r="AB2539">
        <v>1</v>
      </c>
      <c r="AF2539">
        <v>5</v>
      </c>
    </row>
    <row r="2540" spans="1:32" x14ac:dyDescent="0.2">
      <c r="A2540" t="s">
        <v>568</v>
      </c>
      <c r="B2540" t="s">
        <v>475</v>
      </c>
      <c r="C2540" t="s">
        <v>31</v>
      </c>
      <c r="D2540" t="s">
        <v>59</v>
      </c>
      <c r="E2540">
        <v>9</v>
      </c>
      <c r="F2540" t="s">
        <v>569</v>
      </c>
      <c r="G2540" t="s">
        <v>221</v>
      </c>
      <c r="O2540">
        <v>7</v>
      </c>
      <c r="P2540">
        <v>34</v>
      </c>
      <c r="Q2540">
        <v>0</v>
      </c>
      <c r="R2540">
        <v>0</v>
      </c>
      <c r="S2540">
        <v>0</v>
      </c>
      <c r="T2540">
        <v>2</v>
      </c>
      <c r="U2540">
        <v>1</v>
      </c>
      <c r="V2540">
        <v>4</v>
      </c>
      <c r="W2540">
        <v>0</v>
      </c>
      <c r="X2540">
        <v>0</v>
      </c>
      <c r="Y2540">
        <v>0</v>
      </c>
      <c r="AB2540">
        <v>2</v>
      </c>
      <c r="AC2540" t="s">
        <v>462</v>
      </c>
      <c r="AD2540" t="s">
        <v>1478</v>
      </c>
      <c r="AE2540" t="s">
        <v>1485</v>
      </c>
      <c r="AF2540">
        <v>4.8</v>
      </c>
    </row>
    <row r="2541" spans="1:32" x14ac:dyDescent="0.2">
      <c r="A2541" t="s">
        <v>678</v>
      </c>
      <c r="B2541" t="s">
        <v>475</v>
      </c>
      <c r="C2541" t="s">
        <v>37</v>
      </c>
      <c r="D2541" t="s">
        <v>36</v>
      </c>
      <c r="E2541">
        <v>9</v>
      </c>
      <c r="F2541" t="s">
        <v>679</v>
      </c>
      <c r="G2541" t="s">
        <v>220</v>
      </c>
      <c r="O2541">
        <v>7</v>
      </c>
      <c r="P2541">
        <v>30</v>
      </c>
      <c r="Q2541">
        <v>0</v>
      </c>
      <c r="R2541">
        <v>0</v>
      </c>
      <c r="S2541">
        <v>0</v>
      </c>
      <c r="T2541">
        <v>1</v>
      </c>
      <c r="U2541">
        <v>1</v>
      </c>
      <c r="V2541">
        <v>7</v>
      </c>
      <c r="W2541">
        <v>0</v>
      </c>
      <c r="X2541">
        <v>0</v>
      </c>
      <c r="Y2541">
        <v>0</v>
      </c>
      <c r="AB2541">
        <v>3</v>
      </c>
      <c r="AF2541">
        <v>4.7</v>
      </c>
    </row>
    <row r="2542" spans="1:32" x14ac:dyDescent="0.2">
      <c r="A2542" t="s">
        <v>495</v>
      </c>
      <c r="B2542" t="s">
        <v>475</v>
      </c>
      <c r="C2542" t="s">
        <v>38</v>
      </c>
      <c r="D2542" t="s">
        <v>34</v>
      </c>
      <c r="E2542">
        <v>9</v>
      </c>
      <c r="F2542" t="s">
        <v>496</v>
      </c>
      <c r="G2542" t="s">
        <v>222</v>
      </c>
      <c r="O2542">
        <v>5</v>
      </c>
      <c r="P2542">
        <v>23</v>
      </c>
      <c r="Q2542">
        <v>0</v>
      </c>
      <c r="R2542">
        <v>0</v>
      </c>
      <c r="S2542">
        <v>0</v>
      </c>
      <c r="T2542">
        <v>3</v>
      </c>
      <c r="U2542">
        <v>2</v>
      </c>
      <c r="V2542">
        <v>3</v>
      </c>
      <c r="W2542">
        <v>0</v>
      </c>
      <c r="X2542">
        <v>0</v>
      </c>
      <c r="Y2542">
        <v>0</v>
      </c>
      <c r="AB2542">
        <v>3</v>
      </c>
      <c r="AF2542">
        <v>4.5999999999999996</v>
      </c>
    </row>
    <row r="2543" spans="1:32" x14ac:dyDescent="0.2">
      <c r="A2543" t="s">
        <v>1189</v>
      </c>
      <c r="B2543" t="s">
        <v>720</v>
      </c>
      <c r="C2543" t="s">
        <v>53</v>
      </c>
      <c r="D2543" t="s">
        <v>43</v>
      </c>
      <c r="E2543">
        <v>9</v>
      </c>
      <c r="F2543" t="s">
        <v>1190</v>
      </c>
      <c r="G2543" t="s">
        <v>218</v>
      </c>
      <c r="T2543">
        <v>2</v>
      </c>
      <c r="U2543">
        <v>2</v>
      </c>
      <c r="V2543">
        <v>26</v>
      </c>
      <c r="W2543">
        <v>0</v>
      </c>
      <c r="X2543">
        <v>0</v>
      </c>
      <c r="Y2543">
        <v>0</v>
      </c>
      <c r="AB2543">
        <v>4</v>
      </c>
      <c r="AF2543">
        <v>4.5999999999999996</v>
      </c>
    </row>
    <row r="2544" spans="1:32" x14ac:dyDescent="0.2">
      <c r="A2544" t="s">
        <v>1015</v>
      </c>
      <c r="B2544" t="s">
        <v>794</v>
      </c>
      <c r="C2544" t="s">
        <v>54</v>
      </c>
      <c r="D2544" t="s">
        <v>41</v>
      </c>
      <c r="E2544">
        <v>9</v>
      </c>
      <c r="F2544" t="s">
        <v>1016</v>
      </c>
      <c r="G2544" t="s">
        <v>217</v>
      </c>
      <c r="T2544">
        <v>3</v>
      </c>
      <c r="U2544">
        <v>2</v>
      </c>
      <c r="V2544">
        <v>25</v>
      </c>
      <c r="W2544">
        <v>0</v>
      </c>
      <c r="X2544">
        <v>0</v>
      </c>
      <c r="Y2544">
        <v>0</v>
      </c>
      <c r="AB2544">
        <v>2</v>
      </c>
      <c r="AF2544">
        <v>4.5</v>
      </c>
    </row>
    <row r="2545" spans="1:32" x14ac:dyDescent="0.2">
      <c r="A2545" t="s">
        <v>1107</v>
      </c>
      <c r="B2545" t="s">
        <v>720</v>
      </c>
      <c r="C2545" t="s">
        <v>53</v>
      </c>
      <c r="D2545" t="s">
        <v>43</v>
      </c>
      <c r="E2545">
        <v>9</v>
      </c>
      <c r="F2545" t="s">
        <v>1108</v>
      </c>
      <c r="G2545" t="s">
        <v>218</v>
      </c>
      <c r="T2545">
        <v>6</v>
      </c>
      <c r="U2545">
        <v>3</v>
      </c>
      <c r="V2545">
        <v>15</v>
      </c>
      <c r="W2545">
        <v>0</v>
      </c>
      <c r="X2545">
        <v>0</v>
      </c>
      <c r="Y2545">
        <v>0</v>
      </c>
      <c r="AB2545">
        <v>3</v>
      </c>
      <c r="AC2545" t="s">
        <v>1477</v>
      </c>
      <c r="AD2545" t="s">
        <v>1490</v>
      </c>
      <c r="AE2545" t="s">
        <v>1516</v>
      </c>
      <c r="AF2545">
        <v>4.5</v>
      </c>
    </row>
    <row r="2546" spans="1:32" x14ac:dyDescent="0.2">
      <c r="A2546" t="s">
        <v>1293</v>
      </c>
      <c r="B2546" t="s">
        <v>794</v>
      </c>
      <c r="C2546" t="s">
        <v>35</v>
      </c>
      <c r="D2546" t="s">
        <v>39</v>
      </c>
      <c r="E2546">
        <v>9</v>
      </c>
      <c r="F2546" t="s">
        <v>1294</v>
      </c>
      <c r="G2546" t="s">
        <v>216</v>
      </c>
      <c r="T2546">
        <v>2</v>
      </c>
      <c r="U2546">
        <v>2</v>
      </c>
      <c r="V2546">
        <v>25</v>
      </c>
      <c r="W2546">
        <v>0</v>
      </c>
      <c r="X2546">
        <v>0</v>
      </c>
      <c r="Y2546">
        <v>0</v>
      </c>
      <c r="AB2546">
        <v>2</v>
      </c>
      <c r="AF2546">
        <v>4.5</v>
      </c>
    </row>
    <row r="2547" spans="1:32" x14ac:dyDescent="0.2">
      <c r="A2547" t="s">
        <v>1119</v>
      </c>
      <c r="B2547" t="s">
        <v>794</v>
      </c>
      <c r="C2547" t="s">
        <v>40</v>
      </c>
      <c r="D2547" t="s">
        <v>32</v>
      </c>
      <c r="E2547">
        <v>9</v>
      </c>
      <c r="F2547" t="s">
        <v>1120</v>
      </c>
      <c r="G2547" t="s">
        <v>213</v>
      </c>
      <c r="T2547">
        <v>8</v>
      </c>
      <c r="U2547">
        <v>3</v>
      </c>
      <c r="V2547">
        <v>14</v>
      </c>
      <c r="W2547">
        <v>0</v>
      </c>
      <c r="X2547">
        <v>0</v>
      </c>
      <c r="Y2547">
        <v>0</v>
      </c>
      <c r="AB2547">
        <v>1</v>
      </c>
      <c r="AC2547" t="s">
        <v>462</v>
      </c>
      <c r="AD2547" t="s">
        <v>1511</v>
      </c>
      <c r="AE2547" t="s">
        <v>1517</v>
      </c>
      <c r="AF2547">
        <v>4.4000000000000004</v>
      </c>
    </row>
    <row r="2548" spans="1:32" x14ac:dyDescent="0.2">
      <c r="A2548" t="s">
        <v>1035</v>
      </c>
      <c r="B2548" t="s">
        <v>720</v>
      </c>
      <c r="C2548" t="s">
        <v>52</v>
      </c>
      <c r="D2548" t="s">
        <v>49</v>
      </c>
      <c r="E2548">
        <v>9</v>
      </c>
      <c r="F2548" t="s">
        <v>1036</v>
      </c>
      <c r="G2548" t="s">
        <v>223</v>
      </c>
      <c r="T2548">
        <v>3</v>
      </c>
      <c r="U2548">
        <v>2</v>
      </c>
      <c r="V2548">
        <v>23</v>
      </c>
      <c r="W2548">
        <v>0</v>
      </c>
      <c r="X2548">
        <v>0</v>
      </c>
      <c r="Y2548">
        <v>0</v>
      </c>
      <c r="AB2548">
        <v>4</v>
      </c>
      <c r="AF2548">
        <v>4.3</v>
      </c>
    </row>
    <row r="2549" spans="1:32" x14ac:dyDescent="0.2">
      <c r="A2549" t="s">
        <v>1254</v>
      </c>
      <c r="B2549" t="s">
        <v>720</v>
      </c>
      <c r="C2549" t="s">
        <v>32</v>
      </c>
      <c r="D2549" t="s">
        <v>40</v>
      </c>
      <c r="E2549">
        <v>9</v>
      </c>
      <c r="F2549" t="s">
        <v>1255</v>
      </c>
      <c r="G2549" t="s">
        <v>213</v>
      </c>
      <c r="T2549">
        <v>3</v>
      </c>
      <c r="U2549">
        <v>2</v>
      </c>
      <c r="V2549">
        <v>22</v>
      </c>
      <c r="W2549">
        <v>0</v>
      </c>
      <c r="X2549">
        <v>0</v>
      </c>
      <c r="Y2549">
        <v>0</v>
      </c>
      <c r="AB2549">
        <v>3</v>
      </c>
      <c r="AF2549">
        <v>4.2</v>
      </c>
    </row>
    <row r="2550" spans="1:32" x14ac:dyDescent="0.2">
      <c r="A2550" t="s">
        <v>1165</v>
      </c>
      <c r="B2550" t="s">
        <v>720</v>
      </c>
      <c r="C2550" t="s">
        <v>31</v>
      </c>
      <c r="D2550" t="s">
        <v>59</v>
      </c>
      <c r="E2550">
        <v>9</v>
      </c>
      <c r="F2550" t="s">
        <v>1166</v>
      </c>
      <c r="G2550" t="s">
        <v>221</v>
      </c>
      <c r="T2550">
        <v>4</v>
      </c>
      <c r="U2550">
        <v>2</v>
      </c>
      <c r="V2550">
        <v>22</v>
      </c>
      <c r="W2550">
        <v>0</v>
      </c>
      <c r="X2550">
        <v>0</v>
      </c>
      <c r="Y2550">
        <v>0</v>
      </c>
      <c r="AB2550">
        <v>4</v>
      </c>
      <c r="AF2550">
        <v>4.2</v>
      </c>
    </row>
    <row r="2551" spans="1:32" x14ac:dyDescent="0.2">
      <c r="A2551" t="s">
        <v>1213</v>
      </c>
      <c r="B2551" t="s">
        <v>794</v>
      </c>
      <c r="C2551" t="s">
        <v>37</v>
      </c>
      <c r="D2551" t="s">
        <v>36</v>
      </c>
      <c r="E2551">
        <v>9</v>
      </c>
      <c r="F2551" t="s">
        <v>1214</v>
      </c>
      <c r="G2551" t="s">
        <v>220</v>
      </c>
      <c r="T2551">
        <v>6</v>
      </c>
      <c r="U2551">
        <v>2</v>
      </c>
      <c r="V2551">
        <v>19</v>
      </c>
      <c r="W2551">
        <v>0</v>
      </c>
      <c r="X2551">
        <v>0</v>
      </c>
      <c r="Y2551">
        <v>0</v>
      </c>
      <c r="AF2551">
        <v>3.9</v>
      </c>
    </row>
    <row r="2552" spans="1:32" x14ac:dyDescent="0.2">
      <c r="A2552" t="s">
        <v>1097</v>
      </c>
      <c r="B2552" t="s">
        <v>794</v>
      </c>
      <c r="C2552" t="s">
        <v>60</v>
      </c>
      <c r="D2552" t="s">
        <v>50</v>
      </c>
      <c r="E2552">
        <v>9</v>
      </c>
      <c r="F2552" t="s">
        <v>1098</v>
      </c>
      <c r="G2552" t="s">
        <v>219</v>
      </c>
      <c r="T2552">
        <v>5</v>
      </c>
      <c r="U2552">
        <v>2</v>
      </c>
      <c r="V2552">
        <v>19</v>
      </c>
      <c r="W2552">
        <v>0</v>
      </c>
      <c r="X2552">
        <v>0</v>
      </c>
      <c r="Y2552">
        <v>0</v>
      </c>
      <c r="AB2552">
        <v>2</v>
      </c>
      <c r="AF2552">
        <v>3.9</v>
      </c>
    </row>
    <row r="2553" spans="1:32" x14ac:dyDescent="0.2">
      <c r="A2553" t="s">
        <v>1242</v>
      </c>
      <c r="B2553" t="s">
        <v>794</v>
      </c>
      <c r="C2553" t="s">
        <v>40</v>
      </c>
      <c r="D2553" t="s">
        <v>32</v>
      </c>
      <c r="E2553">
        <v>9</v>
      </c>
      <c r="F2553" t="s">
        <v>1243</v>
      </c>
      <c r="G2553" t="s">
        <v>213</v>
      </c>
      <c r="T2553">
        <v>1</v>
      </c>
      <c r="U2553">
        <v>1</v>
      </c>
      <c r="V2553">
        <v>27</v>
      </c>
      <c r="W2553">
        <v>0</v>
      </c>
      <c r="X2553">
        <v>0</v>
      </c>
      <c r="Y2553">
        <v>0</v>
      </c>
      <c r="AB2553">
        <v>2</v>
      </c>
      <c r="AF2553">
        <v>3.7</v>
      </c>
    </row>
    <row r="2554" spans="1:32" x14ac:dyDescent="0.2">
      <c r="A2554" t="s">
        <v>1227</v>
      </c>
      <c r="B2554" t="s">
        <v>720</v>
      </c>
      <c r="C2554" t="s">
        <v>38</v>
      </c>
      <c r="D2554" t="s">
        <v>34</v>
      </c>
      <c r="E2554">
        <v>9</v>
      </c>
      <c r="F2554" t="s">
        <v>1228</v>
      </c>
      <c r="G2554" t="s">
        <v>222</v>
      </c>
      <c r="T2554">
        <v>3</v>
      </c>
      <c r="U2554">
        <v>1</v>
      </c>
      <c r="V2554">
        <v>27</v>
      </c>
      <c r="W2554">
        <v>0</v>
      </c>
      <c r="X2554">
        <v>0</v>
      </c>
      <c r="Y2554">
        <v>0</v>
      </c>
      <c r="AB2554">
        <v>4</v>
      </c>
      <c r="AF2554">
        <v>3.7</v>
      </c>
    </row>
    <row r="2555" spans="1:32" x14ac:dyDescent="0.2">
      <c r="A2555" t="s">
        <v>1219</v>
      </c>
      <c r="B2555" t="s">
        <v>794</v>
      </c>
      <c r="C2555" t="s">
        <v>56</v>
      </c>
      <c r="D2555" t="s">
        <v>48</v>
      </c>
      <c r="E2555">
        <v>9</v>
      </c>
      <c r="F2555" t="s">
        <v>1220</v>
      </c>
      <c r="G2555" t="s">
        <v>215</v>
      </c>
      <c r="T2555">
        <v>3</v>
      </c>
      <c r="U2555">
        <v>2</v>
      </c>
      <c r="V2555">
        <v>16</v>
      </c>
      <c r="W2555">
        <v>0</v>
      </c>
      <c r="X2555">
        <v>0</v>
      </c>
      <c r="Y2555">
        <v>0</v>
      </c>
      <c r="AB2555">
        <v>2</v>
      </c>
      <c r="AF2555">
        <v>3.6</v>
      </c>
    </row>
    <row r="2556" spans="1:32" x14ac:dyDescent="0.2">
      <c r="A2556" t="s">
        <v>974</v>
      </c>
      <c r="B2556" t="s">
        <v>720</v>
      </c>
      <c r="C2556" t="s">
        <v>39</v>
      </c>
      <c r="D2556" t="s">
        <v>35</v>
      </c>
      <c r="E2556">
        <v>9</v>
      </c>
      <c r="F2556" t="s">
        <v>975</v>
      </c>
      <c r="G2556" t="s">
        <v>216</v>
      </c>
      <c r="T2556">
        <v>2</v>
      </c>
      <c r="U2556">
        <v>1</v>
      </c>
      <c r="V2556">
        <v>25</v>
      </c>
      <c r="W2556">
        <v>0</v>
      </c>
      <c r="X2556">
        <v>0</v>
      </c>
      <c r="Y2556">
        <v>0</v>
      </c>
      <c r="AB2556">
        <v>4</v>
      </c>
      <c r="AF2556">
        <v>3.5</v>
      </c>
    </row>
    <row r="2557" spans="1:32" x14ac:dyDescent="0.2">
      <c r="A2557" t="s">
        <v>938</v>
      </c>
      <c r="B2557" t="s">
        <v>720</v>
      </c>
      <c r="C2557" t="s">
        <v>35</v>
      </c>
      <c r="D2557" t="s">
        <v>39</v>
      </c>
      <c r="E2557">
        <v>9</v>
      </c>
      <c r="F2557" t="s">
        <v>939</v>
      </c>
      <c r="G2557" t="s">
        <v>216</v>
      </c>
      <c r="T2557">
        <v>4</v>
      </c>
      <c r="U2557">
        <v>2</v>
      </c>
      <c r="V2557">
        <v>13</v>
      </c>
      <c r="W2557">
        <v>0</v>
      </c>
      <c r="X2557">
        <v>0</v>
      </c>
      <c r="Y2557">
        <v>0</v>
      </c>
      <c r="AB2557">
        <v>3</v>
      </c>
      <c r="AF2557">
        <v>3.3</v>
      </c>
    </row>
    <row r="2558" spans="1:32" x14ac:dyDescent="0.2">
      <c r="A2558" t="s">
        <v>417</v>
      </c>
      <c r="B2558" t="s">
        <v>367</v>
      </c>
      <c r="C2558" t="s">
        <v>48</v>
      </c>
      <c r="D2558" t="s">
        <v>56</v>
      </c>
      <c r="E2558">
        <v>9</v>
      </c>
      <c r="F2558" t="s">
        <v>418</v>
      </c>
      <c r="G2558" t="s">
        <v>215</v>
      </c>
      <c r="H2558">
        <v>6</v>
      </c>
      <c r="I2558">
        <v>4</v>
      </c>
      <c r="J2558">
        <v>79</v>
      </c>
      <c r="K2558">
        <v>0</v>
      </c>
      <c r="L2558">
        <v>0</v>
      </c>
      <c r="M2558">
        <v>0</v>
      </c>
      <c r="N2558">
        <v>0</v>
      </c>
      <c r="AB2558">
        <v>2</v>
      </c>
      <c r="AF2558">
        <v>3.16</v>
      </c>
    </row>
    <row r="2559" spans="1:32" x14ac:dyDescent="0.2">
      <c r="A2559" t="s">
        <v>1302</v>
      </c>
      <c r="B2559" t="s">
        <v>794</v>
      </c>
      <c r="C2559" t="s">
        <v>39</v>
      </c>
      <c r="D2559" t="s">
        <v>35</v>
      </c>
      <c r="E2559">
        <v>9</v>
      </c>
      <c r="F2559" t="s">
        <v>1303</v>
      </c>
      <c r="G2559" t="s">
        <v>216</v>
      </c>
      <c r="T2559">
        <v>3</v>
      </c>
      <c r="U2559">
        <v>2</v>
      </c>
      <c r="V2559">
        <v>11</v>
      </c>
      <c r="W2559">
        <v>0</v>
      </c>
      <c r="X2559">
        <v>0</v>
      </c>
      <c r="Y2559">
        <v>0</v>
      </c>
      <c r="AB2559">
        <v>2</v>
      </c>
      <c r="AC2559" t="s">
        <v>462</v>
      </c>
      <c r="AD2559" t="s">
        <v>1482</v>
      </c>
      <c r="AE2559" t="s">
        <v>1514</v>
      </c>
      <c r="AF2559">
        <v>3.1</v>
      </c>
    </row>
    <row r="2560" spans="1:32" x14ac:dyDescent="0.2">
      <c r="A2560" t="s">
        <v>779</v>
      </c>
      <c r="B2560" t="s">
        <v>720</v>
      </c>
      <c r="C2560" t="s">
        <v>44</v>
      </c>
      <c r="D2560" t="s">
        <v>47</v>
      </c>
      <c r="E2560">
        <v>9</v>
      </c>
      <c r="F2560" t="s">
        <v>780</v>
      </c>
      <c r="G2560" t="s">
        <v>212</v>
      </c>
      <c r="T2560">
        <v>4</v>
      </c>
      <c r="U2560">
        <v>1</v>
      </c>
      <c r="V2560">
        <v>20</v>
      </c>
      <c r="W2560">
        <v>0</v>
      </c>
      <c r="X2560">
        <v>0</v>
      </c>
      <c r="Y2560">
        <v>0</v>
      </c>
      <c r="AB2560">
        <v>1</v>
      </c>
      <c r="AF2560">
        <v>3</v>
      </c>
    </row>
    <row r="2561" spans="1:32" x14ac:dyDescent="0.2">
      <c r="A2561" t="s">
        <v>986</v>
      </c>
      <c r="B2561" t="s">
        <v>720</v>
      </c>
      <c r="C2561" t="s">
        <v>38</v>
      </c>
      <c r="D2561" t="s">
        <v>34</v>
      </c>
      <c r="E2561">
        <v>9</v>
      </c>
      <c r="F2561" t="s">
        <v>987</v>
      </c>
      <c r="G2561" t="s">
        <v>222</v>
      </c>
      <c r="T2561">
        <v>4</v>
      </c>
      <c r="U2561">
        <v>2</v>
      </c>
      <c r="V2561">
        <v>10</v>
      </c>
      <c r="W2561">
        <v>0</v>
      </c>
      <c r="X2561">
        <v>0</v>
      </c>
      <c r="Y2561">
        <v>0</v>
      </c>
      <c r="AB2561">
        <v>3</v>
      </c>
      <c r="AF2561">
        <v>3</v>
      </c>
    </row>
    <row r="2562" spans="1:32" x14ac:dyDescent="0.2">
      <c r="A2562" t="s">
        <v>958</v>
      </c>
      <c r="B2562" t="s">
        <v>720</v>
      </c>
      <c r="C2562" t="s">
        <v>50</v>
      </c>
      <c r="D2562" t="s">
        <v>60</v>
      </c>
      <c r="E2562">
        <v>9</v>
      </c>
      <c r="F2562" t="s">
        <v>959</v>
      </c>
      <c r="G2562" t="s">
        <v>219</v>
      </c>
      <c r="T2562">
        <v>2</v>
      </c>
      <c r="U2562">
        <v>1</v>
      </c>
      <c r="V2562">
        <v>20</v>
      </c>
      <c r="W2562">
        <v>0</v>
      </c>
      <c r="X2562">
        <v>0</v>
      </c>
      <c r="Y2562">
        <v>0</v>
      </c>
      <c r="AB2562">
        <v>3</v>
      </c>
      <c r="AF2562">
        <v>3</v>
      </c>
    </row>
    <row r="2563" spans="1:32" x14ac:dyDescent="0.2">
      <c r="A2563" t="s">
        <v>562</v>
      </c>
      <c r="B2563" t="s">
        <v>475</v>
      </c>
      <c r="C2563" t="s">
        <v>32</v>
      </c>
      <c r="D2563" t="s">
        <v>40</v>
      </c>
      <c r="E2563">
        <v>9</v>
      </c>
      <c r="F2563" t="s">
        <v>563</v>
      </c>
      <c r="G2563" t="s">
        <v>213</v>
      </c>
      <c r="O2563">
        <v>1</v>
      </c>
      <c r="P2563">
        <v>3</v>
      </c>
      <c r="Q2563">
        <v>0</v>
      </c>
      <c r="R2563">
        <v>0</v>
      </c>
      <c r="S2563">
        <v>0</v>
      </c>
      <c r="T2563">
        <v>3</v>
      </c>
      <c r="U2563">
        <v>1</v>
      </c>
      <c r="V2563">
        <v>16</v>
      </c>
      <c r="W2563">
        <v>0</v>
      </c>
      <c r="X2563">
        <v>0</v>
      </c>
      <c r="Y2563">
        <v>0</v>
      </c>
      <c r="AB2563">
        <v>3</v>
      </c>
      <c r="AF2563">
        <v>2.9</v>
      </c>
    </row>
    <row r="2564" spans="1:32" x14ac:dyDescent="0.2">
      <c r="A2564" t="s">
        <v>1280</v>
      </c>
      <c r="B2564" t="s">
        <v>720</v>
      </c>
      <c r="C2564" t="s">
        <v>60</v>
      </c>
      <c r="D2564" t="s">
        <v>50</v>
      </c>
      <c r="E2564">
        <v>9</v>
      </c>
      <c r="F2564" t="s">
        <v>1281</v>
      </c>
      <c r="G2564" t="s">
        <v>219</v>
      </c>
      <c r="O2564">
        <v>1</v>
      </c>
      <c r="P2564">
        <v>7</v>
      </c>
      <c r="Q2564">
        <v>0</v>
      </c>
      <c r="R2564">
        <v>0</v>
      </c>
      <c r="S2564">
        <v>0</v>
      </c>
      <c r="T2564">
        <v>2</v>
      </c>
      <c r="U2564">
        <v>2</v>
      </c>
      <c r="V2564">
        <v>2</v>
      </c>
      <c r="W2564">
        <v>0</v>
      </c>
      <c r="X2564">
        <v>0</v>
      </c>
      <c r="Y2564">
        <v>0</v>
      </c>
      <c r="AB2564">
        <v>3</v>
      </c>
      <c r="AF2564">
        <v>2.9</v>
      </c>
    </row>
    <row r="2565" spans="1:32" x14ac:dyDescent="0.2">
      <c r="A2565" t="s">
        <v>1518</v>
      </c>
      <c r="B2565" t="s">
        <v>475</v>
      </c>
      <c r="C2565" t="s">
        <v>52</v>
      </c>
      <c r="D2565" t="s">
        <v>49</v>
      </c>
      <c r="E2565">
        <v>9</v>
      </c>
      <c r="F2565" t="s">
        <v>1519</v>
      </c>
      <c r="G2565" t="s">
        <v>223</v>
      </c>
      <c r="O2565">
        <v>7</v>
      </c>
      <c r="P2565">
        <v>28</v>
      </c>
      <c r="Q2565">
        <v>0</v>
      </c>
      <c r="R2565">
        <v>0</v>
      </c>
      <c r="S2565">
        <v>0</v>
      </c>
      <c r="AB2565">
        <v>3</v>
      </c>
      <c r="AF2565">
        <v>2.8</v>
      </c>
    </row>
    <row r="2566" spans="1:32" x14ac:dyDescent="0.2">
      <c r="A2566" t="s">
        <v>1520</v>
      </c>
      <c r="B2566" t="s">
        <v>530</v>
      </c>
      <c r="C2566" t="s">
        <v>47</v>
      </c>
      <c r="D2566" t="s">
        <v>44</v>
      </c>
      <c r="E2566">
        <v>9</v>
      </c>
      <c r="F2566" t="s">
        <v>1521</v>
      </c>
      <c r="G2566" t="s">
        <v>212</v>
      </c>
      <c r="T2566">
        <v>1</v>
      </c>
      <c r="U2566">
        <v>1</v>
      </c>
      <c r="V2566">
        <v>18</v>
      </c>
      <c r="W2566">
        <v>0</v>
      </c>
      <c r="X2566">
        <v>0</v>
      </c>
      <c r="Y2566">
        <v>0</v>
      </c>
      <c r="AB2566">
        <v>3</v>
      </c>
      <c r="AC2566" t="s">
        <v>462</v>
      </c>
      <c r="AD2566" t="s">
        <v>1508</v>
      </c>
      <c r="AE2566" t="s">
        <v>1522</v>
      </c>
      <c r="AF2566">
        <v>2.8</v>
      </c>
    </row>
    <row r="2567" spans="1:32" x14ac:dyDescent="0.2">
      <c r="A2567" t="s">
        <v>1127</v>
      </c>
      <c r="B2567" t="s">
        <v>794</v>
      </c>
      <c r="C2567" t="s">
        <v>36</v>
      </c>
      <c r="D2567" t="s">
        <v>37</v>
      </c>
      <c r="E2567">
        <v>9</v>
      </c>
      <c r="F2567" t="s">
        <v>1128</v>
      </c>
      <c r="G2567" t="s">
        <v>220</v>
      </c>
      <c r="T2567">
        <v>1</v>
      </c>
      <c r="U2567">
        <v>1</v>
      </c>
      <c r="V2567">
        <v>17</v>
      </c>
      <c r="W2567">
        <v>0</v>
      </c>
      <c r="X2567">
        <v>0</v>
      </c>
      <c r="Y2567">
        <v>0</v>
      </c>
      <c r="AB2567">
        <v>2</v>
      </c>
      <c r="AF2567">
        <v>2.7</v>
      </c>
    </row>
    <row r="2568" spans="1:32" x14ac:dyDescent="0.2">
      <c r="A2568" t="s">
        <v>1105</v>
      </c>
      <c r="B2568" t="s">
        <v>720</v>
      </c>
      <c r="C2568" t="s">
        <v>52</v>
      </c>
      <c r="D2568" t="s">
        <v>49</v>
      </c>
      <c r="E2568">
        <v>9</v>
      </c>
      <c r="F2568" t="s">
        <v>1106</v>
      </c>
      <c r="G2568" t="s">
        <v>223</v>
      </c>
      <c r="T2568">
        <v>3</v>
      </c>
      <c r="U2568">
        <v>1</v>
      </c>
      <c r="V2568">
        <v>15</v>
      </c>
      <c r="W2568">
        <v>0</v>
      </c>
      <c r="X2568">
        <v>0</v>
      </c>
      <c r="Y2568">
        <v>0</v>
      </c>
      <c r="AB2568">
        <v>3</v>
      </c>
      <c r="AF2568">
        <v>2.5</v>
      </c>
    </row>
    <row r="2569" spans="1:32" x14ac:dyDescent="0.2">
      <c r="A2569" t="s">
        <v>620</v>
      </c>
      <c r="B2569" t="s">
        <v>475</v>
      </c>
      <c r="C2569" t="s">
        <v>37</v>
      </c>
      <c r="D2569" t="s">
        <v>36</v>
      </c>
      <c r="E2569">
        <v>9</v>
      </c>
      <c r="F2569" t="s">
        <v>621</v>
      </c>
      <c r="G2569" t="s">
        <v>220</v>
      </c>
      <c r="O2569">
        <v>6</v>
      </c>
      <c r="P2569">
        <v>23</v>
      </c>
      <c r="Q2569">
        <v>0</v>
      </c>
      <c r="R2569">
        <v>0</v>
      </c>
      <c r="S2569">
        <v>0</v>
      </c>
      <c r="AB2569">
        <v>3</v>
      </c>
      <c r="AC2569" t="s">
        <v>462</v>
      </c>
      <c r="AD2569" t="s">
        <v>1523</v>
      </c>
      <c r="AE2569" t="s">
        <v>1524</v>
      </c>
      <c r="AF2569">
        <v>2.2999999999999998</v>
      </c>
    </row>
    <row r="2570" spans="1:32" x14ac:dyDescent="0.2">
      <c r="A2570" t="s">
        <v>1268</v>
      </c>
      <c r="B2570" t="s">
        <v>794</v>
      </c>
      <c r="C2570" t="s">
        <v>31</v>
      </c>
      <c r="D2570" t="s">
        <v>59</v>
      </c>
      <c r="E2570">
        <v>9</v>
      </c>
      <c r="F2570" t="s">
        <v>1269</v>
      </c>
      <c r="G2570" t="s">
        <v>221</v>
      </c>
      <c r="T2570">
        <v>1</v>
      </c>
      <c r="U2570">
        <v>1</v>
      </c>
      <c r="V2570">
        <v>13</v>
      </c>
      <c r="W2570">
        <v>0</v>
      </c>
      <c r="X2570">
        <v>0</v>
      </c>
      <c r="Y2570">
        <v>0</v>
      </c>
      <c r="AB2570">
        <v>2</v>
      </c>
      <c r="AF2570">
        <v>2.2999999999999998</v>
      </c>
    </row>
    <row r="2571" spans="1:32" x14ac:dyDescent="0.2">
      <c r="A2571" t="s">
        <v>1067</v>
      </c>
      <c r="B2571" t="s">
        <v>794</v>
      </c>
      <c r="C2571" t="s">
        <v>45</v>
      </c>
      <c r="D2571" t="s">
        <v>51</v>
      </c>
      <c r="E2571">
        <v>9</v>
      </c>
      <c r="F2571" t="s">
        <v>1068</v>
      </c>
      <c r="G2571" t="s">
        <v>210</v>
      </c>
      <c r="T2571">
        <v>1</v>
      </c>
      <c r="U2571">
        <v>1</v>
      </c>
      <c r="V2571">
        <v>13</v>
      </c>
      <c r="W2571">
        <v>0</v>
      </c>
      <c r="X2571">
        <v>0</v>
      </c>
      <c r="Y2571">
        <v>0</v>
      </c>
      <c r="AB2571">
        <v>2</v>
      </c>
      <c r="AF2571">
        <v>2.2999999999999998</v>
      </c>
    </row>
    <row r="2572" spans="1:32" x14ac:dyDescent="0.2">
      <c r="A2572" t="s">
        <v>1525</v>
      </c>
      <c r="B2572" t="s">
        <v>720</v>
      </c>
      <c r="C2572" t="s">
        <v>49</v>
      </c>
      <c r="D2572" t="s">
        <v>52</v>
      </c>
      <c r="E2572">
        <v>9</v>
      </c>
      <c r="F2572" t="s">
        <v>1526</v>
      </c>
      <c r="G2572" t="s">
        <v>223</v>
      </c>
      <c r="T2572">
        <v>2</v>
      </c>
      <c r="U2572">
        <v>1</v>
      </c>
      <c r="V2572">
        <v>12</v>
      </c>
      <c r="W2572">
        <v>0</v>
      </c>
      <c r="X2572">
        <v>0</v>
      </c>
      <c r="Y2572">
        <v>0</v>
      </c>
      <c r="AB2572">
        <v>4</v>
      </c>
      <c r="AF2572">
        <v>2.2000000000000002</v>
      </c>
    </row>
    <row r="2573" spans="1:32" x14ac:dyDescent="0.2">
      <c r="A2573" t="s">
        <v>818</v>
      </c>
      <c r="B2573" t="s">
        <v>720</v>
      </c>
      <c r="C2573" t="s">
        <v>39</v>
      </c>
      <c r="D2573" t="s">
        <v>35</v>
      </c>
      <c r="E2573">
        <v>9</v>
      </c>
      <c r="F2573" t="s">
        <v>819</v>
      </c>
      <c r="G2573" t="s">
        <v>216</v>
      </c>
      <c r="T2573">
        <v>3</v>
      </c>
      <c r="U2573">
        <v>1</v>
      </c>
      <c r="V2573">
        <v>12</v>
      </c>
      <c r="W2573">
        <v>0</v>
      </c>
      <c r="X2573">
        <v>0</v>
      </c>
      <c r="Y2573">
        <v>0</v>
      </c>
      <c r="AB2573">
        <v>3</v>
      </c>
      <c r="AF2573">
        <v>2.2000000000000002</v>
      </c>
    </row>
    <row r="2574" spans="1:32" x14ac:dyDescent="0.2">
      <c r="A2574" t="s">
        <v>636</v>
      </c>
      <c r="B2574" t="s">
        <v>530</v>
      </c>
      <c r="C2574" t="s">
        <v>56</v>
      </c>
      <c r="D2574" t="s">
        <v>48</v>
      </c>
      <c r="E2574">
        <v>9</v>
      </c>
      <c r="F2574" t="s">
        <v>637</v>
      </c>
      <c r="G2574" t="s">
        <v>215</v>
      </c>
      <c r="O2574">
        <v>3</v>
      </c>
      <c r="P2574">
        <v>21</v>
      </c>
      <c r="Q2574">
        <v>0</v>
      </c>
      <c r="R2574">
        <v>0</v>
      </c>
      <c r="S2574">
        <v>0</v>
      </c>
      <c r="AB2574">
        <v>3</v>
      </c>
      <c r="AF2574">
        <v>2.1</v>
      </c>
    </row>
    <row r="2575" spans="1:32" x14ac:dyDescent="0.2">
      <c r="A2575" t="s">
        <v>550</v>
      </c>
      <c r="B2575" t="s">
        <v>475</v>
      </c>
      <c r="C2575" t="s">
        <v>41</v>
      </c>
      <c r="D2575" t="s">
        <v>54</v>
      </c>
      <c r="E2575">
        <v>9</v>
      </c>
      <c r="F2575" t="s">
        <v>551</v>
      </c>
      <c r="G2575" t="s">
        <v>217</v>
      </c>
      <c r="O2575">
        <v>2</v>
      </c>
      <c r="P2575">
        <v>8</v>
      </c>
      <c r="Q2575">
        <v>0</v>
      </c>
      <c r="R2575">
        <v>0</v>
      </c>
      <c r="S2575">
        <v>0</v>
      </c>
      <c r="T2575">
        <v>2</v>
      </c>
      <c r="U2575">
        <v>1</v>
      </c>
      <c r="V2575">
        <v>2</v>
      </c>
      <c r="W2575">
        <v>0</v>
      </c>
      <c r="X2575">
        <v>0</v>
      </c>
      <c r="Y2575">
        <v>0</v>
      </c>
      <c r="AB2575">
        <v>2</v>
      </c>
      <c r="AF2575">
        <v>2</v>
      </c>
    </row>
    <row r="2576" spans="1:32" x14ac:dyDescent="0.2">
      <c r="A2576" t="s">
        <v>1417</v>
      </c>
      <c r="B2576" t="s">
        <v>475</v>
      </c>
      <c r="C2576" t="s">
        <v>60</v>
      </c>
      <c r="D2576" t="s">
        <v>50</v>
      </c>
      <c r="E2576">
        <v>9</v>
      </c>
      <c r="F2576" t="s">
        <v>1418</v>
      </c>
      <c r="G2576" t="s">
        <v>219</v>
      </c>
      <c r="O2576">
        <v>7</v>
      </c>
      <c r="P2576">
        <v>20</v>
      </c>
      <c r="Q2576">
        <v>0</v>
      </c>
      <c r="R2576">
        <v>0</v>
      </c>
      <c r="S2576">
        <v>0</v>
      </c>
      <c r="AB2576">
        <v>2</v>
      </c>
      <c r="AF2576">
        <v>2</v>
      </c>
    </row>
    <row r="2577" spans="1:32" x14ac:dyDescent="0.2">
      <c r="A2577" t="s">
        <v>876</v>
      </c>
      <c r="B2577" t="s">
        <v>794</v>
      </c>
      <c r="C2577" t="s">
        <v>35</v>
      </c>
      <c r="D2577" t="s">
        <v>39</v>
      </c>
      <c r="E2577">
        <v>9</v>
      </c>
      <c r="F2577" t="s">
        <v>877</v>
      </c>
      <c r="G2577" t="s">
        <v>216</v>
      </c>
      <c r="T2577">
        <v>3</v>
      </c>
      <c r="U2577">
        <v>1</v>
      </c>
      <c r="V2577">
        <v>10</v>
      </c>
      <c r="W2577">
        <v>0</v>
      </c>
      <c r="X2577">
        <v>0</v>
      </c>
      <c r="Y2577">
        <v>0</v>
      </c>
      <c r="AB2577">
        <v>1</v>
      </c>
      <c r="AF2577">
        <v>2</v>
      </c>
    </row>
    <row r="2578" spans="1:32" x14ac:dyDescent="0.2">
      <c r="A2578" t="s">
        <v>1017</v>
      </c>
      <c r="B2578" t="s">
        <v>794</v>
      </c>
      <c r="C2578" t="s">
        <v>56</v>
      </c>
      <c r="D2578" t="s">
        <v>48</v>
      </c>
      <c r="E2578">
        <v>9</v>
      </c>
      <c r="F2578" t="s">
        <v>1018</v>
      </c>
      <c r="G2578" t="s">
        <v>215</v>
      </c>
      <c r="T2578">
        <v>2</v>
      </c>
      <c r="U2578">
        <v>1</v>
      </c>
      <c r="V2578">
        <v>10</v>
      </c>
      <c r="W2578">
        <v>0</v>
      </c>
      <c r="X2578">
        <v>0</v>
      </c>
      <c r="Y2578">
        <v>0</v>
      </c>
      <c r="AB2578">
        <v>2</v>
      </c>
      <c r="AF2578">
        <v>2</v>
      </c>
    </row>
    <row r="2579" spans="1:32" x14ac:dyDescent="0.2">
      <c r="A2579" t="s">
        <v>920</v>
      </c>
      <c r="B2579" t="s">
        <v>794</v>
      </c>
      <c r="C2579" t="s">
        <v>42</v>
      </c>
      <c r="D2579" t="s">
        <v>58</v>
      </c>
      <c r="E2579">
        <v>9</v>
      </c>
      <c r="F2579" t="s">
        <v>921</v>
      </c>
      <c r="G2579" t="s">
        <v>214</v>
      </c>
      <c r="T2579">
        <v>3</v>
      </c>
      <c r="U2579">
        <v>1</v>
      </c>
      <c r="V2579">
        <v>9</v>
      </c>
      <c r="W2579">
        <v>0</v>
      </c>
      <c r="X2579">
        <v>0</v>
      </c>
      <c r="Y2579">
        <v>0</v>
      </c>
      <c r="AB2579">
        <v>2</v>
      </c>
      <c r="AF2579">
        <v>1.9</v>
      </c>
    </row>
    <row r="2580" spans="1:32" x14ac:dyDescent="0.2">
      <c r="A2580" t="s">
        <v>1260</v>
      </c>
      <c r="B2580" t="s">
        <v>720</v>
      </c>
      <c r="C2580" t="s">
        <v>34</v>
      </c>
      <c r="D2580" t="s">
        <v>38</v>
      </c>
      <c r="E2580">
        <v>9</v>
      </c>
      <c r="F2580" t="s">
        <v>1261</v>
      </c>
      <c r="G2580" t="s">
        <v>222</v>
      </c>
      <c r="T2580">
        <v>2</v>
      </c>
      <c r="U2580">
        <v>1</v>
      </c>
      <c r="V2580">
        <v>8</v>
      </c>
      <c r="W2580">
        <v>0</v>
      </c>
      <c r="X2580">
        <v>0</v>
      </c>
      <c r="Y2580">
        <v>0</v>
      </c>
      <c r="AB2580">
        <v>4</v>
      </c>
      <c r="AF2580">
        <v>1.8</v>
      </c>
    </row>
    <row r="2581" spans="1:32" x14ac:dyDescent="0.2">
      <c r="A2581" t="s">
        <v>527</v>
      </c>
      <c r="B2581" t="s">
        <v>475</v>
      </c>
      <c r="C2581" t="s">
        <v>56</v>
      </c>
      <c r="D2581" t="s">
        <v>48</v>
      </c>
      <c r="E2581">
        <v>9</v>
      </c>
      <c r="F2581" t="s">
        <v>528</v>
      </c>
      <c r="G2581" t="s">
        <v>215</v>
      </c>
      <c r="O2581">
        <v>2</v>
      </c>
      <c r="P2581">
        <v>0</v>
      </c>
      <c r="Q2581">
        <v>0</v>
      </c>
      <c r="R2581">
        <v>0</v>
      </c>
      <c r="S2581">
        <v>0</v>
      </c>
      <c r="T2581">
        <v>1</v>
      </c>
      <c r="U2581">
        <v>1</v>
      </c>
      <c r="V2581">
        <v>6</v>
      </c>
      <c r="W2581">
        <v>0</v>
      </c>
      <c r="X2581">
        <v>0</v>
      </c>
      <c r="Y2581">
        <v>0</v>
      </c>
      <c r="Z2581">
        <v>1</v>
      </c>
      <c r="AA2581">
        <v>0</v>
      </c>
      <c r="AB2581">
        <v>3</v>
      </c>
      <c r="AF2581">
        <v>1.6</v>
      </c>
    </row>
    <row r="2582" spans="1:32" x14ac:dyDescent="0.2">
      <c r="A2582" t="s">
        <v>1157</v>
      </c>
      <c r="B2582" t="s">
        <v>794</v>
      </c>
      <c r="C2582" t="s">
        <v>44</v>
      </c>
      <c r="D2582" t="s">
        <v>47</v>
      </c>
      <c r="E2582">
        <v>9</v>
      </c>
      <c r="F2582" t="s">
        <v>1158</v>
      </c>
      <c r="G2582" t="s">
        <v>212</v>
      </c>
      <c r="T2582">
        <v>2</v>
      </c>
      <c r="U2582">
        <v>1</v>
      </c>
      <c r="V2582">
        <v>6</v>
      </c>
      <c r="W2582">
        <v>0</v>
      </c>
      <c r="X2582">
        <v>0</v>
      </c>
      <c r="Y2582">
        <v>0</v>
      </c>
      <c r="AB2582">
        <v>2</v>
      </c>
      <c r="AC2582" t="s">
        <v>462</v>
      </c>
      <c r="AD2582" t="s">
        <v>1490</v>
      </c>
      <c r="AE2582" t="s">
        <v>1527</v>
      </c>
      <c r="AF2582">
        <v>1.6</v>
      </c>
    </row>
    <row r="2583" spans="1:32" x14ac:dyDescent="0.2">
      <c r="A2583" t="s">
        <v>1183</v>
      </c>
      <c r="B2583" t="s">
        <v>720</v>
      </c>
      <c r="C2583" t="s">
        <v>52</v>
      </c>
      <c r="D2583" t="s">
        <v>49</v>
      </c>
      <c r="E2583">
        <v>9</v>
      </c>
      <c r="F2583" t="s">
        <v>1184</v>
      </c>
      <c r="G2583" t="s">
        <v>223</v>
      </c>
      <c r="T2583">
        <v>1</v>
      </c>
      <c r="U2583">
        <v>1</v>
      </c>
      <c r="V2583">
        <v>6</v>
      </c>
      <c r="W2583">
        <v>0</v>
      </c>
      <c r="X2583">
        <v>0</v>
      </c>
      <c r="Y2583">
        <v>0</v>
      </c>
      <c r="AB2583">
        <v>4</v>
      </c>
      <c r="AF2583">
        <v>1.6</v>
      </c>
    </row>
    <row r="2584" spans="1:32" x14ac:dyDescent="0.2">
      <c r="A2584" t="s">
        <v>1231</v>
      </c>
      <c r="B2584" t="s">
        <v>794</v>
      </c>
      <c r="C2584" t="s">
        <v>40</v>
      </c>
      <c r="D2584" t="s">
        <v>32</v>
      </c>
      <c r="E2584">
        <v>9</v>
      </c>
      <c r="F2584" t="s">
        <v>1232</v>
      </c>
      <c r="G2584" t="s">
        <v>213</v>
      </c>
      <c r="T2584">
        <v>1</v>
      </c>
      <c r="U2584">
        <v>1</v>
      </c>
      <c r="V2584">
        <v>6</v>
      </c>
      <c r="W2584">
        <v>0</v>
      </c>
      <c r="X2584">
        <v>0</v>
      </c>
      <c r="Y2584">
        <v>0</v>
      </c>
      <c r="AB2584">
        <v>2</v>
      </c>
      <c r="AF2584">
        <v>1.6</v>
      </c>
    </row>
    <row r="2585" spans="1:32" x14ac:dyDescent="0.2">
      <c r="A2585" t="s">
        <v>1179</v>
      </c>
      <c r="B2585" t="s">
        <v>794</v>
      </c>
      <c r="C2585" t="s">
        <v>42</v>
      </c>
      <c r="D2585" t="s">
        <v>58</v>
      </c>
      <c r="E2585">
        <v>9</v>
      </c>
      <c r="F2585" t="s">
        <v>1180</v>
      </c>
      <c r="G2585" t="s">
        <v>214</v>
      </c>
      <c r="T2585">
        <v>1</v>
      </c>
      <c r="U2585">
        <v>1</v>
      </c>
      <c r="V2585">
        <v>6</v>
      </c>
      <c r="W2585">
        <v>0</v>
      </c>
      <c r="X2585">
        <v>0</v>
      </c>
      <c r="Y2585">
        <v>0</v>
      </c>
      <c r="AB2585">
        <v>1</v>
      </c>
      <c r="AC2585" t="s">
        <v>1477</v>
      </c>
      <c r="AD2585" t="s">
        <v>1490</v>
      </c>
      <c r="AE2585" t="s">
        <v>1528</v>
      </c>
      <c r="AF2585">
        <v>1.6</v>
      </c>
    </row>
    <row r="2586" spans="1:32" x14ac:dyDescent="0.2">
      <c r="A2586" t="s">
        <v>1033</v>
      </c>
      <c r="B2586" t="s">
        <v>794</v>
      </c>
      <c r="C2586" t="s">
        <v>39</v>
      </c>
      <c r="D2586" t="s">
        <v>35</v>
      </c>
      <c r="E2586">
        <v>9</v>
      </c>
      <c r="F2586" t="s">
        <v>1034</v>
      </c>
      <c r="G2586" t="s">
        <v>216</v>
      </c>
      <c r="T2586">
        <v>2</v>
      </c>
      <c r="U2586">
        <v>1</v>
      </c>
      <c r="V2586">
        <v>6</v>
      </c>
      <c r="W2586">
        <v>0</v>
      </c>
      <c r="X2586">
        <v>0</v>
      </c>
      <c r="Y2586">
        <v>0</v>
      </c>
      <c r="AB2586">
        <v>2</v>
      </c>
      <c r="AF2586">
        <v>1.6</v>
      </c>
    </row>
    <row r="2587" spans="1:32" x14ac:dyDescent="0.2">
      <c r="A2587" t="s">
        <v>908</v>
      </c>
      <c r="B2587" t="s">
        <v>794</v>
      </c>
      <c r="C2587" t="s">
        <v>58</v>
      </c>
      <c r="D2587" t="s">
        <v>42</v>
      </c>
      <c r="E2587">
        <v>9</v>
      </c>
      <c r="F2587" t="s">
        <v>909</v>
      </c>
      <c r="G2587" t="s">
        <v>214</v>
      </c>
      <c r="T2587">
        <v>1</v>
      </c>
      <c r="U2587">
        <v>1</v>
      </c>
      <c r="V2587">
        <v>6</v>
      </c>
      <c r="W2587">
        <v>0</v>
      </c>
      <c r="X2587">
        <v>0</v>
      </c>
      <c r="Y2587">
        <v>0</v>
      </c>
      <c r="AB2587">
        <v>1</v>
      </c>
      <c r="AF2587">
        <v>1.6</v>
      </c>
    </row>
    <row r="2588" spans="1:32" x14ac:dyDescent="0.2">
      <c r="A2588" t="s">
        <v>1240</v>
      </c>
      <c r="B2588" t="s">
        <v>794</v>
      </c>
      <c r="C2588" t="s">
        <v>43</v>
      </c>
      <c r="D2588" t="s">
        <v>53</v>
      </c>
      <c r="E2588">
        <v>9</v>
      </c>
      <c r="F2588" t="s">
        <v>1241</v>
      </c>
      <c r="G2588" t="s">
        <v>218</v>
      </c>
      <c r="T2588">
        <v>3</v>
      </c>
      <c r="U2588">
        <v>1</v>
      </c>
      <c r="V2588">
        <v>5</v>
      </c>
      <c r="W2588">
        <v>0</v>
      </c>
      <c r="X2588">
        <v>0</v>
      </c>
      <c r="Y2588">
        <v>0</v>
      </c>
      <c r="AB2588">
        <v>2</v>
      </c>
      <c r="AF2588">
        <v>1.5</v>
      </c>
    </row>
    <row r="2589" spans="1:32" x14ac:dyDescent="0.2">
      <c r="A2589" t="s">
        <v>1258</v>
      </c>
      <c r="B2589" t="s">
        <v>720</v>
      </c>
      <c r="C2589" t="s">
        <v>39</v>
      </c>
      <c r="D2589" t="s">
        <v>35</v>
      </c>
      <c r="E2589">
        <v>9</v>
      </c>
      <c r="F2589" t="s">
        <v>1259</v>
      </c>
      <c r="G2589" t="s">
        <v>216</v>
      </c>
      <c r="T2589">
        <v>6</v>
      </c>
      <c r="U2589">
        <v>1</v>
      </c>
      <c r="V2589">
        <v>4</v>
      </c>
      <c r="W2589">
        <v>0</v>
      </c>
      <c r="X2589">
        <v>0</v>
      </c>
      <c r="Y2589">
        <v>0</v>
      </c>
      <c r="AB2589">
        <v>2</v>
      </c>
      <c r="AF2589">
        <v>1.4</v>
      </c>
    </row>
    <row r="2590" spans="1:32" x14ac:dyDescent="0.2">
      <c r="A2590" t="s">
        <v>1321</v>
      </c>
      <c r="B2590" t="s">
        <v>720</v>
      </c>
      <c r="C2590" t="s">
        <v>51</v>
      </c>
      <c r="D2590" t="s">
        <v>45</v>
      </c>
      <c r="E2590">
        <v>9</v>
      </c>
      <c r="F2590" t="s">
        <v>1322</v>
      </c>
      <c r="G2590" t="s">
        <v>210</v>
      </c>
      <c r="T2590">
        <v>1</v>
      </c>
      <c r="U2590">
        <v>1</v>
      </c>
      <c r="V2590">
        <v>4</v>
      </c>
      <c r="W2590">
        <v>0</v>
      </c>
      <c r="X2590">
        <v>0</v>
      </c>
      <c r="Y2590">
        <v>0</v>
      </c>
      <c r="AB2590">
        <v>4</v>
      </c>
      <c r="AF2590">
        <v>1.4</v>
      </c>
    </row>
    <row r="2591" spans="1:32" x14ac:dyDescent="0.2">
      <c r="A2591" t="s">
        <v>1270</v>
      </c>
      <c r="B2591" t="s">
        <v>720</v>
      </c>
      <c r="C2591" t="s">
        <v>36</v>
      </c>
      <c r="D2591" t="s">
        <v>37</v>
      </c>
      <c r="E2591">
        <v>9</v>
      </c>
      <c r="F2591" t="s">
        <v>1271</v>
      </c>
      <c r="G2591" t="s">
        <v>220</v>
      </c>
      <c r="T2591">
        <v>4</v>
      </c>
      <c r="U2591">
        <v>1</v>
      </c>
      <c r="V2591">
        <v>4</v>
      </c>
      <c r="W2591">
        <v>0</v>
      </c>
      <c r="X2591">
        <v>0</v>
      </c>
      <c r="Y2591">
        <v>0</v>
      </c>
      <c r="AB2591">
        <v>3</v>
      </c>
      <c r="AF2591">
        <v>1.4</v>
      </c>
    </row>
    <row r="2592" spans="1:32" x14ac:dyDescent="0.2">
      <c r="A2592" t="s">
        <v>1529</v>
      </c>
      <c r="B2592" t="s">
        <v>475</v>
      </c>
      <c r="C2592" t="s">
        <v>49</v>
      </c>
      <c r="D2592" t="s">
        <v>52</v>
      </c>
      <c r="E2592">
        <v>9</v>
      </c>
      <c r="F2592" t="s">
        <v>1530</v>
      </c>
      <c r="G2592" t="s">
        <v>223</v>
      </c>
      <c r="O2592">
        <v>2</v>
      </c>
      <c r="P2592">
        <v>13</v>
      </c>
      <c r="Q2592">
        <v>0</v>
      </c>
      <c r="R2592">
        <v>0</v>
      </c>
      <c r="S2592">
        <v>0</v>
      </c>
      <c r="AB2592">
        <v>3</v>
      </c>
      <c r="AF2592">
        <v>1.3</v>
      </c>
    </row>
    <row r="2593" spans="1:32" x14ac:dyDescent="0.2">
      <c r="A2593" t="s">
        <v>588</v>
      </c>
      <c r="B2593" t="s">
        <v>475</v>
      </c>
      <c r="C2593" t="s">
        <v>44</v>
      </c>
      <c r="D2593" t="s">
        <v>47</v>
      </c>
      <c r="E2593">
        <v>9</v>
      </c>
      <c r="F2593" t="s">
        <v>589</v>
      </c>
      <c r="G2593" t="s">
        <v>212</v>
      </c>
      <c r="O2593">
        <v>2</v>
      </c>
      <c r="P2593">
        <v>13</v>
      </c>
      <c r="Q2593">
        <v>0</v>
      </c>
      <c r="R2593">
        <v>0</v>
      </c>
      <c r="S2593">
        <v>0</v>
      </c>
      <c r="AB2593">
        <v>3</v>
      </c>
      <c r="AF2593">
        <v>1.3</v>
      </c>
    </row>
    <row r="2594" spans="1:32" x14ac:dyDescent="0.2">
      <c r="A2594" t="s">
        <v>1095</v>
      </c>
      <c r="B2594" t="s">
        <v>720</v>
      </c>
      <c r="C2594" t="s">
        <v>37</v>
      </c>
      <c r="D2594" t="s">
        <v>36</v>
      </c>
      <c r="E2594">
        <v>9</v>
      </c>
      <c r="F2594" t="s">
        <v>1096</v>
      </c>
      <c r="G2594" t="s">
        <v>220</v>
      </c>
      <c r="T2594">
        <v>1</v>
      </c>
      <c r="U2594">
        <v>1</v>
      </c>
      <c r="V2594">
        <v>3</v>
      </c>
      <c r="W2594">
        <v>0</v>
      </c>
      <c r="X2594">
        <v>0</v>
      </c>
      <c r="Y2594">
        <v>0</v>
      </c>
      <c r="AF2594">
        <v>1.3</v>
      </c>
    </row>
    <row r="2595" spans="1:32" x14ac:dyDescent="0.2">
      <c r="A2595" t="s">
        <v>830</v>
      </c>
      <c r="B2595" t="s">
        <v>720</v>
      </c>
      <c r="C2595" t="s">
        <v>45</v>
      </c>
      <c r="D2595" t="s">
        <v>51</v>
      </c>
      <c r="E2595">
        <v>9</v>
      </c>
      <c r="F2595" t="s">
        <v>831</v>
      </c>
      <c r="G2595" t="s">
        <v>210</v>
      </c>
      <c r="T2595">
        <v>6</v>
      </c>
      <c r="U2595">
        <v>1</v>
      </c>
      <c r="V2595">
        <v>3</v>
      </c>
      <c r="W2595">
        <v>0</v>
      </c>
      <c r="X2595">
        <v>0</v>
      </c>
      <c r="Y2595">
        <v>0</v>
      </c>
      <c r="AB2595">
        <v>2</v>
      </c>
      <c r="AF2595">
        <v>1.3</v>
      </c>
    </row>
    <row r="2596" spans="1:32" x14ac:dyDescent="0.2">
      <c r="A2596" t="s">
        <v>1423</v>
      </c>
      <c r="B2596" t="s">
        <v>720</v>
      </c>
      <c r="C2596" t="s">
        <v>35</v>
      </c>
      <c r="D2596" t="s">
        <v>39</v>
      </c>
      <c r="E2596">
        <v>9</v>
      </c>
      <c r="F2596" t="s">
        <v>1424</v>
      </c>
      <c r="G2596" t="s">
        <v>216</v>
      </c>
      <c r="T2596">
        <v>1</v>
      </c>
      <c r="U2596">
        <v>1</v>
      </c>
      <c r="V2596">
        <v>3</v>
      </c>
      <c r="W2596">
        <v>0</v>
      </c>
      <c r="X2596">
        <v>0</v>
      </c>
      <c r="Y2596">
        <v>0</v>
      </c>
      <c r="AF2596">
        <v>1.3</v>
      </c>
    </row>
    <row r="2597" spans="1:32" x14ac:dyDescent="0.2">
      <c r="A2597" t="s">
        <v>1531</v>
      </c>
      <c r="B2597" t="s">
        <v>475</v>
      </c>
      <c r="C2597" t="s">
        <v>60</v>
      </c>
      <c r="D2597" t="s">
        <v>50</v>
      </c>
      <c r="E2597">
        <v>9</v>
      </c>
      <c r="F2597" t="s">
        <v>1532</v>
      </c>
      <c r="G2597" t="s">
        <v>219</v>
      </c>
      <c r="O2597">
        <v>4</v>
      </c>
      <c r="P2597">
        <v>12</v>
      </c>
      <c r="Q2597">
        <v>0</v>
      </c>
      <c r="R2597">
        <v>0</v>
      </c>
      <c r="S2597">
        <v>0</v>
      </c>
      <c r="AB2597">
        <v>3</v>
      </c>
      <c r="AF2597">
        <v>1.2</v>
      </c>
    </row>
    <row r="2598" spans="1:32" x14ac:dyDescent="0.2">
      <c r="A2598" t="s">
        <v>1533</v>
      </c>
      <c r="B2598" t="s">
        <v>475</v>
      </c>
      <c r="C2598" t="s">
        <v>52</v>
      </c>
      <c r="D2598" t="s">
        <v>49</v>
      </c>
      <c r="E2598">
        <v>9</v>
      </c>
      <c r="F2598" t="s">
        <v>1534</v>
      </c>
      <c r="G2598" t="s">
        <v>223</v>
      </c>
      <c r="O2598">
        <v>1</v>
      </c>
      <c r="P2598">
        <v>11</v>
      </c>
      <c r="Q2598">
        <v>0</v>
      </c>
      <c r="R2598">
        <v>0</v>
      </c>
      <c r="S2598">
        <v>0</v>
      </c>
      <c r="AB2598">
        <v>3</v>
      </c>
      <c r="AF2598">
        <v>1.1000000000000001</v>
      </c>
    </row>
    <row r="2599" spans="1:32" x14ac:dyDescent="0.2">
      <c r="A2599" t="s">
        <v>840</v>
      </c>
      <c r="B2599" t="s">
        <v>720</v>
      </c>
      <c r="C2599" t="s">
        <v>37</v>
      </c>
      <c r="D2599" t="s">
        <v>36</v>
      </c>
      <c r="E2599">
        <v>9</v>
      </c>
      <c r="F2599" t="s">
        <v>841</v>
      </c>
      <c r="G2599" t="s">
        <v>220</v>
      </c>
      <c r="T2599">
        <v>3</v>
      </c>
      <c r="U2599">
        <v>1</v>
      </c>
      <c r="V2599">
        <v>1</v>
      </c>
      <c r="W2599">
        <v>0</v>
      </c>
      <c r="X2599">
        <v>0</v>
      </c>
      <c r="Y2599">
        <v>0</v>
      </c>
      <c r="AB2599">
        <v>3</v>
      </c>
      <c r="AF2599">
        <v>1.1000000000000001</v>
      </c>
    </row>
    <row r="2600" spans="1:32" x14ac:dyDescent="0.2">
      <c r="A2600" t="s">
        <v>914</v>
      </c>
      <c r="B2600" t="s">
        <v>794</v>
      </c>
      <c r="C2600" t="s">
        <v>50</v>
      </c>
      <c r="D2600" t="s">
        <v>60</v>
      </c>
      <c r="E2600">
        <v>9</v>
      </c>
      <c r="F2600" t="s">
        <v>915</v>
      </c>
      <c r="G2600" t="s">
        <v>219</v>
      </c>
      <c r="T2600">
        <v>1</v>
      </c>
      <c r="U2600">
        <v>1</v>
      </c>
      <c r="V2600">
        <v>1</v>
      </c>
      <c r="W2600">
        <v>0</v>
      </c>
      <c r="X2600">
        <v>0</v>
      </c>
      <c r="Y2600">
        <v>0</v>
      </c>
      <c r="AB2600">
        <v>2</v>
      </c>
      <c r="AF2600">
        <v>1.1000000000000001</v>
      </c>
    </row>
    <row r="2601" spans="1:32" x14ac:dyDescent="0.2">
      <c r="A2601" t="s">
        <v>626</v>
      </c>
      <c r="B2601" t="s">
        <v>475</v>
      </c>
      <c r="C2601" t="s">
        <v>47</v>
      </c>
      <c r="D2601" t="s">
        <v>44</v>
      </c>
      <c r="E2601">
        <v>9</v>
      </c>
      <c r="F2601" t="s">
        <v>627</v>
      </c>
      <c r="G2601" t="s">
        <v>212</v>
      </c>
      <c r="O2601">
        <v>5</v>
      </c>
      <c r="P2601">
        <v>10</v>
      </c>
      <c r="Q2601">
        <v>0</v>
      </c>
      <c r="R2601">
        <v>0</v>
      </c>
      <c r="S2601">
        <v>0</v>
      </c>
      <c r="T2601">
        <v>1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1</v>
      </c>
      <c r="AA2601">
        <v>0</v>
      </c>
      <c r="AB2601">
        <v>1</v>
      </c>
      <c r="AF2601">
        <v>1</v>
      </c>
    </row>
    <row r="2602" spans="1:32" x14ac:dyDescent="0.2">
      <c r="A2602" t="s">
        <v>544</v>
      </c>
      <c r="B2602" t="s">
        <v>475</v>
      </c>
      <c r="C2602" t="s">
        <v>53</v>
      </c>
      <c r="D2602" t="s">
        <v>43</v>
      </c>
      <c r="E2602">
        <v>9</v>
      </c>
      <c r="F2602" t="s">
        <v>545</v>
      </c>
      <c r="G2602" t="s">
        <v>218</v>
      </c>
      <c r="O2602">
        <v>4</v>
      </c>
      <c r="P2602">
        <v>10</v>
      </c>
      <c r="Q2602">
        <v>0</v>
      </c>
      <c r="R2602">
        <v>0</v>
      </c>
      <c r="S2602">
        <v>0</v>
      </c>
      <c r="AB2602">
        <v>3</v>
      </c>
      <c r="AF2602">
        <v>1</v>
      </c>
    </row>
    <row r="2603" spans="1:32" x14ac:dyDescent="0.2">
      <c r="A2603" t="s">
        <v>614</v>
      </c>
      <c r="B2603" t="s">
        <v>475</v>
      </c>
      <c r="C2603" t="s">
        <v>35</v>
      </c>
      <c r="D2603" t="s">
        <v>39</v>
      </c>
      <c r="E2603">
        <v>9</v>
      </c>
      <c r="F2603" t="s">
        <v>615</v>
      </c>
      <c r="G2603" t="s">
        <v>216</v>
      </c>
      <c r="O2603">
        <v>3</v>
      </c>
      <c r="P2603">
        <v>3</v>
      </c>
      <c r="Q2603">
        <v>0</v>
      </c>
      <c r="R2603">
        <v>0</v>
      </c>
      <c r="S2603">
        <v>0</v>
      </c>
      <c r="T2603">
        <v>1</v>
      </c>
      <c r="U2603">
        <v>1</v>
      </c>
      <c r="V2603">
        <v>-4</v>
      </c>
      <c r="W2603">
        <v>0</v>
      </c>
      <c r="X2603">
        <v>0</v>
      </c>
      <c r="Y2603">
        <v>0</v>
      </c>
      <c r="AB2603">
        <v>2</v>
      </c>
      <c r="AC2603" t="s">
        <v>1477</v>
      </c>
      <c r="AD2603" t="s">
        <v>1478</v>
      </c>
      <c r="AE2603" t="s">
        <v>1535</v>
      </c>
      <c r="AF2603">
        <v>0.9</v>
      </c>
    </row>
    <row r="2604" spans="1:32" x14ac:dyDescent="0.2">
      <c r="A2604" t="s">
        <v>1248</v>
      </c>
      <c r="B2604" t="s">
        <v>720</v>
      </c>
      <c r="C2604" t="s">
        <v>35</v>
      </c>
      <c r="D2604" t="s">
        <v>39</v>
      </c>
      <c r="E2604">
        <v>9</v>
      </c>
      <c r="F2604" t="s">
        <v>1249</v>
      </c>
      <c r="G2604" t="s">
        <v>216</v>
      </c>
      <c r="T2604">
        <v>3</v>
      </c>
      <c r="U2604">
        <v>1</v>
      </c>
      <c r="V2604">
        <v>-1</v>
      </c>
      <c r="W2604">
        <v>0</v>
      </c>
      <c r="X2604">
        <v>0</v>
      </c>
      <c r="Y2604">
        <v>0</v>
      </c>
      <c r="AB2604">
        <v>4</v>
      </c>
      <c r="AF2604">
        <v>0.9</v>
      </c>
    </row>
    <row r="2605" spans="1:32" x14ac:dyDescent="0.2">
      <c r="A2605" t="s">
        <v>930</v>
      </c>
      <c r="B2605" t="s">
        <v>720</v>
      </c>
      <c r="C2605" t="s">
        <v>48</v>
      </c>
      <c r="D2605" t="s">
        <v>56</v>
      </c>
      <c r="E2605">
        <v>9</v>
      </c>
      <c r="F2605" t="s">
        <v>931</v>
      </c>
      <c r="G2605" t="s">
        <v>215</v>
      </c>
      <c r="T2605">
        <v>4</v>
      </c>
      <c r="U2605">
        <v>1</v>
      </c>
      <c r="V2605">
        <v>-2</v>
      </c>
      <c r="W2605">
        <v>0</v>
      </c>
      <c r="X2605">
        <v>0</v>
      </c>
      <c r="Y2605">
        <v>0</v>
      </c>
      <c r="AB2605">
        <v>3</v>
      </c>
      <c r="AC2605" t="s">
        <v>462</v>
      </c>
      <c r="AD2605" t="s">
        <v>1478</v>
      </c>
      <c r="AE2605" t="s">
        <v>1509</v>
      </c>
      <c r="AF2605">
        <v>0.8</v>
      </c>
    </row>
    <row r="2606" spans="1:32" x14ac:dyDescent="0.2">
      <c r="A2606" t="s">
        <v>540</v>
      </c>
      <c r="B2606" t="s">
        <v>530</v>
      </c>
      <c r="C2606" t="s">
        <v>44</v>
      </c>
      <c r="D2606" t="s">
        <v>47</v>
      </c>
      <c r="E2606">
        <v>9</v>
      </c>
      <c r="F2606" t="s">
        <v>541</v>
      </c>
      <c r="G2606" t="s">
        <v>212</v>
      </c>
      <c r="O2606">
        <v>3</v>
      </c>
      <c r="P2606">
        <v>7</v>
      </c>
      <c r="Q2606">
        <v>0</v>
      </c>
      <c r="R2606">
        <v>0</v>
      </c>
      <c r="S2606">
        <v>0</v>
      </c>
      <c r="AB2606">
        <v>2</v>
      </c>
      <c r="AF2606">
        <v>0.7</v>
      </c>
    </row>
    <row r="2607" spans="1:32" x14ac:dyDescent="0.2">
      <c r="A2607" t="s">
        <v>1536</v>
      </c>
      <c r="B2607" t="s">
        <v>367</v>
      </c>
      <c r="C2607" t="s">
        <v>39</v>
      </c>
      <c r="D2607" t="s">
        <v>35</v>
      </c>
      <c r="E2607">
        <v>9</v>
      </c>
      <c r="F2607" t="s">
        <v>1537</v>
      </c>
      <c r="G2607" t="s">
        <v>216</v>
      </c>
      <c r="H2607">
        <v>6</v>
      </c>
      <c r="I2607">
        <v>2</v>
      </c>
      <c r="J2607">
        <v>15</v>
      </c>
      <c r="K2607">
        <v>0</v>
      </c>
      <c r="L2607">
        <v>0</v>
      </c>
      <c r="M2607">
        <v>0</v>
      </c>
      <c r="N2607">
        <v>0</v>
      </c>
      <c r="O2607">
        <v>1</v>
      </c>
      <c r="P2607">
        <v>-1</v>
      </c>
      <c r="Q2607">
        <v>0</v>
      </c>
      <c r="R2607">
        <v>0</v>
      </c>
      <c r="S2607">
        <v>0</v>
      </c>
      <c r="AB2607">
        <v>2</v>
      </c>
      <c r="AF2607">
        <v>0.5</v>
      </c>
    </row>
    <row r="2608" spans="1:32" x14ac:dyDescent="0.2">
      <c r="A2608" t="s">
        <v>1113</v>
      </c>
      <c r="B2608" t="s">
        <v>530</v>
      </c>
      <c r="C2608" t="s">
        <v>60</v>
      </c>
      <c r="D2608" t="s">
        <v>50</v>
      </c>
      <c r="E2608">
        <v>9</v>
      </c>
      <c r="F2608" t="s">
        <v>1114</v>
      </c>
      <c r="G2608" t="s">
        <v>219</v>
      </c>
      <c r="O2608">
        <v>2</v>
      </c>
      <c r="P2608">
        <v>4</v>
      </c>
      <c r="Q2608">
        <v>0</v>
      </c>
      <c r="R2608">
        <v>0</v>
      </c>
      <c r="S2608">
        <v>0</v>
      </c>
      <c r="AB2608">
        <v>3</v>
      </c>
      <c r="AF2608">
        <v>0.4</v>
      </c>
    </row>
    <row r="2609" spans="1:32" x14ac:dyDescent="0.2">
      <c r="A2609" t="s">
        <v>592</v>
      </c>
      <c r="B2609" t="s">
        <v>475</v>
      </c>
      <c r="C2609" t="s">
        <v>39</v>
      </c>
      <c r="D2609" t="s">
        <v>35</v>
      </c>
      <c r="E2609">
        <v>9</v>
      </c>
      <c r="F2609" t="s">
        <v>593</v>
      </c>
      <c r="G2609" t="s">
        <v>216</v>
      </c>
      <c r="O2609">
        <v>2</v>
      </c>
      <c r="P2609">
        <v>4</v>
      </c>
      <c r="Q2609">
        <v>0</v>
      </c>
      <c r="R2609">
        <v>0</v>
      </c>
      <c r="S2609">
        <v>0</v>
      </c>
      <c r="AB2609">
        <v>3</v>
      </c>
      <c r="AF2609">
        <v>0.4</v>
      </c>
    </row>
    <row r="2610" spans="1:32" x14ac:dyDescent="0.2">
      <c r="A2610" t="s">
        <v>708</v>
      </c>
      <c r="B2610" t="s">
        <v>475</v>
      </c>
      <c r="C2610" t="s">
        <v>48</v>
      </c>
      <c r="D2610" t="s">
        <v>56</v>
      </c>
      <c r="E2610">
        <v>9</v>
      </c>
      <c r="F2610" t="s">
        <v>709</v>
      </c>
      <c r="G2610" t="s">
        <v>215</v>
      </c>
      <c r="O2610">
        <v>1</v>
      </c>
      <c r="P2610">
        <v>3</v>
      </c>
      <c r="Q2610">
        <v>0</v>
      </c>
      <c r="R2610">
        <v>0</v>
      </c>
      <c r="S2610">
        <v>0</v>
      </c>
      <c r="T2610">
        <v>2</v>
      </c>
      <c r="U2610">
        <v>0</v>
      </c>
      <c r="V2610">
        <v>0</v>
      </c>
      <c r="W2610">
        <v>0</v>
      </c>
      <c r="X2610">
        <v>0</v>
      </c>
      <c r="Y2610">
        <v>0</v>
      </c>
      <c r="AB2610">
        <v>2</v>
      </c>
      <c r="AF2610">
        <v>0.3</v>
      </c>
    </row>
    <row r="2611" spans="1:32" x14ac:dyDescent="0.2">
      <c r="A2611" t="s">
        <v>672</v>
      </c>
      <c r="B2611" t="s">
        <v>475</v>
      </c>
      <c r="C2611" t="s">
        <v>50</v>
      </c>
      <c r="D2611" t="s">
        <v>60</v>
      </c>
      <c r="E2611">
        <v>9</v>
      </c>
      <c r="F2611" t="s">
        <v>673</v>
      </c>
      <c r="G2611" t="s">
        <v>219</v>
      </c>
      <c r="O2611">
        <v>1</v>
      </c>
      <c r="P2611">
        <v>3</v>
      </c>
      <c r="Q2611">
        <v>0</v>
      </c>
      <c r="R2611">
        <v>0</v>
      </c>
      <c r="S2611">
        <v>0</v>
      </c>
      <c r="AB2611">
        <v>2</v>
      </c>
      <c r="AF2611">
        <v>0.3</v>
      </c>
    </row>
    <row r="2612" spans="1:32" x14ac:dyDescent="0.2">
      <c r="A2612" t="s">
        <v>694</v>
      </c>
      <c r="B2612" t="s">
        <v>475</v>
      </c>
      <c r="C2612" t="s">
        <v>36</v>
      </c>
      <c r="D2612" t="s">
        <v>37</v>
      </c>
      <c r="E2612">
        <v>9</v>
      </c>
      <c r="F2612" t="s">
        <v>695</v>
      </c>
      <c r="G2612" t="s">
        <v>220</v>
      </c>
      <c r="O2612">
        <v>1</v>
      </c>
      <c r="P2612">
        <v>3</v>
      </c>
      <c r="Q2612">
        <v>0</v>
      </c>
      <c r="R2612">
        <v>0</v>
      </c>
      <c r="S2612">
        <v>0</v>
      </c>
      <c r="AB2612">
        <v>3</v>
      </c>
      <c r="AF2612">
        <v>0.3</v>
      </c>
    </row>
    <row r="2613" spans="1:32" x14ac:dyDescent="0.2">
      <c r="A2613" t="s">
        <v>586</v>
      </c>
      <c r="B2613" t="s">
        <v>475</v>
      </c>
      <c r="C2613" t="s">
        <v>40</v>
      </c>
      <c r="D2613" t="s">
        <v>32</v>
      </c>
      <c r="E2613">
        <v>9</v>
      </c>
      <c r="F2613" t="s">
        <v>587</v>
      </c>
      <c r="G2613" t="s">
        <v>213</v>
      </c>
      <c r="O2613">
        <v>1</v>
      </c>
      <c r="P2613">
        <v>2</v>
      </c>
      <c r="Q2613">
        <v>0</v>
      </c>
      <c r="R2613">
        <v>0</v>
      </c>
      <c r="S2613">
        <v>0</v>
      </c>
      <c r="T2613">
        <v>1</v>
      </c>
      <c r="U2613">
        <v>0</v>
      </c>
      <c r="V2613">
        <v>0</v>
      </c>
      <c r="W2613">
        <v>0</v>
      </c>
      <c r="X2613">
        <v>0</v>
      </c>
      <c r="Y2613">
        <v>0</v>
      </c>
      <c r="AB2613">
        <v>2</v>
      </c>
      <c r="AF2613">
        <v>0.2</v>
      </c>
    </row>
    <row r="2614" spans="1:32" x14ac:dyDescent="0.2">
      <c r="A2614" t="s">
        <v>578</v>
      </c>
      <c r="B2614" t="s">
        <v>475</v>
      </c>
      <c r="C2614" t="s">
        <v>31</v>
      </c>
      <c r="D2614" t="s">
        <v>59</v>
      </c>
      <c r="E2614">
        <v>9</v>
      </c>
      <c r="F2614" t="s">
        <v>579</v>
      </c>
      <c r="G2614" t="s">
        <v>221</v>
      </c>
      <c r="O2614">
        <v>7</v>
      </c>
      <c r="P2614">
        <v>1</v>
      </c>
      <c r="Q2614">
        <v>0</v>
      </c>
      <c r="R2614">
        <v>0</v>
      </c>
      <c r="S2614">
        <v>0</v>
      </c>
      <c r="AB2614">
        <v>1</v>
      </c>
      <c r="AC2614" t="s">
        <v>1477</v>
      </c>
      <c r="AD2614" t="s">
        <v>1538</v>
      </c>
      <c r="AE2614" t="s">
        <v>1539</v>
      </c>
      <c r="AF2614">
        <v>0.1</v>
      </c>
    </row>
    <row r="2615" spans="1:32" x14ac:dyDescent="0.2">
      <c r="A2615" t="s">
        <v>379</v>
      </c>
      <c r="B2615" t="s">
        <v>367</v>
      </c>
      <c r="C2615" t="s">
        <v>60</v>
      </c>
      <c r="D2615" t="s">
        <v>50</v>
      </c>
      <c r="E2615">
        <v>9</v>
      </c>
      <c r="F2615" t="s">
        <v>380</v>
      </c>
      <c r="G2615" t="s">
        <v>219</v>
      </c>
      <c r="H2615">
        <v>1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AB2615">
        <v>1</v>
      </c>
      <c r="AF2615">
        <v>0</v>
      </c>
    </row>
    <row r="2616" spans="1:32" x14ac:dyDescent="0.2">
      <c r="A2616" t="s">
        <v>1250</v>
      </c>
      <c r="B2616" t="s">
        <v>794</v>
      </c>
      <c r="C2616" t="s">
        <v>34</v>
      </c>
      <c r="D2616" t="s">
        <v>38</v>
      </c>
      <c r="E2616">
        <v>9</v>
      </c>
      <c r="F2616" t="s">
        <v>1251</v>
      </c>
      <c r="G2616" t="s">
        <v>222</v>
      </c>
      <c r="T2616">
        <v>1</v>
      </c>
      <c r="U2616">
        <v>0</v>
      </c>
      <c r="V2616">
        <v>0</v>
      </c>
      <c r="W2616">
        <v>0</v>
      </c>
      <c r="X2616">
        <v>0</v>
      </c>
      <c r="Y2616">
        <v>0</v>
      </c>
      <c r="AB2616">
        <v>2</v>
      </c>
      <c r="AC2616" t="s">
        <v>462</v>
      </c>
      <c r="AD2616" t="s">
        <v>1478</v>
      </c>
      <c r="AE2616" t="s">
        <v>1486</v>
      </c>
      <c r="AF2616">
        <v>0</v>
      </c>
    </row>
    <row r="2617" spans="1:32" x14ac:dyDescent="0.2">
      <c r="A2617" t="s">
        <v>1099</v>
      </c>
      <c r="B2617" t="s">
        <v>794</v>
      </c>
      <c r="C2617" t="s">
        <v>53</v>
      </c>
      <c r="D2617" t="s">
        <v>43</v>
      </c>
      <c r="E2617">
        <v>9</v>
      </c>
      <c r="F2617" t="s">
        <v>1100</v>
      </c>
      <c r="G2617" t="s">
        <v>218</v>
      </c>
      <c r="T2617">
        <v>2</v>
      </c>
      <c r="U2617">
        <v>0</v>
      </c>
      <c r="V2617">
        <v>0</v>
      </c>
      <c r="W2617">
        <v>0</v>
      </c>
      <c r="X2617">
        <v>0</v>
      </c>
      <c r="Y2617">
        <v>0</v>
      </c>
      <c r="AB2617">
        <v>2</v>
      </c>
      <c r="AF2617">
        <v>0</v>
      </c>
    </row>
    <row r="2618" spans="1:32" x14ac:dyDescent="0.2">
      <c r="A2618" t="s">
        <v>998</v>
      </c>
      <c r="B2618" t="s">
        <v>720</v>
      </c>
      <c r="C2618" t="s">
        <v>42</v>
      </c>
      <c r="D2618" t="s">
        <v>58</v>
      </c>
      <c r="E2618">
        <v>9</v>
      </c>
      <c r="F2618" t="s">
        <v>999</v>
      </c>
      <c r="G2618" t="s">
        <v>214</v>
      </c>
      <c r="T2618">
        <v>2</v>
      </c>
      <c r="U2618">
        <v>0</v>
      </c>
      <c r="V2618">
        <v>0</v>
      </c>
      <c r="W2618">
        <v>0</v>
      </c>
      <c r="X2618">
        <v>0</v>
      </c>
      <c r="Y2618">
        <v>0</v>
      </c>
      <c r="AB2618">
        <v>4</v>
      </c>
      <c r="AF2618">
        <v>0</v>
      </c>
    </row>
    <row r="2619" spans="1:32" x14ac:dyDescent="0.2">
      <c r="A2619" t="s">
        <v>1071</v>
      </c>
      <c r="B2619" t="s">
        <v>720</v>
      </c>
      <c r="C2619" t="s">
        <v>31</v>
      </c>
      <c r="D2619" t="s">
        <v>59</v>
      </c>
      <c r="E2619">
        <v>9</v>
      </c>
      <c r="F2619" t="s">
        <v>1072</v>
      </c>
      <c r="G2619" t="s">
        <v>221</v>
      </c>
      <c r="T2619">
        <v>1</v>
      </c>
      <c r="U2619">
        <v>0</v>
      </c>
      <c r="V2619">
        <v>0</v>
      </c>
      <c r="W2619">
        <v>0</v>
      </c>
      <c r="X2619">
        <v>0</v>
      </c>
      <c r="Y2619">
        <v>0</v>
      </c>
      <c r="AB2619">
        <v>4</v>
      </c>
      <c r="AF2619">
        <v>0</v>
      </c>
    </row>
    <row r="2620" spans="1:32" x14ac:dyDescent="0.2">
      <c r="A2620" t="s">
        <v>1427</v>
      </c>
      <c r="B2620" t="s">
        <v>720</v>
      </c>
      <c r="C2620" t="s">
        <v>60</v>
      </c>
      <c r="D2620" t="s">
        <v>50</v>
      </c>
      <c r="E2620">
        <v>9</v>
      </c>
      <c r="F2620" t="s">
        <v>1428</v>
      </c>
      <c r="G2620" t="s">
        <v>219</v>
      </c>
      <c r="T2620">
        <v>3</v>
      </c>
      <c r="U2620">
        <v>0</v>
      </c>
      <c r="V2620">
        <v>0</v>
      </c>
      <c r="W2620">
        <v>0</v>
      </c>
      <c r="X2620">
        <v>0</v>
      </c>
      <c r="Y2620">
        <v>0</v>
      </c>
      <c r="AB2620">
        <v>4</v>
      </c>
      <c r="AF2620">
        <v>0</v>
      </c>
    </row>
    <row r="2621" spans="1:32" x14ac:dyDescent="0.2">
      <c r="A2621" t="s">
        <v>1049</v>
      </c>
      <c r="B2621" t="s">
        <v>794</v>
      </c>
      <c r="C2621" t="s">
        <v>32</v>
      </c>
      <c r="D2621" t="s">
        <v>40</v>
      </c>
      <c r="E2621">
        <v>9</v>
      </c>
      <c r="F2621" t="s">
        <v>1050</v>
      </c>
      <c r="G2621" t="s">
        <v>213</v>
      </c>
      <c r="T2621">
        <v>1</v>
      </c>
      <c r="U2621">
        <v>0</v>
      </c>
      <c r="V2621">
        <v>0</v>
      </c>
      <c r="W2621">
        <v>0</v>
      </c>
      <c r="X2621">
        <v>0</v>
      </c>
      <c r="Y2621">
        <v>0</v>
      </c>
      <c r="AB2621">
        <v>2</v>
      </c>
      <c r="AC2621" t="s">
        <v>462</v>
      </c>
      <c r="AD2621" t="s">
        <v>1540</v>
      </c>
      <c r="AE2621" t="s">
        <v>1489</v>
      </c>
      <c r="AF2621">
        <v>0</v>
      </c>
    </row>
    <row r="2622" spans="1:32" x14ac:dyDescent="0.2">
      <c r="A2622" t="s">
        <v>1031</v>
      </c>
      <c r="B2622" t="s">
        <v>720</v>
      </c>
      <c r="C2622" t="s">
        <v>59</v>
      </c>
      <c r="D2622" t="s">
        <v>31</v>
      </c>
      <c r="E2622">
        <v>9</v>
      </c>
      <c r="F2622" t="s">
        <v>1032</v>
      </c>
      <c r="G2622" t="s">
        <v>221</v>
      </c>
      <c r="T2622">
        <v>3</v>
      </c>
      <c r="U2622">
        <v>0</v>
      </c>
      <c r="V2622">
        <v>0</v>
      </c>
      <c r="W2622">
        <v>0</v>
      </c>
      <c r="X2622">
        <v>0</v>
      </c>
      <c r="Y2622">
        <v>0</v>
      </c>
      <c r="AB2622">
        <v>3</v>
      </c>
      <c r="AF2622">
        <v>0</v>
      </c>
    </row>
    <row r="2623" spans="1:32" x14ac:dyDescent="0.2">
      <c r="A2623" t="s">
        <v>842</v>
      </c>
      <c r="B2623" t="s">
        <v>720</v>
      </c>
      <c r="C2623" t="s">
        <v>58</v>
      </c>
      <c r="D2623" t="s">
        <v>42</v>
      </c>
      <c r="E2623">
        <v>9</v>
      </c>
      <c r="F2623" t="s">
        <v>843</v>
      </c>
      <c r="G2623" t="s">
        <v>214</v>
      </c>
      <c r="O2623">
        <v>1</v>
      </c>
      <c r="P2623">
        <v>0</v>
      </c>
      <c r="Q2623">
        <v>0</v>
      </c>
      <c r="R2623">
        <v>0</v>
      </c>
      <c r="S2623">
        <v>0</v>
      </c>
      <c r="T2623">
        <v>1</v>
      </c>
      <c r="U2623">
        <v>0</v>
      </c>
      <c r="V2623">
        <v>0</v>
      </c>
      <c r="W2623">
        <v>0</v>
      </c>
      <c r="X2623">
        <v>0</v>
      </c>
      <c r="Y2623">
        <v>0</v>
      </c>
      <c r="AB2623">
        <v>2</v>
      </c>
      <c r="AF2623">
        <v>0</v>
      </c>
    </row>
    <row r="2624" spans="1:32" x14ac:dyDescent="0.2">
      <c r="A2624" t="s">
        <v>960</v>
      </c>
      <c r="B2624" t="s">
        <v>794</v>
      </c>
      <c r="C2624" t="s">
        <v>31</v>
      </c>
      <c r="D2624" t="s">
        <v>59</v>
      </c>
      <c r="E2624">
        <v>9</v>
      </c>
      <c r="F2624" t="s">
        <v>1541</v>
      </c>
      <c r="G2624" t="s">
        <v>221</v>
      </c>
      <c r="T2624">
        <v>1</v>
      </c>
      <c r="U2624">
        <v>0</v>
      </c>
      <c r="V2624">
        <v>0</v>
      </c>
      <c r="W2624">
        <v>0</v>
      </c>
      <c r="X2624">
        <v>0</v>
      </c>
      <c r="Y2624">
        <v>0</v>
      </c>
      <c r="AF2624">
        <v>0</v>
      </c>
    </row>
    <row r="2625" spans="1:32" x14ac:dyDescent="0.2">
      <c r="A2625" t="s">
        <v>910</v>
      </c>
      <c r="B2625" t="s">
        <v>720</v>
      </c>
      <c r="C2625" t="s">
        <v>50</v>
      </c>
      <c r="D2625" t="s">
        <v>60</v>
      </c>
      <c r="E2625">
        <v>9</v>
      </c>
      <c r="F2625" t="s">
        <v>911</v>
      </c>
      <c r="G2625" t="s">
        <v>219</v>
      </c>
      <c r="T2625">
        <v>1</v>
      </c>
      <c r="U2625">
        <v>0</v>
      </c>
      <c r="V2625">
        <v>0</v>
      </c>
      <c r="W2625">
        <v>0</v>
      </c>
      <c r="X2625">
        <v>0</v>
      </c>
      <c r="Y2625">
        <v>0</v>
      </c>
      <c r="AB2625">
        <v>4</v>
      </c>
      <c r="AC2625" t="s">
        <v>462</v>
      </c>
      <c r="AD2625" t="s">
        <v>1490</v>
      </c>
      <c r="AE2625" t="s">
        <v>1542</v>
      </c>
      <c r="AF2625">
        <v>0</v>
      </c>
    </row>
    <row r="2626" spans="1:32" x14ac:dyDescent="0.2">
      <c r="A2626" t="s">
        <v>1161</v>
      </c>
      <c r="B2626" t="s">
        <v>794</v>
      </c>
      <c r="C2626" t="s">
        <v>59</v>
      </c>
      <c r="D2626" t="s">
        <v>31</v>
      </c>
      <c r="E2626">
        <v>9</v>
      </c>
      <c r="F2626" t="s">
        <v>1162</v>
      </c>
      <c r="G2626" t="s">
        <v>221</v>
      </c>
      <c r="T2626">
        <v>3</v>
      </c>
      <c r="U2626">
        <v>0</v>
      </c>
      <c r="V2626">
        <v>0</v>
      </c>
      <c r="W2626">
        <v>0</v>
      </c>
      <c r="X2626">
        <v>0</v>
      </c>
      <c r="Y2626">
        <v>0</v>
      </c>
      <c r="AB2626">
        <v>2</v>
      </c>
      <c r="AF2626">
        <v>0</v>
      </c>
    </row>
    <row r="2627" spans="1:32" x14ac:dyDescent="0.2">
      <c r="A2627" t="s">
        <v>904</v>
      </c>
      <c r="B2627" t="s">
        <v>720</v>
      </c>
      <c r="C2627" t="s">
        <v>56</v>
      </c>
      <c r="D2627" t="s">
        <v>48</v>
      </c>
      <c r="E2627">
        <v>9</v>
      </c>
      <c r="F2627" t="s">
        <v>905</v>
      </c>
      <c r="G2627" t="s">
        <v>215</v>
      </c>
      <c r="T2627">
        <v>2</v>
      </c>
      <c r="U2627">
        <v>0</v>
      </c>
      <c r="V2627">
        <v>0</v>
      </c>
      <c r="W2627">
        <v>0</v>
      </c>
      <c r="X2627">
        <v>0</v>
      </c>
      <c r="Y2627">
        <v>0</v>
      </c>
      <c r="AB2627">
        <v>4</v>
      </c>
      <c r="AF2627">
        <v>0</v>
      </c>
    </row>
    <row r="2628" spans="1:32" x14ac:dyDescent="0.2">
      <c r="A2628" t="s">
        <v>1021</v>
      </c>
      <c r="B2628" t="s">
        <v>720</v>
      </c>
      <c r="C2628" t="s">
        <v>48</v>
      </c>
      <c r="D2628" t="s">
        <v>56</v>
      </c>
      <c r="E2628">
        <v>9</v>
      </c>
      <c r="F2628" t="s">
        <v>1022</v>
      </c>
      <c r="G2628" t="s">
        <v>215</v>
      </c>
      <c r="T2628">
        <v>2</v>
      </c>
      <c r="U2628">
        <v>0</v>
      </c>
      <c r="V2628">
        <v>0</v>
      </c>
      <c r="W2628">
        <v>0</v>
      </c>
      <c r="X2628">
        <v>0</v>
      </c>
      <c r="Y2628">
        <v>0</v>
      </c>
      <c r="AB2628">
        <v>4</v>
      </c>
      <c r="AF2628">
        <v>0</v>
      </c>
    </row>
    <row r="2629" spans="1:32" x14ac:dyDescent="0.2">
      <c r="A2629" t="s">
        <v>1173</v>
      </c>
      <c r="B2629" t="s">
        <v>720</v>
      </c>
      <c r="C2629" t="s">
        <v>49</v>
      </c>
      <c r="D2629" t="s">
        <v>52</v>
      </c>
      <c r="E2629">
        <v>9</v>
      </c>
      <c r="F2629" t="s">
        <v>1174</v>
      </c>
      <c r="G2629" t="s">
        <v>223</v>
      </c>
      <c r="T2629">
        <v>1</v>
      </c>
      <c r="U2629">
        <v>0</v>
      </c>
      <c r="V2629">
        <v>0</v>
      </c>
      <c r="W2629">
        <v>0</v>
      </c>
      <c r="X2629">
        <v>0</v>
      </c>
      <c r="Y2629">
        <v>0</v>
      </c>
      <c r="AB2629">
        <v>2</v>
      </c>
      <c r="AF2629">
        <v>0</v>
      </c>
    </row>
    <row r="2630" spans="1:32" x14ac:dyDescent="0.2">
      <c r="A2630" t="s">
        <v>1543</v>
      </c>
      <c r="B2630" t="s">
        <v>727</v>
      </c>
      <c r="C2630" t="s">
        <v>40</v>
      </c>
      <c r="D2630" t="s">
        <v>32</v>
      </c>
      <c r="E2630">
        <v>9</v>
      </c>
      <c r="Z2630">
        <v>1</v>
      </c>
      <c r="AA2630">
        <v>0</v>
      </c>
      <c r="AF2630">
        <v>0</v>
      </c>
    </row>
    <row r="2631" spans="1:32" x14ac:dyDescent="0.2">
      <c r="A2631" t="s">
        <v>1544</v>
      </c>
      <c r="B2631" t="s">
        <v>367</v>
      </c>
      <c r="C2631" t="s">
        <v>44</v>
      </c>
      <c r="D2631" t="s">
        <v>47</v>
      </c>
      <c r="E2631">
        <v>9</v>
      </c>
      <c r="F2631" t="s">
        <v>1545</v>
      </c>
      <c r="G2631" t="s">
        <v>212</v>
      </c>
      <c r="O2631">
        <v>1</v>
      </c>
      <c r="P2631">
        <v>-1</v>
      </c>
      <c r="Q2631">
        <v>0</v>
      </c>
      <c r="R2631">
        <v>0</v>
      </c>
      <c r="S2631">
        <v>0</v>
      </c>
      <c r="AB2631">
        <v>3</v>
      </c>
      <c r="AF2631">
        <v>-0.1</v>
      </c>
    </row>
    <row r="2632" spans="1:32" x14ac:dyDescent="0.2">
      <c r="A2632" t="s">
        <v>409</v>
      </c>
      <c r="B2632" t="s">
        <v>367</v>
      </c>
      <c r="C2632" t="s">
        <v>41</v>
      </c>
      <c r="D2632" t="s">
        <v>37</v>
      </c>
      <c r="E2632">
        <v>8</v>
      </c>
      <c r="F2632" t="s">
        <v>410</v>
      </c>
      <c r="G2632" t="s">
        <v>201</v>
      </c>
      <c r="H2632">
        <v>50</v>
      </c>
      <c r="I2632">
        <v>39</v>
      </c>
      <c r="J2632">
        <v>505</v>
      </c>
      <c r="K2632">
        <v>7</v>
      </c>
      <c r="L2632">
        <v>0</v>
      </c>
      <c r="M2632">
        <v>2</v>
      </c>
      <c r="N2632">
        <v>1</v>
      </c>
      <c r="O2632">
        <v>1</v>
      </c>
      <c r="P2632">
        <v>1</v>
      </c>
      <c r="Q2632">
        <v>0</v>
      </c>
      <c r="R2632">
        <v>0</v>
      </c>
      <c r="S2632">
        <v>0</v>
      </c>
      <c r="AF2632">
        <v>49.3</v>
      </c>
    </row>
    <row r="2633" spans="1:32" x14ac:dyDescent="0.2">
      <c r="A2633" t="s">
        <v>785</v>
      </c>
      <c r="B2633" t="s">
        <v>720</v>
      </c>
      <c r="C2633" t="s">
        <v>37</v>
      </c>
      <c r="D2633" t="s">
        <v>41</v>
      </c>
      <c r="E2633">
        <v>8</v>
      </c>
      <c r="F2633" t="s">
        <v>786</v>
      </c>
      <c r="G2633" t="s">
        <v>201</v>
      </c>
      <c r="T2633">
        <v>9</v>
      </c>
      <c r="U2633">
        <v>8</v>
      </c>
      <c r="V2633">
        <v>130</v>
      </c>
      <c r="W2633">
        <v>3</v>
      </c>
      <c r="X2633">
        <v>0</v>
      </c>
      <c r="Y2633">
        <v>1</v>
      </c>
      <c r="AF2633">
        <v>42</v>
      </c>
    </row>
    <row r="2634" spans="1:32" x14ac:dyDescent="0.2">
      <c r="A2634" t="s">
        <v>411</v>
      </c>
      <c r="B2634" t="s">
        <v>367</v>
      </c>
      <c r="C2634" t="s">
        <v>37</v>
      </c>
      <c r="D2634" t="s">
        <v>41</v>
      </c>
      <c r="E2634">
        <v>8</v>
      </c>
      <c r="F2634" t="s">
        <v>412</v>
      </c>
      <c r="G2634" t="s">
        <v>201</v>
      </c>
      <c r="H2634">
        <v>41</v>
      </c>
      <c r="I2634">
        <v>30</v>
      </c>
      <c r="J2634">
        <v>350</v>
      </c>
      <c r="K2634">
        <v>6</v>
      </c>
      <c r="L2634">
        <v>0</v>
      </c>
      <c r="M2634">
        <v>0</v>
      </c>
      <c r="N2634">
        <v>1</v>
      </c>
      <c r="AF2634">
        <v>41</v>
      </c>
    </row>
    <row r="2635" spans="1:32" x14ac:dyDescent="0.2">
      <c r="A2635" t="s">
        <v>896</v>
      </c>
      <c r="B2635" t="s">
        <v>720</v>
      </c>
      <c r="C2635" t="s">
        <v>50</v>
      </c>
      <c r="D2635" t="s">
        <v>36</v>
      </c>
      <c r="E2635">
        <v>8</v>
      </c>
      <c r="F2635" t="s">
        <v>897</v>
      </c>
      <c r="G2635" t="s">
        <v>204</v>
      </c>
      <c r="T2635">
        <v>13</v>
      </c>
      <c r="U2635">
        <v>12</v>
      </c>
      <c r="V2635">
        <v>162</v>
      </c>
      <c r="W2635">
        <v>1</v>
      </c>
      <c r="X2635">
        <v>0</v>
      </c>
      <c r="Y2635">
        <v>1</v>
      </c>
      <c r="Z2635">
        <v>1</v>
      </c>
      <c r="AA2635">
        <v>0</v>
      </c>
      <c r="AF2635">
        <v>37.200000000000003</v>
      </c>
    </row>
    <row r="2636" spans="1:32" x14ac:dyDescent="0.2">
      <c r="A2636" t="s">
        <v>425</v>
      </c>
      <c r="B2636" t="s">
        <v>367</v>
      </c>
      <c r="C2636" t="s">
        <v>46</v>
      </c>
      <c r="D2636" t="s">
        <v>45</v>
      </c>
      <c r="E2636">
        <v>8</v>
      </c>
      <c r="F2636" t="s">
        <v>426</v>
      </c>
      <c r="G2636" t="s">
        <v>198</v>
      </c>
      <c r="H2636">
        <v>38</v>
      </c>
      <c r="I2636">
        <v>23</v>
      </c>
      <c r="J2636">
        <v>374</v>
      </c>
      <c r="K2636">
        <v>4</v>
      </c>
      <c r="L2636">
        <v>0</v>
      </c>
      <c r="M2636">
        <v>1</v>
      </c>
      <c r="N2636">
        <v>1</v>
      </c>
      <c r="O2636">
        <v>3</v>
      </c>
      <c r="P2636">
        <v>6</v>
      </c>
      <c r="Q2636">
        <v>0</v>
      </c>
      <c r="R2636">
        <v>0</v>
      </c>
      <c r="S2636">
        <v>0</v>
      </c>
      <c r="AF2636">
        <v>33.56</v>
      </c>
    </row>
    <row r="2637" spans="1:32" x14ac:dyDescent="0.2">
      <c r="A2637" t="s">
        <v>421</v>
      </c>
      <c r="B2637" t="s">
        <v>367</v>
      </c>
      <c r="C2637" t="s">
        <v>43</v>
      </c>
      <c r="D2637" t="s">
        <v>42</v>
      </c>
      <c r="E2637">
        <v>8</v>
      </c>
      <c r="F2637" t="s">
        <v>422</v>
      </c>
      <c r="G2637" t="s">
        <v>196</v>
      </c>
      <c r="H2637">
        <v>38</v>
      </c>
      <c r="I2637">
        <v>26</v>
      </c>
      <c r="J2637">
        <v>356</v>
      </c>
      <c r="K2637">
        <v>4</v>
      </c>
      <c r="L2637">
        <v>0</v>
      </c>
      <c r="M2637">
        <v>0</v>
      </c>
      <c r="N2637">
        <v>1</v>
      </c>
      <c r="O2637">
        <v>1</v>
      </c>
      <c r="P2637">
        <v>1</v>
      </c>
      <c r="Q2637">
        <v>0</v>
      </c>
      <c r="R2637">
        <v>0</v>
      </c>
      <c r="S2637">
        <v>0</v>
      </c>
      <c r="AF2637">
        <v>33.340000000000003</v>
      </c>
    </row>
    <row r="2638" spans="1:32" x14ac:dyDescent="0.2">
      <c r="A2638" t="s">
        <v>878</v>
      </c>
      <c r="B2638" t="s">
        <v>794</v>
      </c>
      <c r="C2638" t="s">
        <v>41</v>
      </c>
      <c r="D2638" t="s">
        <v>37</v>
      </c>
      <c r="E2638">
        <v>8</v>
      </c>
      <c r="F2638" t="s">
        <v>879</v>
      </c>
      <c r="G2638" t="s">
        <v>201</v>
      </c>
      <c r="T2638">
        <v>10</v>
      </c>
      <c r="U2638">
        <v>9</v>
      </c>
      <c r="V2638">
        <v>147</v>
      </c>
      <c r="W2638">
        <v>1</v>
      </c>
      <c r="X2638">
        <v>0</v>
      </c>
      <c r="Y2638">
        <v>1</v>
      </c>
      <c r="AF2638">
        <v>32.700000000000003</v>
      </c>
    </row>
    <row r="2639" spans="1:32" x14ac:dyDescent="0.2">
      <c r="A2639" t="s">
        <v>375</v>
      </c>
      <c r="B2639" t="s">
        <v>367</v>
      </c>
      <c r="C2639" t="s">
        <v>56</v>
      </c>
      <c r="D2639" t="s">
        <v>32</v>
      </c>
      <c r="E2639">
        <v>8</v>
      </c>
      <c r="F2639" t="s">
        <v>376</v>
      </c>
      <c r="G2639" t="s">
        <v>206</v>
      </c>
      <c r="H2639">
        <v>36</v>
      </c>
      <c r="I2639">
        <v>23</v>
      </c>
      <c r="J2639">
        <v>333</v>
      </c>
      <c r="K2639">
        <v>4</v>
      </c>
      <c r="L2639">
        <v>0</v>
      </c>
      <c r="M2639">
        <v>0</v>
      </c>
      <c r="N2639">
        <v>1</v>
      </c>
      <c r="O2639">
        <v>2</v>
      </c>
      <c r="P2639">
        <v>-2</v>
      </c>
      <c r="Q2639">
        <v>0</v>
      </c>
      <c r="R2639">
        <v>0</v>
      </c>
      <c r="S2639">
        <v>0</v>
      </c>
      <c r="AF2639">
        <v>32.119999999999997</v>
      </c>
    </row>
    <row r="2640" spans="1:32" x14ac:dyDescent="0.2">
      <c r="A2640" t="s">
        <v>972</v>
      </c>
      <c r="B2640" t="s">
        <v>720</v>
      </c>
      <c r="C2640" t="s">
        <v>51</v>
      </c>
      <c r="D2640" t="s">
        <v>48</v>
      </c>
      <c r="E2640">
        <v>8</v>
      </c>
      <c r="F2640" t="s">
        <v>973</v>
      </c>
      <c r="G2640" t="s">
        <v>199</v>
      </c>
      <c r="T2640">
        <v>17</v>
      </c>
      <c r="U2640">
        <v>11</v>
      </c>
      <c r="V2640">
        <v>118</v>
      </c>
      <c r="W2640">
        <v>1</v>
      </c>
      <c r="X2640">
        <v>0</v>
      </c>
      <c r="Y2640">
        <v>1</v>
      </c>
      <c r="AF2640">
        <v>31.8</v>
      </c>
    </row>
    <row r="2641" spans="1:32" x14ac:dyDescent="0.2">
      <c r="A2641" t="s">
        <v>1083</v>
      </c>
      <c r="B2641" t="s">
        <v>720</v>
      </c>
      <c r="C2641" t="s">
        <v>52</v>
      </c>
      <c r="D2641" t="s">
        <v>39</v>
      </c>
      <c r="E2641">
        <v>8</v>
      </c>
      <c r="F2641" t="s">
        <v>1084</v>
      </c>
      <c r="G2641" t="s">
        <v>200</v>
      </c>
      <c r="T2641">
        <v>15</v>
      </c>
      <c r="U2641">
        <v>10</v>
      </c>
      <c r="V2641">
        <v>116</v>
      </c>
      <c r="W2641">
        <v>1</v>
      </c>
      <c r="X2641">
        <v>0</v>
      </c>
      <c r="Y2641">
        <v>1</v>
      </c>
      <c r="AF2641">
        <v>30.6</v>
      </c>
    </row>
    <row r="2642" spans="1:32" x14ac:dyDescent="0.2">
      <c r="A2642" t="s">
        <v>1073</v>
      </c>
      <c r="B2642" t="s">
        <v>794</v>
      </c>
      <c r="C2642" t="s">
        <v>50</v>
      </c>
      <c r="D2642" t="s">
        <v>36</v>
      </c>
      <c r="E2642">
        <v>8</v>
      </c>
      <c r="F2642" t="s">
        <v>1074</v>
      </c>
      <c r="G2642" t="s">
        <v>204</v>
      </c>
      <c r="T2642">
        <v>12</v>
      </c>
      <c r="U2642">
        <v>10</v>
      </c>
      <c r="V2642">
        <v>103</v>
      </c>
      <c r="W2642">
        <v>1</v>
      </c>
      <c r="X2642">
        <v>0</v>
      </c>
      <c r="Y2642">
        <v>1</v>
      </c>
      <c r="AF2642">
        <v>29.3</v>
      </c>
    </row>
    <row r="2643" spans="1:32" x14ac:dyDescent="0.2">
      <c r="A2643" t="s">
        <v>1077</v>
      </c>
      <c r="B2643" t="s">
        <v>720</v>
      </c>
      <c r="C2643" t="s">
        <v>41</v>
      </c>
      <c r="D2643" t="s">
        <v>37</v>
      </c>
      <c r="E2643">
        <v>8</v>
      </c>
      <c r="F2643" t="s">
        <v>1078</v>
      </c>
      <c r="G2643" t="s">
        <v>201</v>
      </c>
      <c r="T2643">
        <v>9</v>
      </c>
      <c r="U2643">
        <v>8</v>
      </c>
      <c r="V2643">
        <v>114</v>
      </c>
      <c r="W2643">
        <v>1</v>
      </c>
      <c r="X2643">
        <v>0</v>
      </c>
      <c r="Y2643">
        <v>1</v>
      </c>
      <c r="AF2643">
        <v>28.4</v>
      </c>
    </row>
    <row r="2644" spans="1:32" x14ac:dyDescent="0.2">
      <c r="A2644" t="s">
        <v>767</v>
      </c>
      <c r="B2644" t="s">
        <v>720</v>
      </c>
      <c r="C2644" t="s">
        <v>35</v>
      </c>
      <c r="D2644" t="s">
        <v>60</v>
      </c>
      <c r="E2644">
        <v>8</v>
      </c>
      <c r="F2644" t="s">
        <v>768</v>
      </c>
      <c r="G2644" t="s">
        <v>203</v>
      </c>
      <c r="O2644">
        <v>3</v>
      </c>
      <c r="P2644">
        <v>21</v>
      </c>
      <c r="Q2644">
        <v>1</v>
      </c>
      <c r="R2644">
        <v>0</v>
      </c>
      <c r="S2644">
        <v>0</v>
      </c>
      <c r="T2644">
        <v>7</v>
      </c>
      <c r="U2644">
        <v>4</v>
      </c>
      <c r="V2644">
        <v>98</v>
      </c>
      <c r="W2644">
        <v>1</v>
      </c>
      <c r="X2644">
        <v>0</v>
      </c>
      <c r="Y2644">
        <v>0</v>
      </c>
      <c r="Z2644">
        <v>1</v>
      </c>
      <c r="AA2644">
        <v>0</v>
      </c>
      <c r="AF2644">
        <v>27.9</v>
      </c>
    </row>
    <row r="2645" spans="1:32" x14ac:dyDescent="0.2">
      <c r="A2645" t="s">
        <v>862</v>
      </c>
      <c r="B2645" t="s">
        <v>720</v>
      </c>
      <c r="C2645" t="s">
        <v>31</v>
      </c>
      <c r="D2645" t="s">
        <v>47</v>
      </c>
      <c r="E2645">
        <v>8</v>
      </c>
      <c r="F2645" t="s">
        <v>863</v>
      </c>
      <c r="G2645" t="s">
        <v>208</v>
      </c>
      <c r="T2645">
        <v>11</v>
      </c>
      <c r="U2645">
        <v>8</v>
      </c>
      <c r="V2645">
        <v>168</v>
      </c>
      <c r="W2645">
        <v>0</v>
      </c>
      <c r="X2645">
        <v>0</v>
      </c>
      <c r="Y2645">
        <v>1</v>
      </c>
      <c r="AF2645">
        <v>27.8</v>
      </c>
    </row>
    <row r="2646" spans="1:32" x14ac:dyDescent="0.2">
      <c r="A2646" t="s">
        <v>441</v>
      </c>
      <c r="B2646" t="s">
        <v>367</v>
      </c>
      <c r="C2646" t="s">
        <v>62</v>
      </c>
      <c r="D2646" t="s">
        <v>61</v>
      </c>
      <c r="E2646">
        <v>8</v>
      </c>
      <c r="F2646" t="s">
        <v>442</v>
      </c>
      <c r="G2646" t="s">
        <v>197</v>
      </c>
      <c r="H2646">
        <v>26</v>
      </c>
      <c r="I2646">
        <v>18</v>
      </c>
      <c r="J2646">
        <v>145</v>
      </c>
      <c r="K2646">
        <v>2</v>
      </c>
      <c r="L2646">
        <v>0</v>
      </c>
      <c r="M2646">
        <v>0</v>
      </c>
      <c r="N2646">
        <v>0</v>
      </c>
      <c r="O2646">
        <v>5</v>
      </c>
      <c r="P2646">
        <v>78</v>
      </c>
      <c r="Q2646">
        <v>1</v>
      </c>
      <c r="R2646">
        <v>0</v>
      </c>
      <c r="S2646">
        <v>0</v>
      </c>
      <c r="AF2646">
        <v>27.6</v>
      </c>
    </row>
    <row r="2647" spans="1:32" x14ac:dyDescent="0.2">
      <c r="A2647" t="s">
        <v>806</v>
      </c>
      <c r="B2647" t="s">
        <v>720</v>
      </c>
      <c r="C2647" t="s">
        <v>43</v>
      </c>
      <c r="D2647" t="s">
        <v>42</v>
      </c>
      <c r="E2647">
        <v>8</v>
      </c>
      <c r="F2647" t="s">
        <v>807</v>
      </c>
      <c r="G2647" t="s">
        <v>196</v>
      </c>
      <c r="T2647">
        <v>9</v>
      </c>
      <c r="U2647">
        <v>7</v>
      </c>
      <c r="V2647">
        <v>81</v>
      </c>
      <c r="W2647">
        <v>2</v>
      </c>
      <c r="X2647">
        <v>0</v>
      </c>
      <c r="Y2647">
        <v>0</v>
      </c>
      <c r="AF2647">
        <v>27.1</v>
      </c>
    </row>
    <row r="2648" spans="1:32" x14ac:dyDescent="0.2">
      <c r="A2648" t="s">
        <v>423</v>
      </c>
      <c r="B2648" t="s">
        <v>367</v>
      </c>
      <c r="C2648" t="s">
        <v>49</v>
      </c>
      <c r="D2648" t="s">
        <v>55</v>
      </c>
      <c r="E2648">
        <v>8</v>
      </c>
      <c r="F2648" t="s">
        <v>424</v>
      </c>
      <c r="G2648" t="s">
        <v>202</v>
      </c>
      <c r="H2648">
        <v>37</v>
      </c>
      <c r="I2648">
        <v>28</v>
      </c>
      <c r="J2648">
        <v>301</v>
      </c>
      <c r="K2648">
        <v>3</v>
      </c>
      <c r="L2648">
        <v>0</v>
      </c>
      <c r="M2648">
        <v>0</v>
      </c>
      <c r="N2648">
        <v>1</v>
      </c>
      <c r="O2648">
        <v>1</v>
      </c>
      <c r="P2648">
        <v>0</v>
      </c>
      <c r="Q2648">
        <v>0</v>
      </c>
      <c r="R2648">
        <v>0</v>
      </c>
      <c r="S2648">
        <v>0</v>
      </c>
      <c r="AF2648">
        <v>27.04</v>
      </c>
    </row>
    <row r="2649" spans="1:32" x14ac:dyDescent="0.2">
      <c r="A2649" t="s">
        <v>658</v>
      </c>
      <c r="B2649" t="s">
        <v>475</v>
      </c>
      <c r="C2649" t="s">
        <v>35</v>
      </c>
      <c r="D2649" t="s">
        <v>60</v>
      </c>
      <c r="E2649">
        <v>8</v>
      </c>
      <c r="F2649" t="s">
        <v>659</v>
      </c>
      <c r="G2649" t="s">
        <v>203</v>
      </c>
      <c r="O2649">
        <v>20</v>
      </c>
      <c r="P2649">
        <v>133</v>
      </c>
      <c r="Q2649">
        <v>1</v>
      </c>
      <c r="R2649">
        <v>0</v>
      </c>
      <c r="S2649">
        <v>1</v>
      </c>
      <c r="T2649">
        <v>3</v>
      </c>
      <c r="U2649">
        <v>3</v>
      </c>
      <c r="V2649">
        <v>13</v>
      </c>
      <c r="W2649">
        <v>0</v>
      </c>
      <c r="X2649">
        <v>0</v>
      </c>
      <c r="Y2649">
        <v>0</v>
      </c>
      <c r="AF2649">
        <v>26.6</v>
      </c>
    </row>
    <row r="2650" spans="1:32" x14ac:dyDescent="0.2">
      <c r="A2650" t="s">
        <v>816</v>
      </c>
      <c r="B2650" t="s">
        <v>720</v>
      </c>
      <c r="C2650" t="s">
        <v>41</v>
      </c>
      <c r="D2650" t="s">
        <v>37</v>
      </c>
      <c r="E2650">
        <v>8</v>
      </c>
      <c r="F2650" t="s">
        <v>817</v>
      </c>
      <c r="G2650" t="s">
        <v>201</v>
      </c>
      <c r="O2650">
        <v>1</v>
      </c>
      <c r="P2650">
        <v>-3</v>
      </c>
      <c r="Q2650">
        <v>0</v>
      </c>
      <c r="R2650">
        <v>0</v>
      </c>
      <c r="S2650">
        <v>0</v>
      </c>
      <c r="T2650">
        <v>8</v>
      </c>
      <c r="U2650">
        <v>6</v>
      </c>
      <c r="V2650">
        <v>88</v>
      </c>
      <c r="W2650">
        <v>2</v>
      </c>
      <c r="X2650">
        <v>0</v>
      </c>
      <c r="Y2650">
        <v>0</v>
      </c>
      <c r="AF2650">
        <v>26.5</v>
      </c>
    </row>
    <row r="2651" spans="1:32" x14ac:dyDescent="0.2">
      <c r="A2651" t="s">
        <v>936</v>
      </c>
      <c r="B2651" t="s">
        <v>794</v>
      </c>
      <c r="C2651" t="s">
        <v>43</v>
      </c>
      <c r="D2651" t="s">
        <v>42</v>
      </c>
      <c r="E2651">
        <v>8</v>
      </c>
      <c r="F2651" t="s">
        <v>937</v>
      </c>
      <c r="G2651" t="s">
        <v>196</v>
      </c>
      <c r="T2651">
        <v>9</v>
      </c>
      <c r="U2651">
        <v>6</v>
      </c>
      <c r="V2651">
        <v>113</v>
      </c>
      <c r="W2651">
        <v>1</v>
      </c>
      <c r="X2651">
        <v>0</v>
      </c>
      <c r="Y2651">
        <v>1</v>
      </c>
      <c r="AF2651">
        <v>26.3</v>
      </c>
    </row>
    <row r="2652" spans="1:32" x14ac:dyDescent="0.2">
      <c r="A2652" t="s">
        <v>1051</v>
      </c>
      <c r="B2652" t="s">
        <v>720</v>
      </c>
      <c r="C2652" t="s">
        <v>56</v>
      </c>
      <c r="D2652" t="s">
        <v>32</v>
      </c>
      <c r="E2652">
        <v>8</v>
      </c>
      <c r="F2652" t="s">
        <v>1052</v>
      </c>
      <c r="G2652" t="s">
        <v>206</v>
      </c>
      <c r="T2652">
        <v>12</v>
      </c>
      <c r="U2652">
        <v>7</v>
      </c>
      <c r="V2652">
        <v>102</v>
      </c>
      <c r="W2652">
        <v>1</v>
      </c>
      <c r="X2652">
        <v>0</v>
      </c>
      <c r="Y2652">
        <v>1</v>
      </c>
      <c r="AF2652">
        <v>26.2</v>
      </c>
    </row>
    <row r="2653" spans="1:32" x14ac:dyDescent="0.2">
      <c r="A2653" t="s">
        <v>385</v>
      </c>
      <c r="B2653" t="s">
        <v>367</v>
      </c>
      <c r="C2653" t="s">
        <v>50</v>
      </c>
      <c r="D2653" t="s">
        <v>36</v>
      </c>
      <c r="E2653">
        <v>8</v>
      </c>
      <c r="F2653" t="s">
        <v>386</v>
      </c>
      <c r="G2653" t="s">
        <v>204</v>
      </c>
      <c r="H2653">
        <v>45</v>
      </c>
      <c r="I2653">
        <v>37</v>
      </c>
      <c r="J2653">
        <v>397</v>
      </c>
      <c r="K2653">
        <v>2</v>
      </c>
      <c r="L2653">
        <v>0</v>
      </c>
      <c r="M2653">
        <v>1</v>
      </c>
      <c r="N2653">
        <v>1</v>
      </c>
      <c r="O2653">
        <v>3</v>
      </c>
      <c r="P2653">
        <v>2</v>
      </c>
      <c r="Q2653">
        <v>0</v>
      </c>
      <c r="R2653">
        <v>0</v>
      </c>
      <c r="S2653">
        <v>0</v>
      </c>
      <c r="Z2653">
        <v>1</v>
      </c>
      <c r="AA2653">
        <v>0</v>
      </c>
      <c r="AF2653">
        <v>26.08</v>
      </c>
    </row>
    <row r="2654" spans="1:32" x14ac:dyDescent="0.2">
      <c r="A2654" t="s">
        <v>399</v>
      </c>
      <c r="B2654" t="s">
        <v>367</v>
      </c>
      <c r="C2654" t="s">
        <v>55</v>
      </c>
      <c r="D2654" t="s">
        <v>49</v>
      </c>
      <c r="E2654">
        <v>8</v>
      </c>
      <c r="F2654" t="s">
        <v>400</v>
      </c>
      <c r="G2654" t="s">
        <v>202</v>
      </c>
      <c r="H2654">
        <v>37</v>
      </c>
      <c r="I2654">
        <v>25</v>
      </c>
      <c r="J2654">
        <v>319</v>
      </c>
      <c r="K2654">
        <v>1</v>
      </c>
      <c r="L2654">
        <v>0</v>
      </c>
      <c r="M2654">
        <v>0</v>
      </c>
      <c r="N2654">
        <v>1</v>
      </c>
      <c r="O2654">
        <v>4</v>
      </c>
      <c r="P2654">
        <v>2</v>
      </c>
      <c r="Q2654">
        <v>1</v>
      </c>
      <c r="R2654">
        <v>0</v>
      </c>
      <c r="S2654">
        <v>0</v>
      </c>
      <c r="AF2654">
        <v>25.96</v>
      </c>
    </row>
    <row r="2655" spans="1:32" x14ac:dyDescent="0.2">
      <c r="A2655" t="s">
        <v>1173</v>
      </c>
      <c r="B2655" t="s">
        <v>720</v>
      </c>
      <c r="C2655" t="s">
        <v>49</v>
      </c>
      <c r="D2655" t="s">
        <v>55</v>
      </c>
      <c r="E2655">
        <v>8</v>
      </c>
      <c r="F2655" t="s">
        <v>1174</v>
      </c>
      <c r="G2655" t="s">
        <v>202</v>
      </c>
      <c r="T2655">
        <v>6</v>
      </c>
      <c r="U2655">
        <v>4</v>
      </c>
      <c r="V2655">
        <v>92</v>
      </c>
      <c r="W2655">
        <v>2</v>
      </c>
      <c r="X2655">
        <v>0</v>
      </c>
      <c r="Y2655">
        <v>0</v>
      </c>
      <c r="AF2655">
        <v>25.2</v>
      </c>
    </row>
    <row r="2656" spans="1:32" x14ac:dyDescent="0.2">
      <c r="A2656" t="s">
        <v>866</v>
      </c>
      <c r="B2656" t="s">
        <v>720</v>
      </c>
      <c r="C2656" t="s">
        <v>41</v>
      </c>
      <c r="D2656" t="s">
        <v>37</v>
      </c>
      <c r="E2656">
        <v>8</v>
      </c>
      <c r="F2656" t="s">
        <v>867</v>
      </c>
      <c r="G2656" t="s">
        <v>201</v>
      </c>
      <c r="T2656">
        <v>8</v>
      </c>
      <c r="U2656">
        <v>6</v>
      </c>
      <c r="V2656">
        <v>70</v>
      </c>
      <c r="W2656">
        <v>2</v>
      </c>
      <c r="X2656">
        <v>0</v>
      </c>
      <c r="Y2656">
        <v>0</v>
      </c>
      <c r="Z2656">
        <v>1</v>
      </c>
      <c r="AA2656">
        <v>0</v>
      </c>
      <c r="AF2656">
        <v>25</v>
      </c>
    </row>
    <row r="2657" spans="1:32" x14ac:dyDescent="0.2">
      <c r="A2657" t="s">
        <v>892</v>
      </c>
      <c r="B2657" t="s">
        <v>720</v>
      </c>
      <c r="C2657" t="s">
        <v>46</v>
      </c>
      <c r="D2657" t="s">
        <v>45</v>
      </c>
      <c r="E2657">
        <v>8</v>
      </c>
      <c r="F2657" t="s">
        <v>893</v>
      </c>
      <c r="G2657" t="s">
        <v>198</v>
      </c>
      <c r="T2657">
        <v>8</v>
      </c>
      <c r="U2657">
        <v>4</v>
      </c>
      <c r="V2657">
        <v>106</v>
      </c>
      <c r="W2657">
        <v>1</v>
      </c>
      <c r="X2657">
        <v>0</v>
      </c>
      <c r="Y2657">
        <v>1</v>
      </c>
      <c r="AF2657">
        <v>23.6</v>
      </c>
    </row>
    <row r="2658" spans="1:32" x14ac:dyDescent="0.2">
      <c r="A2658" t="s">
        <v>916</v>
      </c>
      <c r="B2658" t="s">
        <v>794</v>
      </c>
      <c r="C2658" t="s">
        <v>48</v>
      </c>
      <c r="D2658" t="s">
        <v>51</v>
      </c>
      <c r="E2658">
        <v>8</v>
      </c>
      <c r="F2658" t="s">
        <v>917</v>
      </c>
      <c r="G2658" t="s">
        <v>199</v>
      </c>
      <c r="T2658">
        <v>13</v>
      </c>
      <c r="U2658">
        <v>10</v>
      </c>
      <c r="V2658">
        <v>105</v>
      </c>
      <c r="W2658">
        <v>0</v>
      </c>
      <c r="X2658">
        <v>0</v>
      </c>
      <c r="Y2658">
        <v>1</v>
      </c>
      <c r="AF2658">
        <v>23.5</v>
      </c>
    </row>
    <row r="2659" spans="1:32" x14ac:dyDescent="0.2">
      <c r="A2659" t="s">
        <v>926</v>
      </c>
      <c r="B2659" t="s">
        <v>720</v>
      </c>
      <c r="C2659" t="s">
        <v>46</v>
      </c>
      <c r="D2659" t="s">
        <v>45</v>
      </c>
      <c r="E2659">
        <v>8</v>
      </c>
      <c r="F2659" t="s">
        <v>927</v>
      </c>
      <c r="G2659" t="s">
        <v>198</v>
      </c>
      <c r="T2659">
        <v>11</v>
      </c>
      <c r="U2659">
        <v>9</v>
      </c>
      <c r="V2659">
        <v>84</v>
      </c>
      <c r="W2659">
        <v>1</v>
      </c>
      <c r="X2659">
        <v>0</v>
      </c>
      <c r="Y2659">
        <v>0</v>
      </c>
      <c r="Z2659">
        <v>1</v>
      </c>
      <c r="AA2659">
        <v>0</v>
      </c>
      <c r="AF2659">
        <v>23.4</v>
      </c>
    </row>
    <row r="2660" spans="1:32" x14ac:dyDescent="0.2">
      <c r="A2660" t="s">
        <v>1003</v>
      </c>
      <c r="B2660" t="s">
        <v>720</v>
      </c>
      <c r="C2660" t="s">
        <v>33</v>
      </c>
      <c r="D2660" t="s">
        <v>54</v>
      </c>
      <c r="E2660">
        <v>8</v>
      </c>
      <c r="F2660" t="s">
        <v>1004</v>
      </c>
      <c r="G2660" t="s">
        <v>205</v>
      </c>
      <c r="T2660">
        <v>11</v>
      </c>
      <c r="U2660">
        <v>8</v>
      </c>
      <c r="V2660">
        <v>94</v>
      </c>
      <c r="W2660">
        <v>1</v>
      </c>
      <c r="X2660">
        <v>0</v>
      </c>
      <c r="Y2660">
        <v>0</v>
      </c>
      <c r="AF2660">
        <v>23.4</v>
      </c>
    </row>
    <row r="2661" spans="1:32" x14ac:dyDescent="0.2">
      <c r="A2661" t="s">
        <v>487</v>
      </c>
      <c r="B2661" t="s">
        <v>475</v>
      </c>
      <c r="C2661" t="s">
        <v>43</v>
      </c>
      <c r="D2661" t="s">
        <v>42</v>
      </c>
      <c r="E2661">
        <v>8</v>
      </c>
      <c r="F2661" t="s">
        <v>488</v>
      </c>
      <c r="G2661" t="s">
        <v>196</v>
      </c>
      <c r="O2661">
        <v>5</v>
      </c>
      <c r="P2661">
        <v>19</v>
      </c>
      <c r="Q2661">
        <v>0</v>
      </c>
      <c r="R2661">
        <v>0</v>
      </c>
      <c r="S2661">
        <v>0</v>
      </c>
      <c r="T2661">
        <v>9</v>
      </c>
      <c r="U2661">
        <v>6</v>
      </c>
      <c r="V2661">
        <v>93</v>
      </c>
      <c r="W2661">
        <v>1</v>
      </c>
      <c r="X2661">
        <v>0</v>
      </c>
      <c r="Y2661">
        <v>0</v>
      </c>
      <c r="AF2661">
        <v>23.2</v>
      </c>
    </row>
    <row r="2662" spans="1:32" x14ac:dyDescent="0.2">
      <c r="A2662" t="s">
        <v>846</v>
      </c>
      <c r="B2662" t="s">
        <v>720</v>
      </c>
      <c r="C2662" t="s">
        <v>32</v>
      </c>
      <c r="D2662" t="s">
        <v>56</v>
      </c>
      <c r="E2662">
        <v>8</v>
      </c>
      <c r="F2662" t="s">
        <v>847</v>
      </c>
      <c r="G2662" t="s">
        <v>206</v>
      </c>
      <c r="T2662">
        <v>18</v>
      </c>
      <c r="U2662">
        <v>9</v>
      </c>
      <c r="V2662">
        <v>108</v>
      </c>
      <c r="W2662">
        <v>0</v>
      </c>
      <c r="X2662">
        <v>0</v>
      </c>
      <c r="Y2662">
        <v>1</v>
      </c>
      <c r="AF2662">
        <v>22.8</v>
      </c>
    </row>
    <row r="2663" spans="1:32" x14ac:dyDescent="0.2">
      <c r="A2663" t="s">
        <v>485</v>
      </c>
      <c r="B2663" t="s">
        <v>475</v>
      </c>
      <c r="C2663" t="s">
        <v>62</v>
      </c>
      <c r="D2663" t="s">
        <v>61</v>
      </c>
      <c r="E2663">
        <v>8</v>
      </c>
      <c r="F2663" t="s">
        <v>486</v>
      </c>
      <c r="G2663" t="s">
        <v>197</v>
      </c>
      <c r="O2663">
        <v>20</v>
      </c>
      <c r="P2663">
        <v>97</v>
      </c>
      <c r="Q2663">
        <v>1</v>
      </c>
      <c r="R2663">
        <v>0</v>
      </c>
      <c r="S2663">
        <v>0</v>
      </c>
      <c r="T2663">
        <v>6</v>
      </c>
      <c r="U2663">
        <v>4</v>
      </c>
      <c r="V2663">
        <v>25</v>
      </c>
      <c r="W2663">
        <v>0</v>
      </c>
      <c r="X2663">
        <v>0</v>
      </c>
      <c r="Y2663">
        <v>0</v>
      </c>
      <c r="AF2663">
        <v>22.2</v>
      </c>
    </row>
    <row r="2664" spans="1:32" x14ac:dyDescent="0.2">
      <c r="A2664" t="s">
        <v>1139</v>
      </c>
      <c r="B2664" t="s">
        <v>720</v>
      </c>
      <c r="C2664" t="s">
        <v>39</v>
      </c>
      <c r="D2664" t="s">
        <v>52</v>
      </c>
      <c r="E2664">
        <v>8</v>
      </c>
      <c r="F2664" t="s">
        <v>1140</v>
      </c>
      <c r="G2664" t="s">
        <v>200</v>
      </c>
      <c r="T2664">
        <v>12</v>
      </c>
      <c r="U2664">
        <v>6</v>
      </c>
      <c r="V2664">
        <v>95</v>
      </c>
      <c r="W2664">
        <v>1</v>
      </c>
      <c r="X2664">
        <v>0</v>
      </c>
      <c r="Y2664">
        <v>0</v>
      </c>
      <c r="AF2664">
        <v>21.5</v>
      </c>
    </row>
    <row r="2665" spans="1:32" x14ac:dyDescent="0.2">
      <c r="A2665" t="s">
        <v>397</v>
      </c>
      <c r="B2665" t="s">
        <v>367</v>
      </c>
      <c r="C2665" t="s">
        <v>45</v>
      </c>
      <c r="D2665" t="s">
        <v>46</v>
      </c>
      <c r="E2665">
        <v>8</v>
      </c>
      <c r="F2665" t="s">
        <v>398</v>
      </c>
      <c r="G2665" t="s">
        <v>198</v>
      </c>
      <c r="H2665">
        <v>34</v>
      </c>
      <c r="I2665">
        <v>18</v>
      </c>
      <c r="J2665">
        <v>211</v>
      </c>
      <c r="K2665">
        <v>3</v>
      </c>
      <c r="L2665">
        <v>0</v>
      </c>
      <c r="M2665">
        <v>1</v>
      </c>
      <c r="N2665">
        <v>0</v>
      </c>
      <c r="O2665">
        <v>5</v>
      </c>
      <c r="P2665">
        <v>18</v>
      </c>
      <c r="Q2665">
        <v>0</v>
      </c>
      <c r="R2665">
        <v>0</v>
      </c>
      <c r="S2665">
        <v>0</v>
      </c>
      <c r="Z2665">
        <v>1</v>
      </c>
      <c r="AA2665">
        <v>0</v>
      </c>
      <c r="AF2665">
        <v>21.24</v>
      </c>
    </row>
    <row r="2666" spans="1:32" x14ac:dyDescent="0.2">
      <c r="A2666" t="s">
        <v>377</v>
      </c>
      <c r="B2666" t="s">
        <v>367</v>
      </c>
      <c r="C2666" t="s">
        <v>44</v>
      </c>
      <c r="D2666" t="s">
        <v>59</v>
      </c>
      <c r="E2666">
        <v>8</v>
      </c>
      <c r="F2666" t="s">
        <v>378</v>
      </c>
      <c r="G2666" t="s">
        <v>209</v>
      </c>
      <c r="H2666">
        <v>35</v>
      </c>
      <c r="I2666">
        <v>16</v>
      </c>
      <c r="J2666">
        <v>248</v>
      </c>
      <c r="K2666">
        <v>2</v>
      </c>
      <c r="L2666">
        <v>0</v>
      </c>
      <c r="M2666">
        <v>1</v>
      </c>
      <c r="N2666">
        <v>0</v>
      </c>
      <c r="O2666">
        <v>10</v>
      </c>
      <c r="P2666">
        <v>41</v>
      </c>
      <c r="Q2666">
        <v>0</v>
      </c>
      <c r="R2666">
        <v>0</v>
      </c>
      <c r="S2666">
        <v>0</v>
      </c>
      <c r="Z2666">
        <v>1</v>
      </c>
      <c r="AA2666">
        <v>0</v>
      </c>
      <c r="AF2666">
        <v>21.02</v>
      </c>
    </row>
    <row r="2667" spans="1:32" x14ac:dyDescent="0.2">
      <c r="A2667" t="s">
        <v>427</v>
      </c>
      <c r="B2667" t="s">
        <v>367</v>
      </c>
      <c r="C2667" t="s">
        <v>32</v>
      </c>
      <c r="D2667" t="s">
        <v>56</v>
      </c>
      <c r="E2667">
        <v>8</v>
      </c>
      <c r="F2667" t="s">
        <v>428</v>
      </c>
      <c r="G2667" t="s">
        <v>206</v>
      </c>
      <c r="H2667">
        <v>42</v>
      </c>
      <c r="I2667">
        <v>27</v>
      </c>
      <c r="J2667">
        <v>265</v>
      </c>
      <c r="K2667">
        <v>2</v>
      </c>
      <c r="L2667">
        <v>0</v>
      </c>
      <c r="M2667">
        <v>1</v>
      </c>
      <c r="N2667">
        <v>0</v>
      </c>
      <c r="O2667">
        <v>2</v>
      </c>
      <c r="P2667">
        <v>34</v>
      </c>
      <c r="Q2667">
        <v>0</v>
      </c>
      <c r="R2667">
        <v>0</v>
      </c>
      <c r="S2667">
        <v>0</v>
      </c>
      <c r="AF2667">
        <v>21</v>
      </c>
    </row>
    <row r="2668" spans="1:32" x14ac:dyDescent="0.2">
      <c r="A2668" t="s">
        <v>568</v>
      </c>
      <c r="B2668" t="s">
        <v>475</v>
      </c>
      <c r="C2668" t="s">
        <v>31</v>
      </c>
      <c r="D2668" t="s">
        <v>47</v>
      </c>
      <c r="E2668">
        <v>8</v>
      </c>
      <c r="F2668" t="s">
        <v>569</v>
      </c>
      <c r="G2668" t="s">
        <v>208</v>
      </c>
      <c r="O2668">
        <v>14</v>
      </c>
      <c r="P2668">
        <v>101</v>
      </c>
      <c r="Q2668">
        <v>1</v>
      </c>
      <c r="R2668">
        <v>0</v>
      </c>
      <c r="S2668">
        <v>1</v>
      </c>
      <c r="T2668">
        <v>1</v>
      </c>
      <c r="U2668">
        <v>1</v>
      </c>
      <c r="V2668">
        <v>5</v>
      </c>
      <c r="W2668">
        <v>0</v>
      </c>
      <c r="X2668">
        <v>0</v>
      </c>
      <c r="Y2668">
        <v>0</v>
      </c>
      <c r="AF2668">
        <v>20.6</v>
      </c>
    </row>
    <row r="2669" spans="1:32" x14ac:dyDescent="0.2">
      <c r="A2669" t="s">
        <v>558</v>
      </c>
      <c r="B2669" t="s">
        <v>475</v>
      </c>
      <c r="C2669" t="s">
        <v>37</v>
      </c>
      <c r="D2669" t="s">
        <v>41</v>
      </c>
      <c r="E2669">
        <v>8</v>
      </c>
      <c r="F2669" t="s">
        <v>559</v>
      </c>
      <c r="G2669" t="s">
        <v>201</v>
      </c>
      <c r="O2669">
        <v>2</v>
      </c>
      <c r="P2669">
        <v>3</v>
      </c>
      <c r="Q2669">
        <v>0</v>
      </c>
      <c r="R2669">
        <v>0</v>
      </c>
      <c r="S2669">
        <v>0</v>
      </c>
      <c r="T2669">
        <v>9</v>
      </c>
      <c r="U2669">
        <v>8</v>
      </c>
      <c r="V2669">
        <v>60</v>
      </c>
      <c r="W2669">
        <v>1</v>
      </c>
      <c r="X2669">
        <v>0</v>
      </c>
      <c r="Y2669">
        <v>0</v>
      </c>
      <c r="AF2669">
        <v>20.3</v>
      </c>
    </row>
    <row r="2670" spans="1:32" x14ac:dyDescent="0.2">
      <c r="A2670" t="s">
        <v>1151</v>
      </c>
      <c r="B2670" t="s">
        <v>794</v>
      </c>
      <c r="C2670" t="s">
        <v>44</v>
      </c>
      <c r="D2670" t="s">
        <v>59</v>
      </c>
      <c r="E2670">
        <v>8</v>
      </c>
      <c r="F2670" t="s">
        <v>1152</v>
      </c>
      <c r="G2670" t="s">
        <v>209</v>
      </c>
      <c r="T2670">
        <v>12</v>
      </c>
      <c r="U2670">
        <v>6</v>
      </c>
      <c r="V2670">
        <v>79</v>
      </c>
      <c r="W2670">
        <v>1</v>
      </c>
      <c r="X2670">
        <v>0</v>
      </c>
      <c r="Y2670">
        <v>0</v>
      </c>
      <c r="AF2670">
        <v>19.899999999999999</v>
      </c>
    </row>
    <row r="2671" spans="1:32" x14ac:dyDescent="0.2">
      <c r="A2671" t="s">
        <v>405</v>
      </c>
      <c r="B2671" t="s">
        <v>367</v>
      </c>
      <c r="C2671" t="s">
        <v>52</v>
      </c>
      <c r="D2671" t="s">
        <v>39</v>
      </c>
      <c r="E2671">
        <v>8</v>
      </c>
      <c r="F2671" t="s">
        <v>406</v>
      </c>
      <c r="G2671" t="s">
        <v>200</v>
      </c>
      <c r="H2671">
        <v>33</v>
      </c>
      <c r="I2671">
        <v>22</v>
      </c>
      <c r="J2671">
        <v>211</v>
      </c>
      <c r="K2671">
        <v>1</v>
      </c>
      <c r="L2671">
        <v>0</v>
      </c>
      <c r="M2671">
        <v>0</v>
      </c>
      <c r="N2671">
        <v>0</v>
      </c>
      <c r="O2671">
        <v>2</v>
      </c>
      <c r="P2671">
        <v>11</v>
      </c>
      <c r="Q2671">
        <v>1</v>
      </c>
      <c r="R2671">
        <v>0</v>
      </c>
      <c r="S2671">
        <v>0</v>
      </c>
      <c r="AF2671">
        <v>19.54</v>
      </c>
    </row>
    <row r="2672" spans="1:32" x14ac:dyDescent="0.2">
      <c r="A2672" t="s">
        <v>389</v>
      </c>
      <c r="B2672" t="s">
        <v>367</v>
      </c>
      <c r="C2672" t="s">
        <v>36</v>
      </c>
      <c r="D2672" t="s">
        <v>50</v>
      </c>
      <c r="E2672">
        <v>8</v>
      </c>
      <c r="F2672" t="s">
        <v>390</v>
      </c>
      <c r="G2672" t="s">
        <v>204</v>
      </c>
      <c r="H2672">
        <v>29</v>
      </c>
      <c r="I2672">
        <v>16</v>
      </c>
      <c r="J2672">
        <v>177</v>
      </c>
      <c r="K2672">
        <v>1</v>
      </c>
      <c r="L2672">
        <v>0</v>
      </c>
      <c r="M2672">
        <v>0</v>
      </c>
      <c r="N2672">
        <v>0</v>
      </c>
      <c r="O2672">
        <v>3</v>
      </c>
      <c r="P2672">
        <v>24</v>
      </c>
      <c r="Q2672">
        <v>1</v>
      </c>
      <c r="R2672">
        <v>0</v>
      </c>
      <c r="S2672">
        <v>0</v>
      </c>
      <c r="AF2672">
        <v>19.48</v>
      </c>
    </row>
    <row r="2673" spans="1:32" x14ac:dyDescent="0.2">
      <c r="A2673" t="s">
        <v>904</v>
      </c>
      <c r="B2673" t="s">
        <v>720</v>
      </c>
      <c r="C2673" t="s">
        <v>56</v>
      </c>
      <c r="D2673" t="s">
        <v>32</v>
      </c>
      <c r="E2673">
        <v>8</v>
      </c>
      <c r="F2673" t="s">
        <v>905</v>
      </c>
      <c r="G2673" t="s">
        <v>206</v>
      </c>
      <c r="T2673">
        <v>3</v>
      </c>
      <c r="U2673">
        <v>2</v>
      </c>
      <c r="V2673">
        <v>54</v>
      </c>
      <c r="W2673">
        <v>2</v>
      </c>
      <c r="X2673">
        <v>0</v>
      </c>
      <c r="Y2673">
        <v>0</v>
      </c>
      <c r="AF2673">
        <v>19.399999999999999</v>
      </c>
    </row>
    <row r="2674" spans="1:32" x14ac:dyDescent="0.2">
      <c r="A2674" t="s">
        <v>890</v>
      </c>
      <c r="B2674" t="s">
        <v>720</v>
      </c>
      <c r="C2674" t="s">
        <v>45</v>
      </c>
      <c r="D2674" t="s">
        <v>46</v>
      </c>
      <c r="E2674">
        <v>8</v>
      </c>
      <c r="F2674" t="s">
        <v>891</v>
      </c>
      <c r="G2674" t="s">
        <v>198</v>
      </c>
      <c r="T2674">
        <v>10</v>
      </c>
      <c r="U2674">
        <v>4</v>
      </c>
      <c r="V2674">
        <v>32</v>
      </c>
      <c r="W2674">
        <v>2</v>
      </c>
      <c r="X2674">
        <v>0</v>
      </c>
      <c r="Y2674">
        <v>0</v>
      </c>
      <c r="AF2674">
        <v>19.2</v>
      </c>
    </row>
    <row r="2675" spans="1:32" x14ac:dyDescent="0.2">
      <c r="A2675" t="s">
        <v>664</v>
      </c>
      <c r="B2675" t="s">
        <v>475</v>
      </c>
      <c r="C2675" t="s">
        <v>50</v>
      </c>
      <c r="D2675" t="s">
        <v>36</v>
      </c>
      <c r="E2675">
        <v>8</v>
      </c>
      <c r="F2675" t="s">
        <v>665</v>
      </c>
      <c r="G2675" t="s">
        <v>204</v>
      </c>
      <c r="O2675">
        <v>21</v>
      </c>
      <c r="P2675">
        <v>88</v>
      </c>
      <c r="Q2675">
        <v>0</v>
      </c>
      <c r="R2675">
        <v>0</v>
      </c>
      <c r="S2675">
        <v>0</v>
      </c>
      <c r="T2675">
        <v>8</v>
      </c>
      <c r="U2675">
        <v>6</v>
      </c>
      <c r="V2675">
        <v>43</v>
      </c>
      <c r="W2675">
        <v>0</v>
      </c>
      <c r="X2675">
        <v>0</v>
      </c>
      <c r="Y2675">
        <v>0</v>
      </c>
      <c r="AF2675">
        <v>19.100000000000001</v>
      </c>
    </row>
    <row r="2676" spans="1:32" x14ac:dyDescent="0.2">
      <c r="A2676" t="s">
        <v>840</v>
      </c>
      <c r="B2676" t="s">
        <v>720</v>
      </c>
      <c r="C2676" t="s">
        <v>37</v>
      </c>
      <c r="D2676" t="s">
        <v>41</v>
      </c>
      <c r="E2676">
        <v>8</v>
      </c>
      <c r="F2676" t="s">
        <v>841</v>
      </c>
      <c r="G2676" t="s">
        <v>201</v>
      </c>
      <c r="T2676">
        <v>7</v>
      </c>
      <c r="U2676">
        <v>3</v>
      </c>
      <c r="V2676">
        <v>37</v>
      </c>
      <c r="W2676">
        <v>2</v>
      </c>
      <c r="X2676">
        <v>0</v>
      </c>
      <c r="Y2676">
        <v>0</v>
      </c>
      <c r="AF2676">
        <v>18.7</v>
      </c>
    </row>
    <row r="2677" spans="1:32" x14ac:dyDescent="0.2">
      <c r="A2677" t="s">
        <v>578</v>
      </c>
      <c r="B2677" t="s">
        <v>475</v>
      </c>
      <c r="C2677" t="s">
        <v>31</v>
      </c>
      <c r="D2677" t="s">
        <v>47</v>
      </c>
      <c r="E2677">
        <v>8</v>
      </c>
      <c r="F2677" t="s">
        <v>579</v>
      </c>
      <c r="G2677" t="s">
        <v>208</v>
      </c>
      <c r="O2677">
        <v>19</v>
      </c>
      <c r="P2677">
        <v>60</v>
      </c>
      <c r="Q2677">
        <v>2</v>
      </c>
      <c r="R2677">
        <v>0</v>
      </c>
      <c r="S2677">
        <v>0</v>
      </c>
      <c r="T2677">
        <v>2</v>
      </c>
      <c r="U2677">
        <v>1</v>
      </c>
      <c r="V2677">
        <v>-5</v>
      </c>
      <c r="W2677">
        <v>0</v>
      </c>
      <c r="X2677">
        <v>0</v>
      </c>
      <c r="Y2677">
        <v>0</v>
      </c>
      <c r="AF2677">
        <v>18.5</v>
      </c>
    </row>
    <row r="2678" spans="1:32" x14ac:dyDescent="0.2">
      <c r="A2678" t="s">
        <v>1137</v>
      </c>
      <c r="B2678" t="s">
        <v>794</v>
      </c>
      <c r="C2678" t="s">
        <v>45</v>
      </c>
      <c r="D2678" t="s">
        <v>46</v>
      </c>
      <c r="E2678">
        <v>8</v>
      </c>
      <c r="F2678" t="s">
        <v>1138</v>
      </c>
      <c r="G2678" t="s">
        <v>198</v>
      </c>
      <c r="T2678">
        <v>11</v>
      </c>
      <c r="U2678">
        <v>7</v>
      </c>
      <c r="V2678">
        <v>53</v>
      </c>
      <c r="W2678">
        <v>1</v>
      </c>
      <c r="X2678">
        <v>0</v>
      </c>
      <c r="Y2678">
        <v>0</v>
      </c>
      <c r="AF2678">
        <v>18.3</v>
      </c>
    </row>
    <row r="2679" spans="1:32" x14ac:dyDescent="0.2">
      <c r="A2679" t="s">
        <v>1031</v>
      </c>
      <c r="B2679" t="s">
        <v>720</v>
      </c>
      <c r="C2679" t="s">
        <v>59</v>
      </c>
      <c r="D2679" t="s">
        <v>44</v>
      </c>
      <c r="E2679">
        <v>8</v>
      </c>
      <c r="F2679" t="s">
        <v>1032</v>
      </c>
      <c r="G2679" t="s">
        <v>209</v>
      </c>
      <c r="T2679">
        <v>8</v>
      </c>
      <c r="U2679">
        <v>4</v>
      </c>
      <c r="V2679">
        <v>81</v>
      </c>
      <c r="W2679">
        <v>1</v>
      </c>
      <c r="X2679">
        <v>0</v>
      </c>
      <c r="Y2679">
        <v>0</v>
      </c>
      <c r="AF2679">
        <v>18.100000000000001</v>
      </c>
    </row>
    <row r="2680" spans="1:32" x14ac:dyDescent="0.2">
      <c r="A2680" t="s">
        <v>838</v>
      </c>
      <c r="B2680" t="s">
        <v>720</v>
      </c>
      <c r="C2680" t="s">
        <v>32</v>
      </c>
      <c r="D2680" t="s">
        <v>56</v>
      </c>
      <c r="E2680">
        <v>8</v>
      </c>
      <c r="F2680" t="s">
        <v>839</v>
      </c>
      <c r="G2680" t="s">
        <v>206</v>
      </c>
      <c r="T2680">
        <v>7</v>
      </c>
      <c r="U2680">
        <v>6</v>
      </c>
      <c r="V2680">
        <v>60</v>
      </c>
      <c r="W2680">
        <v>1</v>
      </c>
      <c r="X2680">
        <v>0</v>
      </c>
      <c r="Y2680">
        <v>0</v>
      </c>
      <c r="AF2680">
        <v>18</v>
      </c>
    </row>
    <row r="2681" spans="1:32" x14ac:dyDescent="0.2">
      <c r="A2681" t="s">
        <v>413</v>
      </c>
      <c r="B2681" t="s">
        <v>367</v>
      </c>
      <c r="C2681" t="s">
        <v>59</v>
      </c>
      <c r="D2681" t="s">
        <v>44</v>
      </c>
      <c r="E2681">
        <v>8</v>
      </c>
      <c r="F2681" t="s">
        <v>414</v>
      </c>
      <c r="G2681" t="s">
        <v>209</v>
      </c>
      <c r="H2681">
        <v>47</v>
      </c>
      <c r="I2681">
        <v>23</v>
      </c>
      <c r="J2681">
        <v>231</v>
      </c>
      <c r="K2681">
        <v>2</v>
      </c>
      <c r="L2681">
        <v>0</v>
      </c>
      <c r="M2681">
        <v>3</v>
      </c>
      <c r="N2681">
        <v>0</v>
      </c>
      <c r="O2681">
        <v>6</v>
      </c>
      <c r="P2681">
        <v>35</v>
      </c>
      <c r="Q2681">
        <v>0</v>
      </c>
      <c r="R2681">
        <v>0</v>
      </c>
      <c r="S2681">
        <v>0</v>
      </c>
      <c r="AF2681">
        <v>17.739999999999998</v>
      </c>
    </row>
    <row r="2682" spans="1:32" x14ac:dyDescent="0.2">
      <c r="A2682" t="s">
        <v>932</v>
      </c>
      <c r="B2682" t="s">
        <v>720</v>
      </c>
      <c r="C2682" t="s">
        <v>33</v>
      </c>
      <c r="D2682" t="s">
        <v>54</v>
      </c>
      <c r="E2682">
        <v>8</v>
      </c>
      <c r="F2682" t="s">
        <v>933</v>
      </c>
      <c r="G2682" t="s">
        <v>205</v>
      </c>
      <c r="T2682">
        <v>6</v>
      </c>
      <c r="U2682">
        <v>4</v>
      </c>
      <c r="V2682">
        <v>74</v>
      </c>
      <c r="W2682">
        <v>1</v>
      </c>
      <c r="X2682">
        <v>0</v>
      </c>
      <c r="Y2682">
        <v>0</v>
      </c>
      <c r="AF2682">
        <v>17.399999999999999</v>
      </c>
    </row>
    <row r="2683" spans="1:32" x14ac:dyDescent="0.2">
      <c r="A2683" t="s">
        <v>445</v>
      </c>
      <c r="B2683" t="s">
        <v>367</v>
      </c>
      <c r="C2683" t="s">
        <v>33</v>
      </c>
      <c r="D2683" t="s">
        <v>54</v>
      </c>
      <c r="E2683">
        <v>8</v>
      </c>
      <c r="F2683" t="s">
        <v>446</v>
      </c>
      <c r="G2683" t="s">
        <v>205</v>
      </c>
      <c r="H2683">
        <v>35</v>
      </c>
      <c r="I2683">
        <v>23</v>
      </c>
      <c r="J2683">
        <v>235</v>
      </c>
      <c r="K2683">
        <v>2</v>
      </c>
      <c r="L2683">
        <v>0</v>
      </c>
      <c r="M2683">
        <v>0</v>
      </c>
      <c r="N2683">
        <v>0</v>
      </c>
      <c r="O2683">
        <v>1</v>
      </c>
      <c r="P2683">
        <v>-1</v>
      </c>
      <c r="Q2683">
        <v>0</v>
      </c>
      <c r="R2683">
        <v>0</v>
      </c>
      <c r="S2683">
        <v>0</v>
      </c>
      <c r="AF2683">
        <v>17.3</v>
      </c>
    </row>
    <row r="2684" spans="1:32" x14ac:dyDescent="0.2">
      <c r="A2684" t="s">
        <v>628</v>
      </c>
      <c r="B2684" t="s">
        <v>475</v>
      </c>
      <c r="C2684" t="s">
        <v>34</v>
      </c>
      <c r="D2684" t="s">
        <v>57</v>
      </c>
      <c r="E2684">
        <v>8</v>
      </c>
      <c r="F2684" t="s">
        <v>629</v>
      </c>
      <c r="G2684" t="s">
        <v>207</v>
      </c>
      <c r="H2684">
        <v>1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20</v>
      </c>
      <c r="P2684">
        <v>64</v>
      </c>
      <c r="Q2684">
        <v>0</v>
      </c>
      <c r="R2684">
        <v>0</v>
      </c>
      <c r="S2684">
        <v>0</v>
      </c>
      <c r="T2684">
        <v>8</v>
      </c>
      <c r="U2684">
        <v>6</v>
      </c>
      <c r="V2684">
        <v>49</v>
      </c>
      <c r="W2684">
        <v>0</v>
      </c>
      <c r="X2684">
        <v>0</v>
      </c>
      <c r="Y2684">
        <v>0</v>
      </c>
      <c r="AF2684">
        <v>17.3</v>
      </c>
    </row>
    <row r="2685" spans="1:32" x14ac:dyDescent="0.2">
      <c r="A2685" t="s">
        <v>1147</v>
      </c>
      <c r="B2685" t="s">
        <v>794</v>
      </c>
      <c r="C2685" t="s">
        <v>59</v>
      </c>
      <c r="D2685" t="s">
        <v>44</v>
      </c>
      <c r="E2685">
        <v>8</v>
      </c>
      <c r="F2685" t="s">
        <v>1148</v>
      </c>
      <c r="G2685" t="s">
        <v>209</v>
      </c>
      <c r="T2685">
        <v>11</v>
      </c>
      <c r="U2685">
        <v>7</v>
      </c>
      <c r="V2685">
        <v>43</v>
      </c>
      <c r="W2685">
        <v>1</v>
      </c>
      <c r="X2685">
        <v>0</v>
      </c>
      <c r="Y2685">
        <v>0</v>
      </c>
      <c r="AF2685">
        <v>17.3</v>
      </c>
    </row>
    <row r="2686" spans="1:32" x14ac:dyDescent="0.2">
      <c r="A2686" t="s">
        <v>868</v>
      </c>
      <c r="B2686" t="s">
        <v>794</v>
      </c>
      <c r="C2686" t="s">
        <v>62</v>
      </c>
      <c r="D2686" t="s">
        <v>61</v>
      </c>
      <c r="E2686">
        <v>8</v>
      </c>
      <c r="F2686" t="s">
        <v>869</v>
      </c>
      <c r="G2686" t="s">
        <v>197</v>
      </c>
      <c r="T2686">
        <v>8</v>
      </c>
      <c r="U2686">
        <v>6</v>
      </c>
      <c r="V2686">
        <v>49</v>
      </c>
      <c r="W2686">
        <v>1</v>
      </c>
      <c r="X2686">
        <v>0</v>
      </c>
      <c r="Y2686">
        <v>0</v>
      </c>
      <c r="AF2686">
        <v>16.899999999999999</v>
      </c>
    </row>
    <row r="2687" spans="1:32" x14ac:dyDescent="0.2">
      <c r="A2687" t="s">
        <v>800</v>
      </c>
      <c r="B2687" t="s">
        <v>720</v>
      </c>
      <c r="C2687" t="s">
        <v>48</v>
      </c>
      <c r="D2687" t="s">
        <v>51</v>
      </c>
      <c r="E2687">
        <v>8</v>
      </c>
      <c r="F2687" t="s">
        <v>801</v>
      </c>
      <c r="G2687" t="s">
        <v>199</v>
      </c>
      <c r="T2687">
        <v>11</v>
      </c>
      <c r="U2687">
        <v>6</v>
      </c>
      <c r="V2687">
        <v>47</v>
      </c>
      <c r="W2687">
        <v>1</v>
      </c>
      <c r="X2687">
        <v>0</v>
      </c>
      <c r="Y2687">
        <v>0</v>
      </c>
      <c r="AF2687">
        <v>16.7</v>
      </c>
    </row>
    <row r="2688" spans="1:32" x14ac:dyDescent="0.2">
      <c r="A2688" t="s">
        <v>501</v>
      </c>
      <c r="B2688" t="s">
        <v>475</v>
      </c>
      <c r="C2688" t="s">
        <v>39</v>
      </c>
      <c r="D2688" t="s">
        <v>52</v>
      </c>
      <c r="E2688">
        <v>8</v>
      </c>
      <c r="F2688" t="s">
        <v>502</v>
      </c>
      <c r="G2688" t="s">
        <v>200</v>
      </c>
      <c r="O2688">
        <v>20</v>
      </c>
      <c r="P2688">
        <v>103</v>
      </c>
      <c r="Q2688">
        <v>0</v>
      </c>
      <c r="R2688">
        <v>0</v>
      </c>
      <c r="S2688">
        <v>1</v>
      </c>
      <c r="T2688">
        <v>2</v>
      </c>
      <c r="U2688">
        <v>2</v>
      </c>
      <c r="V2688">
        <v>6</v>
      </c>
      <c r="W2688">
        <v>0</v>
      </c>
      <c r="X2688">
        <v>0</v>
      </c>
      <c r="Y2688">
        <v>0</v>
      </c>
      <c r="AF2688">
        <v>15.9</v>
      </c>
    </row>
    <row r="2689" spans="1:32" x14ac:dyDescent="0.2">
      <c r="A2689" t="s">
        <v>489</v>
      </c>
      <c r="B2689" t="s">
        <v>475</v>
      </c>
      <c r="C2689" t="s">
        <v>41</v>
      </c>
      <c r="D2689" t="s">
        <v>37</v>
      </c>
      <c r="E2689">
        <v>8</v>
      </c>
      <c r="F2689" t="s">
        <v>490</v>
      </c>
      <c r="G2689" t="s">
        <v>201</v>
      </c>
      <c r="O2689">
        <v>16</v>
      </c>
      <c r="P2689">
        <v>80</v>
      </c>
      <c r="Q2689">
        <v>0</v>
      </c>
      <c r="R2689">
        <v>0</v>
      </c>
      <c r="S2689">
        <v>0</v>
      </c>
      <c r="T2689">
        <v>5</v>
      </c>
      <c r="U2689">
        <v>4</v>
      </c>
      <c r="V2689">
        <v>39</v>
      </c>
      <c r="W2689">
        <v>0</v>
      </c>
      <c r="X2689">
        <v>0</v>
      </c>
      <c r="Y2689">
        <v>0</v>
      </c>
      <c r="AF2689">
        <v>15.9</v>
      </c>
    </row>
    <row r="2690" spans="1:32" x14ac:dyDescent="0.2">
      <c r="A2690" t="s">
        <v>521</v>
      </c>
      <c r="B2690" t="s">
        <v>475</v>
      </c>
      <c r="C2690" t="s">
        <v>56</v>
      </c>
      <c r="D2690" t="s">
        <v>32</v>
      </c>
      <c r="E2690">
        <v>8</v>
      </c>
      <c r="F2690" t="s">
        <v>522</v>
      </c>
      <c r="G2690" t="s">
        <v>206</v>
      </c>
      <c r="O2690">
        <v>20</v>
      </c>
      <c r="P2690">
        <v>113</v>
      </c>
      <c r="Q2690">
        <v>0</v>
      </c>
      <c r="R2690">
        <v>0</v>
      </c>
      <c r="S2690">
        <v>1</v>
      </c>
      <c r="T2690">
        <v>2</v>
      </c>
      <c r="U2690">
        <v>1</v>
      </c>
      <c r="V2690">
        <v>6</v>
      </c>
      <c r="W2690">
        <v>0</v>
      </c>
      <c r="X2690">
        <v>0</v>
      </c>
      <c r="Y2690">
        <v>0</v>
      </c>
      <c r="AF2690">
        <v>15.9</v>
      </c>
    </row>
    <row r="2691" spans="1:32" x14ac:dyDescent="0.2">
      <c r="A2691" t="s">
        <v>439</v>
      </c>
      <c r="B2691" t="s">
        <v>367</v>
      </c>
      <c r="C2691" t="s">
        <v>31</v>
      </c>
      <c r="D2691" t="s">
        <v>47</v>
      </c>
      <c r="E2691">
        <v>8</v>
      </c>
      <c r="F2691" t="s">
        <v>440</v>
      </c>
      <c r="G2691" t="s">
        <v>208</v>
      </c>
      <c r="H2691">
        <v>29</v>
      </c>
      <c r="I2691">
        <v>21</v>
      </c>
      <c r="J2691">
        <v>340</v>
      </c>
      <c r="K2691">
        <v>0</v>
      </c>
      <c r="L2691">
        <v>0</v>
      </c>
      <c r="M2691">
        <v>1</v>
      </c>
      <c r="N2691">
        <v>1</v>
      </c>
      <c r="AF2691">
        <v>15.6</v>
      </c>
    </row>
    <row r="2692" spans="1:32" x14ac:dyDescent="0.2">
      <c r="A2692" t="s">
        <v>660</v>
      </c>
      <c r="B2692" t="s">
        <v>475</v>
      </c>
      <c r="C2692" t="s">
        <v>44</v>
      </c>
      <c r="D2692" t="s">
        <v>59</v>
      </c>
      <c r="E2692">
        <v>8</v>
      </c>
      <c r="F2692" t="s">
        <v>661</v>
      </c>
      <c r="G2692" t="s">
        <v>209</v>
      </c>
      <c r="O2692">
        <v>24</v>
      </c>
      <c r="P2692">
        <v>82</v>
      </c>
      <c r="Q2692">
        <v>1</v>
      </c>
      <c r="R2692">
        <v>0</v>
      </c>
      <c r="S2692">
        <v>0</v>
      </c>
      <c r="T2692">
        <v>2</v>
      </c>
      <c r="U2692">
        <v>1</v>
      </c>
      <c r="V2692">
        <v>1</v>
      </c>
      <c r="W2692">
        <v>0</v>
      </c>
      <c r="X2692">
        <v>0</v>
      </c>
      <c r="Y2692">
        <v>0</v>
      </c>
      <c r="Z2692">
        <v>1</v>
      </c>
      <c r="AA2692">
        <v>0</v>
      </c>
      <c r="AF2692">
        <v>15.3</v>
      </c>
    </row>
    <row r="2693" spans="1:32" x14ac:dyDescent="0.2">
      <c r="A2693" t="s">
        <v>1081</v>
      </c>
      <c r="B2693" t="s">
        <v>794</v>
      </c>
      <c r="C2693" t="s">
        <v>46</v>
      </c>
      <c r="D2693" t="s">
        <v>45</v>
      </c>
      <c r="E2693">
        <v>8</v>
      </c>
      <c r="F2693" t="s">
        <v>1082</v>
      </c>
      <c r="G2693" t="s">
        <v>198</v>
      </c>
      <c r="T2693">
        <v>2</v>
      </c>
      <c r="U2693">
        <v>2</v>
      </c>
      <c r="V2693">
        <v>12</v>
      </c>
      <c r="W2693">
        <v>2</v>
      </c>
      <c r="X2693">
        <v>0</v>
      </c>
      <c r="Y2693">
        <v>0</v>
      </c>
      <c r="AF2693">
        <v>15.2</v>
      </c>
    </row>
    <row r="2694" spans="1:32" x14ac:dyDescent="0.2">
      <c r="A2694" t="s">
        <v>552</v>
      </c>
      <c r="B2694" t="s">
        <v>475</v>
      </c>
      <c r="C2694" t="s">
        <v>48</v>
      </c>
      <c r="D2694" t="s">
        <v>51</v>
      </c>
      <c r="E2694">
        <v>8</v>
      </c>
      <c r="F2694" t="s">
        <v>553</v>
      </c>
      <c r="G2694" t="s">
        <v>199</v>
      </c>
      <c r="O2694">
        <v>9</v>
      </c>
      <c r="P2694">
        <v>71</v>
      </c>
      <c r="Q2694">
        <v>0</v>
      </c>
      <c r="R2694">
        <v>0</v>
      </c>
      <c r="S2694">
        <v>0</v>
      </c>
      <c r="T2694">
        <v>4</v>
      </c>
      <c r="U2694">
        <v>4</v>
      </c>
      <c r="V2694">
        <v>39</v>
      </c>
      <c r="W2694">
        <v>0</v>
      </c>
      <c r="X2694">
        <v>0</v>
      </c>
      <c r="Y2694">
        <v>0</v>
      </c>
      <c r="AF2694">
        <v>15</v>
      </c>
    </row>
    <row r="2695" spans="1:32" x14ac:dyDescent="0.2">
      <c r="A2695" t="s">
        <v>407</v>
      </c>
      <c r="B2695" t="s">
        <v>367</v>
      </c>
      <c r="C2695" t="s">
        <v>57</v>
      </c>
      <c r="D2695" t="s">
        <v>34</v>
      </c>
      <c r="E2695">
        <v>8</v>
      </c>
      <c r="F2695" t="s">
        <v>408</v>
      </c>
      <c r="G2695" t="s">
        <v>207</v>
      </c>
      <c r="H2695">
        <v>30</v>
      </c>
      <c r="I2695">
        <v>19</v>
      </c>
      <c r="J2695">
        <v>210</v>
      </c>
      <c r="K2695">
        <v>1</v>
      </c>
      <c r="L2695">
        <v>0</v>
      </c>
      <c r="M2695">
        <v>1</v>
      </c>
      <c r="N2695">
        <v>0</v>
      </c>
      <c r="O2695">
        <v>6</v>
      </c>
      <c r="P2695">
        <v>32</v>
      </c>
      <c r="Q2695">
        <v>0</v>
      </c>
      <c r="R2695">
        <v>0</v>
      </c>
      <c r="S2695">
        <v>0</v>
      </c>
      <c r="AF2695">
        <v>14.6</v>
      </c>
    </row>
    <row r="2696" spans="1:32" x14ac:dyDescent="0.2">
      <c r="A2696" t="s">
        <v>810</v>
      </c>
      <c r="B2696" t="s">
        <v>720</v>
      </c>
      <c r="C2696" t="s">
        <v>44</v>
      </c>
      <c r="D2696" t="s">
        <v>59</v>
      </c>
      <c r="E2696">
        <v>8</v>
      </c>
      <c r="F2696" t="s">
        <v>811</v>
      </c>
      <c r="G2696" t="s">
        <v>209</v>
      </c>
      <c r="O2696">
        <v>1</v>
      </c>
      <c r="P2696">
        <v>14</v>
      </c>
      <c r="Q2696">
        <v>0</v>
      </c>
      <c r="R2696">
        <v>0</v>
      </c>
      <c r="S2696">
        <v>0</v>
      </c>
      <c r="T2696">
        <v>5</v>
      </c>
      <c r="U2696">
        <v>3</v>
      </c>
      <c r="V2696">
        <v>42</v>
      </c>
      <c r="W2696">
        <v>1</v>
      </c>
      <c r="X2696">
        <v>0</v>
      </c>
      <c r="Y2696">
        <v>0</v>
      </c>
      <c r="AF2696">
        <v>14.6</v>
      </c>
    </row>
    <row r="2697" spans="1:32" x14ac:dyDescent="0.2">
      <c r="A2697" t="s">
        <v>888</v>
      </c>
      <c r="B2697" t="s">
        <v>720</v>
      </c>
      <c r="C2697" t="s">
        <v>49</v>
      </c>
      <c r="D2697" t="s">
        <v>55</v>
      </c>
      <c r="E2697">
        <v>8</v>
      </c>
      <c r="F2697" t="s">
        <v>889</v>
      </c>
      <c r="G2697" t="s">
        <v>202</v>
      </c>
      <c r="T2697">
        <v>5</v>
      </c>
      <c r="U2697">
        <v>5</v>
      </c>
      <c r="V2697">
        <v>35</v>
      </c>
      <c r="W2697">
        <v>1</v>
      </c>
      <c r="X2697">
        <v>0</v>
      </c>
      <c r="Y2697">
        <v>0</v>
      </c>
      <c r="AF2697">
        <v>14.5</v>
      </c>
    </row>
    <row r="2698" spans="1:32" x14ac:dyDescent="0.2">
      <c r="A2698" t="s">
        <v>1111</v>
      </c>
      <c r="B2698" t="s">
        <v>794</v>
      </c>
      <c r="C2698" t="s">
        <v>57</v>
      </c>
      <c r="D2698" t="s">
        <v>34</v>
      </c>
      <c r="E2698">
        <v>8</v>
      </c>
      <c r="F2698" t="s">
        <v>1112</v>
      </c>
      <c r="G2698" t="s">
        <v>207</v>
      </c>
      <c r="T2698">
        <v>10</v>
      </c>
      <c r="U2698">
        <v>7</v>
      </c>
      <c r="V2698">
        <v>75</v>
      </c>
      <c r="W2698">
        <v>0</v>
      </c>
      <c r="X2698">
        <v>0</v>
      </c>
      <c r="Y2698">
        <v>0</v>
      </c>
      <c r="AF2698">
        <v>14.5</v>
      </c>
    </row>
    <row r="2699" spans="1:32" x14ac:dyDescent="0.2">
      <c r="A2699" t="s">
        <v>566</v>
      </c>
      <c r="B2699" t="s">
        <v>475</v>
      </c>
      <c r="C2699" t="s">
        <v>42</v>
      </c>
      <c r="D2699" t="s">
        <v>43</v>
      </c>
      <c r="E2699">
        <v>8</v>
      </c>
      <c r="F2699" t="s">
        <v>567</v>
      </c>
      <c r="G2699" t="s">
        <v>196</v>
      </c>
      <c r="O2699">
        <v>9</v>
      </c>
      <c r="P2699">
        <v>15</v>
      </c>
      <c r="Q2699">
        <v>1</v>
      </c>
      <c r="R2699">
        <v>0</v>
      </c>
      <c r="S2699">
        <v>0</v>
      </c>
      <c r="T2699">
        <v>5</v>
      </c>
      <c r="U2699">
        <v>5</v>
      </c>
      <c r="V2699">
        <v>19</v>
      </c>
      <c r="W2699">
        <v>0</v>
      </c>
      <c r="X2699">
        <v>0</v>
      </c>
      <c r="Y2699">
        <v>0</v>
      </c>
      <c r="AF2699">
        <v>14.4</v>
      </c>
    </row>
    <row r="2700" spans="1:32" x14ac:dyDescent="0.2">
      <c r="A2700" t="s">
        <v>648</v>
      </c>
      <c r="B2700" t="s">
        <v>475</v>
      </c>
      <c r="C2700" t="s">
        <v>46</v>
      </c>
      <c r="D2700" t="s">
        <v>45</v>
      </c>
      <c r="E2700">
        <v>8</v>
      </c>
      <c r="F2700" t="s">
        <v>649</v>
      </c>
      <c r="G2700" t="s">
        <v>198</v>
      </c>
      <c r="O2700">
        <v>30</v>
      </c>
      <c r="P2700">
        <v>109</v>
      </c>
      <c r="Q2700">
        <v>0</v>
      </c>
      <c r="R2700">
        <v>0</v>
      </c>
      <c r="S2700">
        <v>1</v>
      </c>
      <c r="T2700">
        <v>1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2</v>
      </c>
      <c r="AA2700">
        <v>0</v>
      </c>
      <c r="AF2700">
        <v>13.9</v>
      </c>
    </row>
    <row r="2701" spans="1:32" x14ac:dyDescent="0.2">
      <c r="A2701" t="s">
        <v>864</v>
      </c>
      <c r="B2701" t="s">
        <v>720</v>
      </c>
      <c r="C2701" t="s">
        <v>61</v>
      </c>
      <c r="D2701" t="s">
        <v>62</v>
      </c>
      <c r="E2701">
        <v>8</v>
      </c>
      <c r="F2701" t="s">
        <v>865</v>
      </c>
      <c r="G2701" t="s">
        <v>197</v>
      </c>
      <c r="T2701">
        <v>10</v>
      </c>
      <c r="U2701">
        <v>5</v>
      </c>
      <c r="V2701">
        <v>85</v>
      </c>
      <c r="W2701">
        <v>0</v>
      </c>
      <c r="X2701">
        <v>0</v>
      </c>
      <c r="Y2701">
        <v>0</v>
      </c>
      <c r="AF2701">
        <v>13.5</v>
      </c>
    </row>
    <row r="2702" spans="1:32" x14ac:dyDescent="0.2">
      <c r="A2702" t="s">
        <v>527</v>
      </c>
      <c r="B2702" t="s">
        <v>475</v>
      </c>
      <c r="C2702" t="s">
        <v>56</v>
      </c>
      <c r="D2702" t="s">
        <v>32</v>
      </c>
      <c r="E2702">
        <v>8</v>
      </c>
      <c r="F2702" t="s">
        <v>528</v>
      </c>
      <c r="G2702" t="s">
        <v>206</v>
      </c>
      <c r="O2702">
        <v>2</v>
      </c>
      <c r="P2702">
        <v>5</v>
      </c>
      <c r="Q2702">
        <v>0</v>
      </c>
      <c r="R2702">
        <v>0</v>
      </c>
      <c r="S2702">
        <v>0</v>
      </c>
      <c r="T2702">
        <v>1</v>
      </c>
      <c r="U2702">
        <v>1</v>
      </c>
      <c r="V2702">
        <v>59</v>
      </c>
      <c r="W2702">
        <v>1</v>
      </c>
      <c r="X2702">
        <v>0</v>
      </c>
      <c r="Y2702">
        <v>0</v>
      </c>
      <c r="AF2702">
        <v>13.4</v>
      </c>
    </row>
    <row r="2703" spans="1:32" x14ac:dyDescent="0.2">
      <c r="A2703" t="s">
        <v>395</v>
      </c>
      <c r="B2703" t="s">
        <v>367</v>
      </c>
      <c r="C2703" t="s">
        <v>35</v>
      </c>
      <c r="D2703" t="s">
        <v>60</v>
      </c>
      <c r="E2703">
        <v>8</v>
      </c>
      <c r="F2703" t="s">
        <v>396</v>
      </c>
      <c r="G2703" t="s">
        <v>203</v>
      </c>
      <c r="H2703">
        <v>23</v>
      </c>
      <c r="I2703">
        <v>14</v>
      </c>
      <c r="J2703">
        <v>191</v>
      </c>
      <c r="K2703">
        <v>1</v>
      </c>
      <c r="L2703">
        <v>1</v>
      </c>
      <c r="M2703">
        <v>0</v>
      </c>
      <c r="N2703">
        <v>0</v>
      </c>
      <c r="O2703">
        <v>3</v>
      </c>
      <c r="P2703">
        <v>-3</v>
      </c>
      <c r="Q2703">
        <v>0</v>
      </c>
      <c r="R2703">
        <v>0</v>
      </c>
      <c r="S2703">
        <v>0</v>
      </c>
      <c r="AF2703">
        <v>13.34</v>
      </c>
    </row>
    <row r="2704" spans="1:32" x14ac:dyDescent="0.2">
      <c r="A2704" t="s">
        <v>1155</v>
      </c>
      <c r="B2704" t="s">
        <v>720</v>
      </c>
      <c r="C2704" t="s">
        <v>55</v>
      </c>
      <c r="D2704" t="s">
        <v>49</v>
      </c>
      <c r="E2704">
        <v>8</v>
      </c>
      <c r="F2704" t="s">
        <v>1156</v>
      </c>
      <c r="G2704" t="s">
        <v>202</v>
      </c>
      <c r="T2704">
        <v>7</v>
      </c>
      <c r="U2704">
        <v>5</v>
      </c>
      <c r="V2704">
        <v>82</v>
      </c>
      <c r="W2704">
        <v>0</v>
      </c>
      <c r="X2704">
        <v>0</v>
      </c>
      <c r="Y2704">
        <v>0</v>
      </c>
      <c r="AF2704">
        <v>13.2</v>
      </c>
    </row>
    <row r="2705" spans="1:32" x14ac:dyDescent="0.2">
      <c r="A2705" t="s">
        <v>1101</v>
      </c>
      <c r="B2705" t="s">
        <v>720</v>
      </c>
      <c r="C2705" t="s">
        <v>42</v>
      </c>
      <c r="D2705" t="s">
        <v>43</v>
      </c>
      <c r="E2705">
        <v>8</v>
      </c>
      <c r="F2705" t="s">
        <v>1102</v>
      </c>
      <c r="G2705" t="s">
        <v>196</v>
      </c>
      <c r="T2705">
        <v>12</v>
      </c>
      <c r="U2705">
        <v>7</v>
      </c>
      <c r="V2705">
        <v>62</v>
      </c>
      <c r="W2705">
        <v>0</v>
      </c>
      <c r="X2705">
        <v>0</v>
      </c>
      <c r="Y2705">
        <v>0</v>
      </c>
      <c r="AF2705">
        <v>13.2</v>
      </c>
    </row>
    <row r="2706" spans="1:32" x14ac:dyDescent="0.2">
      <c r="A2706" t="s">
        <v>771</v>
      </c>
      <c r="B2706" t="s">
        <v>720</v>
      </c>
      <c r="C2706" t="s">
        <v>42</v>
      </c>
      <c r="D2706" t="s">
        <v>43</v>
      </c>
      <c r="E2706">
        <v>8</v>
      </c>
      <c r="F2706" t="s">
        <v>772</v>
      </c>
      <c r="G2706" t="s">
        <v>196</v>
      </c>
      <c r="T2706">
        <v>8</v>
      </c>
      <c r="U2706">
        <v>6</v>
      </c>
      <c r="V2706">
        <v>71</v>
      </c>
      <c r="W2706">
        <v>0</v>
      </c>
      <c r="X2706">
        <v>0</v>
      </c>
      <c r="Y2706">
        <v>0</v>
      </c>
      <c r="AF2706">
        <v>13.1</v>
      </c>
    </row>
    <row r="2707" spans="1:32" x14ac:dyDescent="0.2">
      <c r="A2707" t="s">
        <v>387</v>
      </c>
      <c r="B2707" t="s">
        <v>367</v>
      </c>
      <c r="C2707" t="s">
        <v>42</v>
      </c>
      <c r="D2707" t="s">
        <v>43</v>
      </c>
      <c r="E2707">
        <v>8</v>
      </c>
      <c r="F2707" t="s">
        <v>388</v>
      </c>
      <c r="G2707" t="s">
        <v>196</v>
      </c>
      <c r="H2707">
        <v>44</v>
      </c>
      <c r="I2707">
        <v>28</v>
      </c>
      <c r="J2707">
        <v>300</v>
      </c>
      <c r="K2707">
        <v>0</v>
      </c>
      <c r="L2707">
        <v>0</v>
      </c>
      <c r="M2707">
        <v>2</v>
      </c>
      <c r="N2707">
        <v>1</v>
      </c>
      <c r="O2707">
        <v>2</v>
      </c>
      <c r="P2707">
        <v>-1</v>
      </c>
      <c r="Q2707">
        <v>0</v>
      </c>
      <c r="R2707">
        <v>0</v>
      </c>
      <c r="S2707">
        <v>0</v>
      </c>
      <c r="AF2707">
        <v>12.9</v>
      </c>
    </row>
    <row r="2708" spans="1:32" x14ac:dyDescent="0.2">
      <c r="A2708" t="s">
        <v>1127</v>
      </c>
      <c r="B2708" t="s">
        <v>794</v>
      </c>
      <c r="C2708" t="s">
        <v>36</v>
      </c>
      <c r="D2708" t="s">
        <v>50</v>
      </c>
      <c r="E2708">
        <v>8</v>
      </c>
      <c r="F2708" t="s">
        <v>1128</v>
      </c>
      <c r="G2708" t="s">
        <v>204</v>
      </c>
      <c r="T2708">
        <v>2</v>
      </c>
      <c r="U2708">
        <v>2</v>
      </c>
      <c r="V2708">
        <v>48</v>
      </c>
      <c r="W2708">
        <v>1</v>
      </c>
      <c r="X2708">
        <v>0</v>
      </c>
      <c r="Y2708">
        <v>0</v>
      </c>
      <c r="AF2708">
        <v>12.8</v>
      </c>
    </row>
    <row r="2709" spans="1:32" x14ac:dyDescent="0.2">
      <c r="A2709" t="s">
        <v>373</v>
      </c>
      <c r="B2709" t="s">
        <v>367</v>
      </c>
      <c r="C2709" t="s">
        <v>39</v>
      </c>
      <c r="D2709" t="s">
        <v>52</v>
      </c>
      <c r="E2709">
        <v>8</v>
      </c>
      <c r="F2709" t="s">
        <v>374</v>
      </c>
      <c r="G2709" t="s">
        <v>200</v>
      </c>
      <c r="H2709">
        <v>30</v>
      </c>
      <c r="I2709">
        <v>17</v>
      </c>
      <c r="J2709">
        <v>187</v>
      </c>
      <c r="K2709">
        <v>1</v>
      </c>
      <c r="L2709">
        <v>0</v>
      </c>
      <c r="M2709">
        <v>1</v>
      </c>
      <c r="N2709">
        <v>0</v>
      </c>
      <c r="O2709">
        <v>2</v>
      </c>
      <c r="P2709">
        <v>21</v>
      </c>
      <c r="Q2709">
        <v>0</v>
      </c>
      <c r="R2709">
        <v>0</v>
      </c>
      <c r="S2709">
        <v>0</v>
      </c>
      <c r="AF2709">
        <v>12.58</v>
      </c>
    </row>
    <row r="2710" spans="1:32" x14ac:dyDescent="0.2">
      <c r="A2710" t="s">
        <v>828</v>
      </c>
      <c r="B2710" t="s">
        <v>720</v>
      </c>
      <c r="C2710" t="s">
        <v>62</v>
      </c>
      <c r="D2710" t="s">
        <v>61</v>
      </c>
      <c r="E2710">
        <v>8</v>
      </c>
      <c r="F2710" t="s">
        <v>829</v>
      </c>
      <c r="G2710" t="s">
        <v>197</v>
      </c>
      <c r="T2710">
        <v>5</v>
      </c>
      <c r="U2710">
        <v>3</v>
      </c>
      <c r="V2710">
        <v>35</v>
      </c>
      <c r="W2710">
        <v>1</v>
      </c>
      <c r="X2710">
        <v>0</v>
      </c>
      <c r="Y2710">
        <v>0</v>
      </c>
      <c r="AF2710">
        <v>12.5</v>
      </c>
    </row>
    <row r="2711" spans="1:32" x14ac:dyDescent="0.2">
      <c r="A2711" t="s">
        <v>624</v>
      </c>
      <c r="B2711" t="s">
        <v>475</v>
      </c>
      <c r="C2711" t="s">
        <v>33</v>
      </c>
      <c r="D2711" t="s">
        <v>54</v>
      </c>
      <c r="E2711">
        <v>8</v>
      </c>
      <c r="F2711" t="s">
        <v>625</v>
      </c>
      <c r="G2711" t="s">
        <v>205</v>
      </c>
      <c r="O2711">
        <v>14</v>
      </c>
      <c r="P2711">
        <v>39</v>
      </c>
      <c r="Q2711">
        <v>0</v>
      </c>
      <c r="R2711">
        <v>0</v>
      </c>
      <c r="S2711">
        <v>0</v>
      </c>
      <c r="T2711">
        <v>5</v>
      </c>
      <c r="U2711">
        <v>5</v>
      </c>
      <c r="V2711">
        <v>33</v>
      </c>
      <c r="W2711">
        <v>0</v>
      </c>
      <c r="X2711">
        <v>0</v>
      </c>
      <c r="Y2711">
        <v>0</v>
      </c>
      <c r="AF2711">
        <v>12.2</v>
      </c>
    </row>
    <row r="2712" spans="1:32" x14ac:dyDescent="0.2">
      <c r="A2712" t="s">
        <v>493</v>
      </c>
      <c r="B2712" t="s">
        <v>475</v>
      </c>
      <c r="C2712" t="s">
        <v>59</v>
      </c>
      <c r="D2712" t="s">
        <v>44</v>
      </c>
      <c r="E2712">
        <v>8</v>
      </c>
      <c r="F2712" t="s">
        <v>494</v>
      </c>
      <c r="G2712" t="s">
        <v>209</v>
      </c>
      <c r="O2712">
        <v>22</v>
      </c>
      <c r="P2712">
        <v>70</v>
      </c>
      <c r="Q2712">
        <v>0</v>
      </c>
      <c r="R2712">
        <v>0</v>
      </c>
      <c r="S2712">
        <v>0</v>
      </c>
      <c r="T2712">
        <v>3</v>
      </c>
      <c r="U2712">
        <v>3</v>
      </c>
      <c r="V2712">
        <v>22</v>
      </c>
      <c r="W2712">
        <v>0</v>
      </c>
      <c r="X2712">
        <v>0</v>
      </c>
      <c r="Y2712">
        <v>0</v>
      </c>
      <c r="AF2712">
        <v>12.2</v>
      </c>
    </row>
    <row r="2713" spans="1:32" x14ac:dyDescent="0.2">
      <c r="A2713" t="s">
        <v>781</v>
      </c>
      <c r="B2713" t="s">
        <v>720</v>
      </c>
      <c r="C2713" t="s">
        <v>62</v>
      </c>
      <c r="D2713" t="s">
        <v>61</v>
      </c>
      <c r="E2713">
        <v>8</v>
      </c>
      <c r="F2713" t="s">
        <v>782</v>
      </c>
      <c r="G2713" t="s">
        <v>197</v>
      </c>
      <c r="O2713">
        <v>1</v>
      </c>
      <c r="P2713">
        <v>10</v>
      </c>
      <c r="Q2713">
        <v>1</v>
      </c>
      <c r="R2713">
        <v>0</v>
      </c>
      <c r="S2713">
        <v>0</v>
      </c>
      <c r="T2713">
        <v>3</v>
      </c>
      <c r="U2713">
        <v>3</v>
      </c>
      <c r="V2713">
        <v>22</v>
      </c>
      <c r="W2713">
        <v>0</v>
      </c>
      <c r="X2713">
        <v>0</v>
      </c>
      <c r="Y2713">
        <v>0</v>
      </c>
      <c r="AF2713">
        <v>12.2</v>
      </c>
    </row>
    <row r="2714" spans="1:32" x14ac:dyDescent="0.2">
      <c r="A2714" t="s">
        <v>1199</v>
      </c>
      <c r="B2714" t="s">
        <v>794</v>
      </c>
      <c r="C2714" t="s">
        <v>54</v>
      </c>
      <c r="D2714" t="s">
        <v>33</v>
      </c>
      <c r="E2714">
        <v>8</v>
      </c>
      <c r="F2714" t="s">
        <v>1200</v>
      </c>
      <c r="G2714" t="s">
        <v>205</v>
      </c>
      <c r="T2714">
        <v>6</v>
      </c>
      <c r="U2714">
        <v>6</v>
      </c>
      <c r="V2714">
        <v>62</v>
      </c>
      <c r="W2714">
        <v>0</v>
      </c>
      <c r="X2714">
        <v>0</v>
      </c>
      <c r="Y2714">
        <v>0</v>
      </c>
      <c r="AF2714">
        <v>12.2</v>
      </c>
    </row>
    <row r="2715" spans="1:32" x14ac:dyDescent="0.2">
      <c r="A2715" t="s">
        <v>880</v>
      </c>
      <c r="B2715" t="s">
        <v>720</v>
      </c>
      <c r="C2715" t="s">
        <v>55</v>
      </c>
      <c r="D2715" t="s">
        <v>49</v>
      </c>
      <c r="E2715">
        <v>8</v>
      </c>
      <c r="F2715" t="s">
        <v>881</v>
      </c>
      <c r="G2715" t="s">
        <v>202</v>
      </c>
      <c r="T2715">
        <v>6</v>
      </c>
      <c r="U2715">
        <v>6</v>
      </c>
      <c r="V2715">
        <v>62</v>
      </c>
      <c r="W2715">
        <v>0</v>
      </c>
      <c r="X2715">
        <v>0</v>
      </c>
      <c r="Y2715">
        <v>0</v>
      </c>
      <c r="AF2715">
        <v>12.2</v>
      </c>
    </row>
    <row r="2716" spans="1:32" x14ac:dyDescent="0.2">
      <c r="A2716" t="s">
        <v>1011</v>
      </c>
      <c r="B2716" t="s">
        <v>794</v>
      </c>
      <c r="C2716" t="s">
        <v>57</v>
      </c>
      <c r="D2716" t="s">
        <v>34</v>
      </c>
      <c r="E2716">
        <v>8</v>
      </c>
      <c r="F2716" t="s">
        <v>1012</v>
      </c>
      <c r="G2716" t="s">
        <v>207</v>
      </c>
      <c r="T2716">
        <v>2</v>
      </c>
      <c r="U2716">
        <v>2</v>
      </c>
      <c r="V2716">
        <v>41</v>
      </c>
      <c r="W2716">
        <v>1</v>
      </c>
      <c r="X2716">
        <v>0</v>
      </c>
      <c r="Y2716">
        <v>0</v>
      </c>
      <c r="AF2716">
        <v>12.1</v>
      </c>
    </row>
    <row r="2717" spans="1:32" x14ac:dyDescent="0.2">
      <c r="A2717" t="s">
        <v>844</v>
      </c>
      <c r="B2717" t="s">
        <v>720</v>
      </c>
      <c r="C2717" t="s">
        <v>61</v>
      </c>
      <c r="D2717" t="s">
        <v>62</v>
      </c>
      <c r="E2717">
        <v>8</v>
      </c>
      <c r="F2717" t="s">
        <v>845</v>
      </c>
      <c r="G2717" t="s">
        <v>197</v>
      </c>
      <c r="T2717">
        <v>3</v>
      </c>
      <c r="U2717">
        <v>3</v>
      </c>
      <c r="V2717">
        <v>29</v>
      </c>
      <c r="W2717">
        <v>1</v>
      </c>
      <c r="X2717">
        <v>0</v>
      </c>
      <c r="Y2717">
        <v>0</v>
      </c>
      <c r="AF2717">
        <v>11.9</v>
      </c>
    </row>
    <row r="2718" spans="1:32" x14ac:dyDescent="0.2">
      <c r="A2718" t="s">
        <v>769</v>
      </c>
      <c r="B2718" t="s">
        <v>720</v>
      </c>
      <c r="C2718" t="s">
        <v>61</v>
      </c>
      <c r="D2718" t="s">
        <v>62</v>
      </c>
      <c r="E2718">
        <v>8</v>
      </c>
      <c r="F2718" t="s">
        <v>770</v>
      </c>
      <c r="G2718" t="s">
        <v>197</v>
      </c>
      <c r="T2718">
        <v>7</v>
      </c>
      <c r="U2718">
        <v>6</v>
      </c>
      <c r="V2718">
        <v>59</v>
      </c>
      <c r="W2718">
        <v>0</v>
      </c>
      <c r="X2718">
        <v>0</v>
      </c>
      <c r="Y2718">
        <v>0</v>
      </c>
      <c r="AF2718">
        <v>11.9</v>
      </c>
    </row>
    <row r="2719" spans="1:32" x14ac:dyDescent="0.2">
      <c r="A2719" t="s">
        <v>626</v>
      </c>
      <c r="B2719" t="s">
        <v>475</v>
      </c>
      <c r="C2719" t="s">
        <v>47</v>
      </c>
      <c r="D2719" t="s">
        <v>31</v>
      </c>
      <c r="E2719">
        <v>8</v>
      </c>
      <c r="F2719" t="s">
        <v>627</v>
      </c>
      <c r="G2719" t="s">
        <v>208</v>
      </c>
      <c r="O2719">
        <v>11</v>
      </c>
      <c r="P2719">
        <v>38</v>
      </c>
      <c r="Q2719">
        <v>1</v>
      </c>
      <c r="R2719">
        <v>0</v>
      </c>
      <c r="S2719">
        <v>0</v>
      </c>
      <c r="T2719">
        <v>2</v>
      </c>
      <c r="U2719">
        <v>1</v>
      </c>
      <c r="V2719">
        <v>9</v>
      </c>
      <c r="W2719">
        <v>0</v>
      </c>
      <c r="X2719">
        <v>0</v>
      </c>
      <c r="Y2719">
        <v>0</v>
      </c>
      <c r="AF2719">
        <v>11.7</v>
      </c>
    </row>
    <row r="2720" spans="1:32" x14ac:dyDescent="0.2">
      <c r="A2720" t="s">
        <v>383</v>
      </c>
      <c r="B2720" t="s">
        <v>367</v>
      </c>
      <c r="C2720" t="s">
        <v>51</v>
      </c>
      <c r="D2720" t="s">
        <v>48</v>
      </c>
      <c r="E2720">
        <v>8</v>
      </c>
      <c r="F2720" t="s">
        <v>384</v>
      </c>
      <c r="G2720" t="s">
        <v>199</v>
      </c>
      <c r="H2720">
        <v>38</v>
      </c>
      <c r="I2720">
        <v>23</v>
      </c>
      <c r="J2720">
        <v>231</v>
      </c>
      <c r="K2720">
        <v>1</v>
      </c>
      <c r="L2720">
        <v>0</v>
      </c>
      <c r="M2720">
        <v>2</v>
      </c>
      <c r="N2720">
        <v>0</v>
      </c>
      <c r="O2720">
        <v>6</v>
      </c>
      <c r="P2720">
        <v>4</v>
      </c>
      <c r="Q2720">
        <v>0</v>
      </c>
      <c r="R2720">
        <v>0</v>
      </c>
      <c r="S2720">
        <v>0</v>
      </c>
      <c r="AF2720">
        <v>11.64</v>
      </c>
    </row>
    <row r="2721" spans="1:32" x14ac:dyDescent="0.2">
      <c r="A2721" t="s">
        <v>550</v>
      </c>
      <c r="B2721" t="s">
        <v>475</v>
      </c>
      <c r="C2721" t="s">
        <v>41</v>
      </c>
      <c r="D2721" t="s">
        <v>37</v>
      </c>
      <c r="E2721">
        <v>8</v>
      </c>
      <c r="F2721" t="s">
        <v>551</v>
      </c>
      <c r="G2721" t="s">
        <v>201</v>
      </c>
      <c r="O2721">
        <v>4</v>
      </c>
      <c r="P2721">
        <v>21</v>
      </c>
      <c r="Q2721">
        <v>0</v>
      </c>
      <c r="R2721">
        <v>0</v>
      </c>
      <c r="S2721">
        <v>0</v>
      </c>
      <c r="T2721">
        <v>4</v>
      </c>
      <c r="U2721">
        <v>2</v>
      </c>
      <c r="V2721">
        <v>15</v>
      </c>
      <c r="W2721">
        <v>1</v>
      </c>
      <c r="X2721">
        <v>0</v>
      </c>
      <c r="Y2721">
        <v>0</v>
      </c>
      <c r="AF2721">
        <v>11.6</v>
      </c>
    </row>
    <row r="2722" spans="1:32" x14ac:dyDescent="0.2">
      <c r="A2722" t="s">
        <v>451</v>
      </c>
      <c r="B2722" t="s">
        <v>367</v>
      </c>
      <c r="C2722" t="s">
        <v>48</v>
      </c>
      <c r="D2722" t="s">
        <v>51</v>
      </c>
      <c r="E2722">
        <v>8</v>
      </c>
      <c r="F2722" t="s">
        <v>452</v>
      </c>
      <c r="G2722" t="s">
        <v>199</v>
      </c>
      <c r="H2722">
        <v>45</v>
      </c>
      <c r="I2722">
        <v>28</v>
      </c>
      <c r="J2722">
        <v>262</v>
      </c>
      <c r="K2722">
        <v>1</v>
      </c>
      <c r="L2722">
        <v>0</v>
      </c>
      <c r="M2722">
        <v>3</v>
      </c>
      <c r="N2722">
        <v>0</v>
      </c>
      <c r="AF2722">
        <v>11.48</v>
      </c>
    </row>
    <row r="2723" spans="1:32" x14ac:dyDescent="0.2">
      <c r="A2723" t="s">
        <v>534</v>
      </c>
      <c r="B2723" t="s">
        <v>475</v>
      </c>
      <c r="C2723" t="s">
        <v>54</v>
      </c>
      <c r="D2723" t="s">
        <v>33</v>
      </c>
      <c r="E2723">
        <v>8</v>
      </c>
      <c r="F2723" t="s">
        <v>535</v>
      </c>
      <c r="G2723" t="s">
        <v>205</v>
      </c>
      <c r="O2723">
        <v>16</v>
      </c>
      <c r="P2723">
        <v>64</v>
      </c>
      <c r="Q2723">
        <v>0</v>
      </c>
      <c r="R2723">
        <v>0</v>
      </c>
      <c r="S2723">
        <v>0</v>
      </c>
      <c r="T2723">
        <v>3</v>
      </c>
      <c r="U2723">
        <v>3</v>
      </c>
      <c r="V2723">
        <v>18</v>
      </c>
      <c r="W2723">
        <v>0</v>
      </c>
      <c r="X2723">
        <v>0</v>
      </c>
      <c r="Y2723">
        <v>0</v>
      </c>
      <c r="AF2723">
        <v>11.2</v>
      </c>
    </row>
    <row r="2724" spans="1:32" x14ac:dyDescent="0.2">
      <c r="A2724" t="s">
        <v>366</v>
      </c>
      <c r="B2724" t="s">
        <v>367</v>
      </c>
      <c r="C2724" t="s">
        <v>61</v>
      </c>
      <c r="D2724" t="s">
        <v>62</v>
      </c>
      <c r="E2724">
        <v>8</v>
      </c>
      <c r="F2724" t="s">
        <v>368</v>
      </c>
      <c r="G2724" t="s">
        <v>197</v>
      </c>
      <c r="H2724">
        <v>36</v>
      </c>
      <c r="I2724">
        <v>22</v>
      </c>
      <c r="J2724">
        <v>217</v>
      </c>
      <c r="K2724">
        <v>1</v>
      </c>
      <c r="L2724">
        <v>0</v>
      </c>
      <c r="M2724">
        <v>2</v>
      </c>
      <c r="N2724">
        <v>0</v>
      </c>
      <c r="O2724">
        <v>1</v>
      </c>
      <c r="P2724">
        <v>5</v>
      </c>
      <c r="Q2724">
        <v>0</v>
      </c>
      <c r="R2724">
        <v>0</v>
      </c>
      <c r="S2724">
        <v>0</v>
      </c>
      <c r="AF2724">
        <v>11.18</v>
      </c>
    </row>
    <row r="2725" spans="1:32" x14ac:dyDescent="0.2">
      <c r="A2725" t="s">
        <v>499</v>
      </c>
      <c r="B2725" t="s">
        <v>475</v>
      </c>
      <c r="C2725" t="s">
        <v>49</v>
      </c>
      <c r="D2725" t="s">
        <v>55</v>
      </c>
      <c r="E2725">
        <v>8</v>
      </c>
      <c r="F2725" t="s">
        <v>500</v>
      </c>
      <c r="G2725" t="s">
        <v>202</v>
      </c>
      <c r="O2725">
        <v>18</v>
      </c>
      <c r="P2725">
        <v>54</v>
      </c>
      <c r="Q2725">
        <v>0</v>
      </c>
      <c r="R2725">
        <v>0</v>
      </c>
      <c r="S2725">
        <v>0</v>
      </c>
      <c r="T2725">
        <v>6</v>
      </c>
      <c r="U2725">
        <v>5</v>
      </c>
      <c r="V2725">
        <v>7</v>
      </c>
      <c r="W2725">
        <v>0</v>
      </c>
      <c r="X2725">
        <v>0</v>
      </c>
      <c r="Y2725">
        <v>0</v>
      </c>
      <c r="AF2725">
        <v>11.1</v>
      </c>
    </row>
    <row r="2726" spans="1:32" x14ac:dyDescent="0.2">
      <c r="A2726" t="s">
        <v>481</v>
      </c>
      <c r="B2726" t="s">
        <v>475</v>
      </c>
      <c r="C2726" t="s">
        <v>52</v>
      </c>
      <c r="D2726" t="s">
        <v>39</v>
      </c>
      <c r="E2726">
        <v>8</v>
      </c>
      <c r="F2726" t="s">
        <v>482</v>
      </c>
      <c r="G2726" t="s">
        <v>200</v>
      </c>
      <c r="O2726">
        <v>10</v>
      </c>
      <c r="P2726">
        <v>41</v>
      </c>
      <c r="Q2726">
        <v>0</v>
      </c>
      <c r="R2726">
        <v>0</v>
      </c>
      <c r="S2726">
        <v>0</v>
      </c>
      <c r="T2726">
        <v>4</v>
      </c>
      <c r="U2726">
        <v>4</v>
      </c>
      <c r="V2726">
        <v>28</v>
      </c>
      <c r="W2726">
        <v>0</v>
      </c>
      <c r="X2726">
        <v>0</v>
      </c>
      <c r="Y2726">
        <v>0</v>
      </c>
      <c r="AF2726">
        <v>10.9</v>
      </c>
    </row>
    <row r="2727" spans="1:32" x14ac:dyDescent="0.2">
      <c r="A2727" t="s">
        <v>503</v>
      </c>
      <c r="B2727" t="s">
        <v>475</v>
      </c>
      <c r="C2727" t="s">
        <v>61</v>
      </c>
      <c r="D2727" t="s">
        <v>62</v>
      </c>
      <c r="E2727">
        <v>8</v>
      </c>
      <c r="F2727" t="s">
        <v>504</v>
      </c>
      <c r="G2727" t="s">
        <v>197</v>
      </c>
      <c r="O2727">
        <v>5</v>
      </c>
      <c r="P2727">
        <v>17</v>
      </c>
      <c r="Q2727">
        <v>0</v>
      </c>
      <c r="R2727">
        <v>0</v>
      </c>
      <c r="S2727">
        <v>0</v>
      </c>
      <c r="T2727">
        <v>7</v>
      </c>
      <c r="U2727">
        <v>6</v>
      </c>
      <c r="V2727">
        <v>30</v>
      </c>
      <c r="W2727">
        <v>0</v>
      </c>
      <c r="X2727">
        <v>0</v>
      </c>
      <c r="Y2727">
        <v>0</v>
      </c>
      <c r="AF2727">
        <v>10.7</v>
      </c>
    </row>
    <row r="2728" spans="1:32" x14ac:dyDescent="0.2">
      <c r="A2728" t="s">
        <v>507</v>
      </c>
      <c r="B2728" t="s">
        <v>475</v>
      </c>
      <c r="C2728" t="s">
        <v>37</v>
      </c>
      <c r="D2728" t="s">
        <v>41</v>
      </c>
      <c r="E2728">
        <v>8</v>
      </c>
      <c r="F2728" t="s">
        <v>508</v>
      </c>
      <c r="G2728" t="s">
        <v>201</v>
      </c>
      <c r="O2728">
        <v>10</v>
      </c>
      <c r="P2728">
        <v>54</v>
      </c>
      <c r="Q2728">
        <v>0</v>
      </c>
      <c r="R2728">
        <v>0</v>
      </c>
      <c r="S2728">
        <v>0</v>
      </c>
      <c r="T2728">
        <v>3</v>
      </c>
      <c r="U2728">
        <v>2</v>
      </c>
      <c r="V2728">
        <v>31</v>
      </c>
      <c r="W2728">
        <v>0</v>
      </c>
      <c r="X2728">
        <v>0</v>
      </c>
      <c r="Y2728">
        <v>0</v>
      </c>
      <c r="AF2728">
        <v>10.5</v>
      </c>
    </row>
    <row r="2729" spans="1:32" x14ac:dyDescent="0.2">
      <c r="A2729" t="s">
        <v>1117</v>
      </c>
      <c r="B2729" t="s">
        <v>720</v>
      </c>
      <c r="C2729" t="s">
        <v>37</v>
      </c>
      <c r="D2729" t="s">
        <v>41</v>
      </c>
      <c r="E2729">
        <v>8</v>
      </c>
      <c r="F2729" t="s">
        <v>1118</v>
      </c>
      <c r="G2729" t="s">
        <v>201</v>
      </c>
      <c r="T2729">
        <v>9</v>
      </c>
      <c r="U2729">
        <v>5</v>
      </c>
      <c r="V2729">
        <v>55</v>
      </c>
      <c r="W2729">
        <v>0</v>
      </c>
      <c r="X2729">
        <v>0</v>
      </c>
      <c r="Y2729">
        <v>0</v>
      </c>
      <c r="AF2729">
        <v>10.5</v>
      </c>
    </row>
    <row r="2730" spans="1:32" x14ac:dyDescent="0.2">
      <c r="A2730" t="s">
        <v>1254</v>
      </c>
      <c r="B2730" t="s">
        <v>720</v>
      </c>
      <c r="C2730" t="s">
        <v>32</v>
      </c>
      <c r="D2730" t="s">
        <v>56</v>
      </c>
      <c r="E2730">
        <v>8</v>
      </c>
      <c r="F2730" t="s">
        <v>1255</v>
      </c>
      <c r="G2730" t="s">
        <v>206</v>
      </c>
      <c r="T2730">
        <v>5</v>
      </c>
      <c r="U2730">
        <v>4</v>
      </c>
      <c r="V2730">
        <v>63</v>
      </c>
      <c r="W2730">
        <v>0</v>
      </c>
      <c r="X2730">
        <v>0</v>
      </c>
      <c r="Y2730">
        <v>0</v>
      </c>
      <c r="AF2730">
        <v>10.3</v>
      </c>
    </row>
    <row r="2731" spans="1:32" x14ac:dyDescent="0.2">
      <c r="A2731" t="s">
        <v>532</v>
      </c>
      <c r="B2731" t="s">
        <v>475</v>
      </c>
      <c r="C2731" t="s">
        <v>57</v>
      </c>
      <c r="D2731" t="s">
        <v>34</v>
      </c>
      <c r="E2731">
        <v>8</v>
      </c>
      <c r="F2731" t="s">
        <v>533</v>
      </c>
      <c r="G2731" t="s">
        <v>207</v>
      </c>
      <c r="O2731">
        <v>21</v>
      </c>
      <c r="P2731">
        <v>71</v>
      </c>
      <c r="Q2731">
        <v>0</v>
      </c>
      <c r="R2731">
        <v>0</v>
      </c>
      <c r="S2731">
        <v>0</v>
      </c>
      <c r="T2731">
        <v>3</v>
      </c>
      <c r="U2731">
        <v>2</v>
      </c>
      <c r="V2731">
        <v>11</v>
      </c>
      <c r="W2731">
        <v>0</v>
      </c>
      <c r="X2731">
        <v>0</v>
      </c>
      <c r="Y2731">
        <v>0</v>
      </c>
      <c r="AF2731">
        <v>10.199999999999999</v>
      </c>
    </row>
    <row r="2732" spans="1:32" x14ac:dyDescent="0.2">
      <c r="A2732" t="s">
        <v>1429</v>
      </c>
      <c r="B2732" t="s">
        <v>720</v>
      </c>
      <c r="C2732" t="s">
        <v>32</v>
      </c>
      <c r="D2732" t="s">
        <v>56</v>
      </c>
      <c r="E2732">
        <v>8</v>
      </c>
      <c r="F2732" t="s">
        <v>1430</v>
      </c>
      <c r="G2732" t="s">
        <v>206</v>
      </c>
      <c r="T2732">
        <v>7</v>
      </c>
      <c r="U2732">
        <v>6</v>
      </c>
      <c r="V2732">
        <v>41</v>
      </c>
      <c r="W2732">
        <v>0</v>
      </c>
      <c r="X2732">
        <v>0</v>
      </c>
      <c r="Y2732">
        <v>0</v>
      </c>
      <c r="AF2732">
        <v>10.1</v>
      </c>
    </row>
    <row r="2733" spans="1:32" x14ac:dyDescent="0.2">
      <c r="A2733" t="s">
        <v>870</v>
      </c>
      <c r="B2733" t="s">
        <v>720</v>
      </c>
      <c r="C2733" t="s">
        <v>46</v>
      </c>
      <c r="D2733" t="s">
        <v>45</v>
      </c>
      <c r="E2733">
        <v>8</v>
      </c>
      <c r="F2733" t="s">
        <v>871</v>
      </c>
      <c r="G2733" t="s">
        <v>198</v>
      </c>
      <c r="O2733">
        <v>1</v>
      </c>
      <c r="P2733">
        <v>0</v>
      </c>
      <c r="Q2733">
        <v>0</v>
      </c>
      <c r="R2733">
        <v>0</v>
      </c>
      <c r="S2733">
        <v>0</v>
      </c>
      <c r="T2733">
        <v>4</v>
      </c>
      <c r="U2733">
        <v>3</v>
      </c>
      <c r="V2733">
        <v>70</v>
      </c>
      <c r="W2733">
        <v>0</v>
      </c>
      <c r="X2733">
        <v>0</v>
      </c>
      <c r="Y2733">
        <v>0</v>
      </c>
      <c r="AF2733">
        <v>10</v>
      </c>
    </row>
    <row r="2734" spans="1:32" x14ac:dyDescent="0.2">
      <c r="A2734" t="s">
        <v>872</v>
      </c>
      <c r="B2734" t="s">
        <v>720</v>
      </c>
      <c r="C2734" t="s">
        <v>56</v>
      </c>
      <c r="D2734" t="s">
        <v>32</v>
      </c>
      <c r="E2734">
        <v>8</v>
      </c>
      <c r="F2734" t="s">
        <v>873</v>
      </c>
      <c r="G2734" t="s">
        <v>206</v>
      </c>
      <c r="O2734">
        <v>1</v>
      </c>
      <c r="P2734">
        <v>2</v>
      </c>
      <c r="Q2734">
        <v>0</v>
      </c>
      <c r="R2734">
        <v>0</v>
      </c>
      <c r="S2734">
        <v>0</v>
      </c>
      <c r="T2734">
        <v>9</v>
      </c>
      <c r="U2734">
        <v>5</v>
      </c>
      <c r="V2734">
        <v>46</v>
      </c>
      <c r="W2734">
        <v>0</v>
      </c>
      <c r="X2734">
        <v>0</v>
      </c>
      <c r="Y2734">
        <v>0</v>
      </c>
      <c r="AF2734">
        <v>9.8000000000000007</v>
      </c>
    </row>
    <row r="2735" spans="1:32" x14ac:dyDescent="0.2">
      <c r="A2735" t="s">
        <v>1009</v>
      </c>
      <c r="B2735" t="s">
        <v>720</v>
      </c>
      <c r="C2735" t="s">
        <v>59</v>
      </c>
      <c r="D2735" t="s">
        <v>44</v>
      </c>
      <c r="E2735">
        <v>8</v>
      </c>
      <c r="F2735" t="s">
        <v>1010</v>
      </c>
      <c r="G2735" t="s">
        <v>209</v>
      </c>
      <c r="T2735">
        <v>5</v>
      </c>
      <c r="U2735">
        <v>5</v>
      </c>
      <c r="V2735">
        <v>48</v>
      </c>
      <c r="W2735">
        <v>0</v>
      </c>
      <c r="X2735">
        <v>0</v>
      </c>
      <c r="Y2735">
        <v>0</v>
      </c>
      <c r="AF2735">
        <v>9.8000000000000007</v>
      </c>
    </row>
    <row r="2736" spans="1:32" x14ac:dyDescent="0.2">
      <c r="A2736" t="s">
        <v>876</v>
      </c>
      <c r="B2736" t="s">
        <v>794</v>
      </c>
      <c r="C2736" t="s">
        <v>35</v>
      </c>
      <c r="D2736" t="s">
        <v>60</v>
      </c>
      <c r="E2736">
        <v>8</v>
      </c>
      <c r="F2736" t="s">
        <v>877</v>
      </c>
      <c r="G2736" t="s">
        <v>203</v>
      </c>
      <c r="T2736">
        <v>3</v>
      </c>
      <c r="U2736">
        <v>2</v>
      </c>
      <c r="V2736">
        <v>57</v>
      </c>
      <c r="W2736">
        <v>0</v>
      </c>
      <c r="X2736">
        <v>1</v>
      </c>
      <c r="Y2736">
        <v>0</v>
      </c>
      <c r="AF2736">
        <v>9.6999999999999993</v>
      </c>
    </row>
    <row r="2737" spans="1:32" x14ac:dyDescent="0.2">
      <c r="A2737" t="s">
        <v>812</v>
      </c>
      <c r="B2737" t="s">
        <v>720</v>
      </c>
      <c r="C2737" t="s">
        <v>47</v>
      </c>
      <c r="D2737" t="s">
        <v>31</v>
      </c>
      <c r="E2737">
        <v>8</v>
      </c>
      <c r="F2737" t="s">
        <v>813</v>
      </c>
      <c r="G2737" t="s">
        <v>208</v>
      </c>
      <c r="O2737">
        <v>1</v>
      </c>
      <c r="P2737">
        <v>10</v>
      </c>
      <c r="Q2737">
        <v>0</v>
      </c>
      <c r="R2737">
        <v>0</v>
      </c>
      <c r="S2737">
        <v>0</v>
      </c>
      <c r="T2737">
        <v>9</v>
      </c>
      <c r="U2737">
        <v>6</v>
      </c>
      <c r="V2737">
        <v>27</v>
      </c>
      <c r="W2737">
        <v>0</v>
      </c>
      <c r="X2737">
        <v>0</v>
      </c>
      <c r="Y2737">
        <v>0</v>
      </c>
      <c r="AF2737">
        <v>9.6999999999999993</v>
      </c>
    </row>
    <row r="2738" spans="1:32" x14ac:dyDescent="0.2">
      <c r="A2738" t="s">
        <v>980</v>
      </c>
      <c r="B2738" t="s">
        <v>794</v>
      </c>
      <c r="C2738" t="s">
        <v>49</v>
      </c>
      <c r="D2738" t="s">
        <v>55</v>
      </c>
      <c r="E2738">
        <v>8</v>
      </c>
      <c r="F2738" t="s">
        <v>981</v>
      </c>
      <c r="G2738" t="s">
        <v>202</v>
      </c>
      <c r="T2738">
        <v>5</v>
      </c>
      <c r="U2738">
        <v>4</v>
      </c>
      <c r="V2738">
        <v>56</v>
      </c>
      <c r="W2738">
        <v>0</v>
      </c>
      <c r="X2738">
        <v>0</v>
      </c>
      <c r="Y2738">
        <v>0</v>
      </c>
      <c r="AF2738">
        <v>9.6</v>
      </c>
    </row>
    <row r="2739" spans="1:32" x14ac:dyDescent="0.2">
      <c r="A2739" t="s">
        <v>379</v>
      </c>
      <c r="B2739" t="s">
        <v>367</v>
      </c>
      <c r="C2739" t="s">
        <v>60</v>
      </c>
      <c r="D2739" t="s">
        <v>35</v>
      </c>
      <c r="E2739">
        <v>8</v>
      </c>
      <c r="F2739" t="s">
        <v>380</v>
      </c>
      <c r="G2739" t="s">
        <v>203</v>
      </c>
      <c r="H2739">
        <v>41</v>
      </c>
      <c r="I2739">
        <v>20</v>
      </c>
      <c r="J2739">
        <v>162</v>
      </c>
      <c r="K2739">
        <v>0</v>
      </c>
      <c r="L2739">
        <v>0</v>
      </c>
      <c r="M2739">
        <v>0</v>
      </c>
      <c r="N2739">
        <v>0</v>
      </c>
      <c r="O2739">
        <v>6</v>
      </c>
      <c r="P2739">
        <v>28</v>
      </c>
      <c r="Q2739">
        <v>0</v>
      </c>
      <c r="R2739">
        <v>0</v>
      </c>
      <c r="S2739">
        <v>0</v>
      </c>
      <c r="AF2739">
        <v>9.2799999999999994</v>
      </c>
    </row>
    <row r="2740" spans="1:32" x14ac:dyDescent="0.2">
      <c r="A2740" t="s">
        <v>564</v>
      </c>
      <c r="B2740" t="s">
        <v>475</v>
      </c>
      <c r="C2740" t="s">
        <v>45</v>
      </c>
      <c r="D2740" t="s">
        <v>46</v>
      </c>
      <c r="E2740">
        <v>8</v>
      </c>
      <c r="F2740" t="s">
        <v>565</v>
      </c>
      <c r="G2740" t="s">
        <v>198</v>
      </c>
      <c r="O2740">
        <v>1</v>
      </c>
      <c r="P2740">
        <v>3</v>
      </c>
      <c r="Q2740">
        <v>0</v>
      </c>
      <c r="R2740">
        <v>0</v>
      </c>
      <c r="S2740">
        <v>0</v>
      </c>
      <c r="T2740">
        <v>2</v>
      </c>
      <c r="U2740">
        <v>2</v>
      </c>
      <c r="V2740">
        <v>68</v>
      </c>
      <c r="W2740">
        <v>0</v>
      </c>
      <c r="X2740">
        <v>0</v>
      </c>
      <c r="Y2740">
        <v>0</v>
      </c>
      <c r="AF2740">
        <v>9.1</v>
      </c>
    </row>
    <row r="2741" spans="1:32" x14ac:dyDescent="0.2">
      <c r="A2741" t="s">
        <v>650</v>
      </c>
      <c r="B2741" t="s">
        <v>475</v>
      </c>
      <c r="C2741" t="s">
        <v>42</v>
      </c>
      <c r="D2741" t="s">
        <v>43</v>
      </c>
      <c r="E2741">
        <v>8</v>
      </c>
      <c r="F2741" t="s">
        <v>651</v>
      </c>
      <c r="G2741" t="s">
        <v>196</v>
      </c>
      <c r="O2741">
        <v>2</v>
      </c>
      <c r="P2741">
        <v>1</v>
      </c>
      <c r="Q2741">
        <v>0</v>
      </c>
      <c r="R2741">
        <v>0</v>
      </c>
      <c r="S2741">
        <v>0</v>
      </c>
      <c r="T2741">
        <v>5</v>
      </c>
      <c r="U2741">
        <v>4</v>
      </c>
      <c r="V2741">
        <v>50</v>
      </c>
      <c r="W2741">
        <v>0</v>
      </c>
      <c r="X2741">
        <v>0</v>
      </c>
      <c r="Y2741">
        <v>0</v>
      </c>
      <c r="AF2741">
        <v>9.1</v>
      </c>
    </row>
    <row r="2742" spans="1:32" x14ac:dyDescent="0.2">
      <c r="A2742" t="s">
        <v>1268</v>
      </c>
      <c r="B2742" t="s">
        <v>794</v>
      </c>
      <c r="C2742" t="s">
        <v>31</v>
      </c>
      <c r="D2742" t="s">
        <v>47</v>
      </c>
      <c r="E2742">
        <v>8</v>
      </c>
      <c r="F2742" t="s">
        <v>1269</v>
      </c>
      <c r="G2742" t="s">
        <v>208</v>
      </c>
      <c r="T2742">
        <v>3</v>
      </c>
      <c r="U2742">
        <v>3</v>
      </c>
      <c r="V2742">
        <v>61</v>
      </c>
      <c r="W2742">
        <v>0</v>
      </c>
      <c r="X2742">
        <v>0</v>
      </c>
      <c r="Y2742">
        <v>0</v>
      </c>
      <c r="AF2742">
        <v>9.1</v>
      </c>
    </row>
    <row r="2743" spans="1:32" x14ac:dyDescent="0.2">
      <c r="A2743" t="s">
        <v>775</v>
      </c>
      <c r="B2743" t="s">
        <v>720</v>
      </c>
      <c r="C2743" t="s">
        <v>48</v>
      </c>
      <c r="D2743" t="s">
        <v>51</v>
      </c>
      <c r="E2743">
        <v>8</v>
      </c>
      <c r="F2743" t="s">
        <v>776</v>
      </c>
      <c r="G2743" t="s">
        <v>199</v>
      </c>
      <c r="T2743">
        <v>9</v>
      </c>
      <c r="U2743">
        <v>4</v>
      </c>
      <c r="V2743">
        <v>49</v>
      </c>
      <c r="W2743">
        <v>0</v>
      </c>
      <c r="X2743">
        <v>0</v>
      </c>
      <c r="Y2743">
        <v>0</v>
      </c>
      <c r="AF2743">
        <v>8.9</v>
      </c>
    </row>
    <row r="2744" spans="1:32" x14ac:dyDescent="0.2">
      <c r="A2744" t="s">
        <v>513</v>
      </c>
      <c r="B2744" t="s">
        <v>475</v>
      </c>
      <c r="C2744" t="s">
        <v>36</v>
      </c>
      <c r="D2744" t="s">
        <v>50</v>
      </c>
      <c r="E2744">
        <v>8</v>
      </c>
      <c r="F2744" t="s">
        <v>514</v>
      </c>
      <c r="G2744" t="s">
        <v>204</v>
      </c>
      <c r="O2744">
        <v>23</v>
      </c>
      <c r="P2744">
        <v>71</v>
      </c>
      <c r="Q2744">
        <v>0</v>
      </c>
      <c r="R2744">
        <v>0</v>
      </c>
      <c r="S2744">
        <v>0</v>
      </c>
      <c r="T2744">
        <v>1</v>
      </c>
      <c r="U2744">
        <v>1</v>
      </c>
      <c r="V2744">
        <v>7</v>
      </c>
      <c r="W2744">
        <v>0</v>
      </c>
      <c r="X2744">
        <v>0</v>
      </c>
      <c r="Y2744">
        <v>0</v>
      </c>
      <c r="AF2744">
        <v>8.8000000000000007</v>
      </c>
    </row>
    <row r="2745" spans="1:32" x14ac:dyDescent="0.2">
      <c r="A2745" t="s">
        <v>1029</v>
      </c>
      <c r="B2745" t="s">
        <v>720</v>
      </c>
      <c r="C2745" t="s">
        <v>42</v>
      </c>
      <c r="D2745" t="s">
        <v>43</v>
      </c>
      <c r="E2745">
        <v>8</v>
      </c>
      <c r="F2745" t="s">
        <v>1030</v>
      </c>
      <c r="G2745" t="s">
        <v>196</v>
      </c>
      <c r="T2745">
        <v>7</v>
      </c>
      <c r="U2745">
        <v>3</v>
      </c>
      <c r="V2745">
        <v>58</v>
      </c>
      <c r="W2745">
        <v>0</v>
      </c>
      <c r="X2745">
        <v>0</v>
      </c>
      <c r="Y2745">
        <v>0</v>
      </c>
      <c r="AF2745">
        <v>8.8000000000000007</v>
      </c>
    </row>
    <row r="2746" spans="1:32" x14ac:dyDescent="0.2">
      <c r="A2746" t="s">
        <v>1159</v>
      </c>
      <c r="B2746" t="s">
        <v>794</v>
      </c>
      <c r="C2746" t="s">
        <v>55</v>
      </c>
      <c r="D2746" t="s">
        <v>49</v>
      </c>
      <c r="E2746">
        <v>8</v>
      </c>
      <c r="F2746" t="s">
        <v>1160</v>
      </c>
      <c r="G2746" t="s">
        <v>202</v>
      </c>
      <c r="T2746">
        <v>4</v>
      </c>
      <c r="U2746">
        <v>2</v>
      </c>
      <c r="V2746">
        <v>8</v>
      </c>
      <c r="W2746">
        <v>1</v>
      </c>
      <c r="X2746">
        <v>0</v>
      </c>
      <c r="Y2746">
        <v>0</v>
      </c>
      <c r="AF2746">
        <v>8.8000000000000007</v>
      </c>
    </row>
    <row r="2747" spans="1:32" x14ac:dyDescent="0.2">
      <c r="A2747" t="s">
        <v>798</v>
      </c>
      <c r="B2747" t="s">
        <v>720</v>
      </c>
      <c r="C2747" t="s">
        <v>55</v>
      </c>
      <c r="D2747" t="s">
        <v>49</v>
      </c>
      <c r="E2747">
        <v>8</v>
      </c>
      <c r="F2747" t="s">
        <v>799</v>
      </c>
      <c r="G2747" t="s">
        <v>202</v>
      </c>
      <c r="T2747">
        <v>4</v>
      </c>
      <c r="U2747">
        <v>3</v>
      </c>
      <c r="V2747">
        <v>57</v>
      </c>
      <c r="W2747">
        <v>0</v>
      </c>
      <c r="X2747">
        <v>0</v>
      </c>
      <c r="Y2747">
        <v>0</v>
      </c>
      <c r="AF2747">
        <v>8.6999999999999993</v>
      </c>
    </row>
    <row r="2748" spans="1:32" x14ac:dyDescent="0.2">
      <c r="A2748" t="s">
        <v>1284</v>
      </c>
      <c r="B2748" t="s">
        <v>720</v>
      </c>
      <c r="C2748" t="s">
        <v>43</v>
      </c>
      <c r="D2748" t="s">
        <v>42</v>
      </c>
      <c r="E2748">
        <v>8</v>
      </c>
      <c r="F2748" t="s">
        <v>1285</v>
      </c>
      <c r="G2748" t="s">
        <v>196</v>
      </c>
      <c r="T2748">
        <v>7</v>
      </c>
      <c r="U2748">
        <v>4</v>
      </c>
      <c r="V2748">
        <v>47</v>
      </c>
      <c r="W2748">
        <v>0</v>
      </c>
      <c r="X2748">
        <v>0</v>
      </c>
      <c r="Y2748">
        <v>0</v>
      </c>
      <c r="AF2748">
        <v>8.6999999999999993</v>
      </c>
    </row>
    <row r="2749" spans="1:32" x14ac:dyDescent="0.2">
      <c r="A2749" t="s">
        <v>634</v>
      </c>
      <c r="B2749" t="s">
        <v>475</v>
      </c>
      <c r="C2749" t="s">
        <v>43</v>
      </c>
      <c r="D2749" t="s">
        <v>42</v>
      </c>
      <c r="E2749">
        <v>8</v>
      </c>
      <c r="F2749" t="s">
        <v>635</v>
      </c>
      <c r="G2749" t="s">
        <v>196</v>
      </c>
      <c r="O2749">
        <v>17</v>
      </c>
      <c r="P2749">
        <v>72</v>
      </c>
      <c r="Q2749">
        <v>0</v>
      </c>
      <c r="R2749">
        <v>0</v>
      </c>
      <c r="S2749">
        <v>0</v>
      </c>
      <c r="T2749">
        <v>1</v>
      </c>
      <c r="U2749">
        <v>1</v>
      </c>
      <c r="V2749">
        <v>2</v>
      </c>
      <c r="W2749">
        <v>0</v>
      </c>
      <c r="X2749">
        <v>0</v>
      </c>
      <c r="Y2749">
        <v>0</v>
      </c>
      <c r="AF2749">
        <v>8.4</v>
      </c>
    </row>
    <row r="2750" spans="1:32" x14ac:dyDescent="0.2">
      <c r="A2750" t="s">
        <v>536</v>
      </c>
      <c r="B2750" t="s">
        <v>475</v>
      </c>
      <c r="C2750" t="s">
        <v>55</v>
      </c>
      <c r="D2750" t="s">
        <v>49</v>
      </c>
      <c r="E2750">
        <v>8</v>
      </c>
      <c r="F2750" t="s">
        <v>537</v>
      </c>
      <c r="G2750" t="s">
        <v>202</v>
      </c>
      <c r="O2750">
        <v>17</v>
      </c>
      <c r="P2750">
        <v>69</v>
      </c>
      <c r="Q2750">
        <v>0</v>
      </c>
      <c r="R2750">
        <v>0</v>
      </c>
      <c r="S2750">
        <v>0</v>
      </c>
      <c r="T2750">
        <v>1</v>
      </c>
      <c r="U2750">
        <v>1</v>
      </c>
      <c r="V2750">
        <v>5</v>
      </c>
      <c r="W2750">
        <v>0</v>
      </c>
      <c r="X2750">
        <v>0</v>
      </c>
      <c r="Y2750">
        <v>0</v>
      </c>
      <c r="AF2750">
        <v>8.4</v>
      </c>
    </row>
    <row r="2751" spans="1:32" x14ac:dyDescent="0.2">
      <c r="A2751" t="s">
        <v>960</v>
      </c>
      <c r="B2751" t="s">
        <v>794</v>
      </c>
      <c r="C2751" t="s">
        <v>60</v>
      </c>
      <c r="D2751" t="s">
        <v>35</v>
      </c>
      <c r="E2751">
        <v>8</v>
      </c>
      <c r="F2751" t="s">
        <v>961</v>
      </c>
      <c r="G2751" t="s">
        <v>203</v>
      </c>
      <c r="T2751">
        <v>8</v>
      </c>
      <c r="U2751">
        <v>6</v>
      </c>
      <c r="V2751">
        <v>24</v>
      </c>
      <c r="W2751">
        <v>0</v>
      </c>
      <c r="X2751">
        <v>0</v>
      </c>
      <c r="Y2751">
        <v>0</v>
      </c>
      <c r="AF2751">
        <v>8.4</v>
      </c>
    </row>
    <row r="2752" spans="1:32" x14ac:dyDescent="0.2">
      <c r="A2752" t="s">
        <v>429</v>
      </c>
      <c r="B2752" t="s">
        <v>367</v>
      </c>
      <c r="C2752" t="s">
        <v>34</v>
      </c>
      <c r="D2752" t="s">
        <v>57</v>
      </c>
      <c r="E2752">
        <v>8</v>
      </c>
      <c r="F2752" t="s">
        <v>430</v>
      </c>
      <c r="G2752" t="s">
        <v>207</v>
      </c>
      <c r="H2752">
        <v>25</v>
      </c>
      <c r="I2752">
        <v>13</v>
      </c>
      <c r="J2752">
        <v>97</v>
      </c>
      <c r="K2752">
        <v>0</v>
      </c>
      <c r="L2752">
        <v>0</v>
      </c>
      <c r="M2752">
        <v>0</v>
      </c>
      <c r="N2752">
        <v>0</v>
      </c>
      <c r="O2752">
        <v>4</v>
      </c>
      <c r="P2752">
        <v>43</v>
      </c>
      <c r="Q2752">
        <v>0</v>
      </c>
      <c r="R2752">
        <v>0</v>
      </c>
      <c r="S2752">
        <v>0</v>
      </c>
      <c r="AF2752">
        <v>8.18</v>
      </c>
    </row>
    <row r="2753" spans="1:32" x14ac:dyDescent="0.2">
      <c r="A2753" t="s">
        <v>779</v>
      </c>
      <c r="B2753" t="s">
        <v>720</v>
      </c>
      <c r="C2753" t="s">
        <v>44</v>
      </c>
      <c r="D2753" t="s">
        <v>59</v>
      </c>
      <c r="E2753">
        <v>8</v>
      </c>
      <c r="F2753" t="s">
        <v>780</v>
      </c>
      <c r="G2753" t="s">
        <v>209</v>
      </c>
      <c r="T2753">
        <v>10</v>
      </c>
      <c r="U2753">
        <v>2</v>
      </c>
      <c r="V2753">
        <v>60</v>
      </c>
      <c r="W2753">
        <v>0</v>
      </c>
      <c r="X2753">
        <v>0</v>
      </c>
      <c r="Y2753">
        <v>0</v>
      </c>
      <c r="AF2753">
        <v>8</v>
      </c>
    </row>
    <row r="2754" spans="1:32" x14ac:dyDescent="0.2">
      <c r="A2754" t="s">
        <v>992</v>
      </c>
      <c r="B2754" t="s">
        <v>794</v>
      </c>
      <c r="C2754" t="s">
        <v>51</v>
      </c>
      <c r="D2754" t="s">
        <v>48</v>
      </c>
      <c r="E2754">
        <v>8</v>
      </c>
      <c r="F2754" t="s">
        <v>993</v>
      </c>
      <c r="G2754" t="s">
        <v>199</v>
      </c>
      <c r="T2754">
        <v>8</v>
      </c>
      <c r="U2754">
        <v>4</v>
      </c>
      <c r="V2754">
        <v>39</v>
      </c>
      <c r="W2754">
        <v>0</v>
      </c>
      <c r="X2754">
        <v>0</v>
      </c>
      <c r="Y2754">
        <v>0</v>
      </c>
      <c r="AF2754">
        <v>7.9</v>
      </c>
    </row>
    <row r="2755" spans="1:32" x14ac:dyDescent="0.2">
      <c r="A2755" t="s">
        <v>517</v>
      </c>
      <c r="B2755" t="s">
        <v>475</v>
      </c>
      <c r="C2755" t="s">
        <v>51</v>
      </c>
      <c r="D2755" t="s">
        <v>48</v>
      </c>
      <c r="E2755">
        <v>8</v>
      </c>
      <c r="F2755" t="s">
        <v>518</v>
      </c>
      <c r="G2755" t="s">
        <v>199</v>
      </c>
      <c r="O2755">
        <v>15</v>
      </c>
      <c r="P2755">
        <v>60</v>
      </c>
      <c r="Q2755">
        <v>0</v>
      </c>
      <c r="R2755">
        <v>0</v>
      </c>
      <c r="S2755">
        <v>0</v>
      </c>
      <c r="T2755">
        <v>1</v>
      </c>
      <c r="U2755">
        <v>1</v>
      </c>
      <c r="V2755">
        <v>8</v>
      </c>
      <c r="W2755">
        <v>0</v>
      </c>
      <c r="X2755">
        <v>0</v>
      </c>
      <c r="Y2755">
        <v>0</v>
      </c>
      <c r="AF2755">
        <v>7.8</v>
      </c>
    </row>
    <row r="2756" spans="1:32" x14ac:dyDescent="0.2">
      <c r="A2756" t="s">
        <v>582</v>
      </c>
      <c r="B2756" t="s">
        <v>475</v>
      </c>
      <c r="C2756" t="s">
        <v>48</v>
      </c>
      <c r="D2756" t="s">
        <v>51</v>
      </c>
      <c r="E2756">
        <v>8</v>
      </c>
      <c r="F2756" t="s">
        <v>583</v>
      </c>
      <c r="G2756" t="s">
        <v>199</v>
      </c>
      <c r="O2756">
        <v>10</v>
      </c>
      <c r="P2756">
        <v>45</v>
      </c>
      <c r="Q2756">
        <v>0</v>
      </c>
      <c r="R2756">
        <v>0</v>
      </c>
      <c r="S2756">
        <v>0</v>
      </c>
      <c r="T2756">
        <v>2</v>
      </c>
      <c r="U2756">
        <v>2</v>
      </c>
      <c r="V2756">
        <v>13</v>
      </c>
      <c r="W2756">
        <v>0</v>
      </c>
      <c r="X2756">
        <v>0</v>
      </c>
      <c r="Y2756">
        <v>0</v>
      </c>
      <c r="AF2756">
        <v>7.8</v>
      </c>
    </row>
    <row r="2757" spans="1:32" x14ac:dyDescent="0.2">
      <c r="A2757" t="s">
        <v>796</v>
      </c>
      <c r="B2757" t="s">
        <v>720</v>
      </c>
      <c r="C2757" t="s">
        <v>54</v>
      </c>
      <c r="D2757" t="s">
        <v>33</v>
      </c>
      <c r="E2757">
        <v>8</v>
      </c>
      <c r="F2757" t="s">
        <v>797</v>
      </c>
      <c r="G2757" t="s">
        <v>205</v>
      </c>
      <c r="O2757">
        <v>3</v>
      </c>
      <c r="P2757">
        <v>15</v>
      </c>
      <c r="Q2757">
        <v>0</v>
      </c>
      <c r="R2757">
        <v>0</v>
      </c>
      <c r="S2757">
        <v>0</v>
      </c>
      <c r="T2757">
        <v>6</v>
      </c>
      <c r="U2757">
        <v>4</v>
      </c>
      <c r="V2757">
        <v>23</v>
      </c>
      <c r="W2757">
        <v>0</v>
      </c>
      <c r="X2757">
        <v>0</v>
      </c>
      <c r="Y2757">
        <v>0</v>
      </c>
      <c r="AF2757">
        <v>7.8</v>
      </c>
    </row>
    <row r="2758" spans="1:32" x14ac:dyDescent="0.2">
      <c r="A2758" t="s">
        <v>1133</v>
      </c>
      <c r="B2758" t="s">
        <v>720</v>
      </c>
      <c r="C2758" t="s">
        <v>36</v>
      </c>
      <c r="D2758" t="s">
        <v>50</v>
      </c>
      <c r="E2758">
        <v>8</v>
      </c>
      <c r="F2758" t="s">
        <v>1134</v>
      </c>
      <c r="G2758" t="s">
        <v>204</v>
      </c>
      <c r="T2758">
        <v>9</v>
      </c>
      <c r="U2758">
        <v>3</v>
      </c>
      <c r="V2758">
        <v>48</v>
      </c>
      <c r="W2758">
        <v>0</v>
      </c>
      <c r="X2758">
        <v>0</v>
      </c>
      <c r="Y2758">
        <v>0</v>
      </c>
      <c r="AF2758">
        <v>7.8</v>
      </c>
    </row>
    <row r="2759" spans="1:32" x14ac:dyDescent="0.2">
      <c r="A2759" t="s">
        <v>505</v>
      </c>
      <c r="B2759" t="s">
        <v>475</v>
      </c>
      <c r="C2759" t="s">
        <v>36</v>
      </c>
      <c r="D2759" t="s">
        <v>50</v>
      </c>
      <c r="E2759">
        <v>8</v>
      </c>
      <c r="F2759" t="s">
        <v>506</v>
      </c>
      <c r="G2759" t="s">
        <v>204</v>
      </c>
      <c r="O2759">
        <v>6</v>
      </c>
      <c r="P2759">
        <v>22</v>
      </c>
      <c r="Q2759">
        <v>0</v>
      </c>
      <c r="R2759">
        <v>0</v>
      </c>
      <c r="S2759">
        <v>0</v>
      </c>
      <c r="T2759">
        <v>4</v>
      </c>
      <c r="U2759">
        <v>3</v>
      </c>
      <c r="V2759">
        <v>24</v>
      </c>
      <c r="W2759">
        <v>0</v>
      </c>
      <c r="X2759">
        <v>0</v>
      </c>
      <c r="Y2759">
        <v>0</v>
      </c>
      <c r="AF2759">
        <v>7.6</v>
      </c>
    </row>
    <row r="2760" spans="1:32" x14ac:dyDescent="0.2">
      <c r="A2760" t="s">
        <v>1215</v>
      </c>
      <c r="B2760" t="s">
        <v>794</v>
      </c>
      <c r="C2760" t="s">
        <v>31</v>
      </c>
      <c r="D2760" t="s">
        <v>47</v>
      </c>
      <c r="E2760">
        <v>8</v>
      </c>
      <c r="F2760" t="s">
        <v>1216</v>
      </c>
      <c r="G2760" t="s">
        <v>208</v>
      </c>
      <c r="T2760">
        <v>3</v>
      </c>
      <c r="U2760">
        <v>3</v>
      </c>
      <c r="V2760">
        <v>44</v>
      </c>
      <c r="W2760">
        <v>0</v>
      </c>
      <c r="X2760">
        <v>0</v>
      </c>
      <c r="Y2760">
        <v>0</v>
      </c>
      <c r="AF2760">
        <v>7.4</v>
      </c>
    </row>
    <row r="2761" spans="1:32" x14ac:dyDescent="0.2">
      <c r="A2761" t="s">
        <v>735</v>
      </c>
      <c r="B2761" t="s">
        <v>475</v>
      </c>
      <c r="C2761" t="s">
        <v>62</v>
      </c>
      <c r="D2761" t="s">
        <v>61</v>
      </c>
      <c r="E2761">
        <v>8</v>
      </c>
      <c r="F2761" t="s">
        <v>736</v>
      </c>
      <c r="G2761" t="s">
        <v>197</v>
      </c>
      <c r="O2761">
        <v>2</v>
      </c>
      <c r="P2761">
        <v>12</v>
      </c>
      <c r="Q2761">
        <v>1</v>
      </c>
      <c r="R2761">
        <v>0</v>
      </c>
      <c r="S2761">
        <v>0</v>
      </c>
      <c r="AF2761">
        <v>7.2</v>
      </c>
    </row>
    <row r="2762" spans="1:32" x14ac:dyDescent="0.2">
      <c r="A2762" t="s">
        <v>830</v>
      </c>
      <c r="B2762" t="s">
        <v>720</v>
      </c>
      <c r="C2762" t="s">
        <v>45</v>
      </c>
      <c r="D2762" t="s">
        <v>46</v>
      </c>
      <c r="E2762">
        <v>8</v>
      </c>
      <c r="F2762" t="s">
        <v>831</v>
      </c>
      <c r="G2762" t="s">
        <v>198</v>
      </c>
      <c r="T2762">
        <v>7</v>
      </c>
      <c r="U2762">
        <v>4</v>
      </c>
      <c r="V2762">
        <v>32</v>
      </c>
      <c r="W2762">
        <v>0</v>
      </c>
      <c r="X2762">
        <v>0</v>
      </c>
      <c r="Y2762">
        <v>0</v>
      </c>
      <c r="AF2762">
        <v>7.2</v>
      </c>
    </row>
    <row r="2763" spans="1:32" x14ac:dyDescent="0.2">
      <c r="A2763" t="s">
        <v>560</v>
      </c>
      <c r="B2763" t="s">
        <v>475</v>
      </c>
      <c r="C2763" t="s">
        <v>32</v>
      </c>
      <c r="D2763" t="s">
        <v>56</v>
      </c>
      <c r="E2763">
        <v>8</v>
      </c>
      <c r="F2763" t="s">
        <v>561</v>
      </c>
      <c r="G2763" t="s">
        <v>206</v>
      </c>
      <c r="O2763">
        <v>15</v>
      </c>
      <c r="P2763">
        <v>17</v>
      </c>
      <c r="Q2763">
        <v>0</v>
      </c>
      <c r="R2763">
        <v>0</v>
      </c>
      <c r="S2763">
        <v>0</v>
      </c>
      <c r="T2763">
        <v>5</v>
      </c>
      <c r="U2763">
        <v>3</v>
      </c>
      <c r="V2763">
        <v>24</v>
      </c>
      <c r="W2763">
        <v>0</v>
      </c>
      <c r="X2763">
        <v>0</v>
      </c>
      <c r="Y2763">
        <v>0</v>
      </c>
      <c r="AF2763">
        <v>7.1</v>
      </c>
    </row>
    <row r="2764" spans="1:32" x14ac:dyDescent="0.2">
      <c r="A2764" t="s">
        <v>1049</v>
      </c>
      <c r="B2764" t="s">
        <v>794</v>
      </c>
      <c r="C2764" t="s">
        <v>32</v>
      </c>
      <c r="D2764" t="s">
        <v>56</v>
      </c>
      <c r="E2764">
        <v>8</v>
      </c>
      <c r="F2764" t="s">
        <v>1050</v>
      </c>
      <c r="G2764" t="s">
        <v>206</v>
      </c>
      <c r="T2764">
        <v>1</v>
      </c>
      <c r="U2764">
        <v>1</v>
      </c>
      <c r="V2764">
        <v>1</v>
      </c>
      <c r="W2764">
        <v>1</v>
      </c>
      <c r="X2764">
        <v>0</v>
      </c>
      <c r="Y2764">
        <v>0</v>
      </c>
      <c r="AF2764">
        <v>7.1</v>
      </c>
    </row>
    <row r="2765" spans="1:32" x14ac:dyDescent="0.2">
      <c r="A2765" t="s">
        <v>477</v>
      </c>
      <c r="B2765" t="s">
        <v>475</v>
      </c>
      <c r="C2765" t="s">
        <v>46</v>
      </c>
      <c r="D2765" t="s">
        <v>45</v>
      </c>
      <c r="E2765">
        <v>8</v>
      </c>
      <c r="F2765" t="s">
        <v>478</v>
      </c>
      <c r="G2765" t="s">
        <v>198</v>
      </c>
      <c r="O2765">
        <v>1</v>
      </c>
      <c r="P2765">
        <v>4</v>
      </c>
      <c r="Q2765">
        <v>0</v>
      </c>
      <c r="R2765">
        <v>0</v>
      </c>
      <c r="S2765">
        <v>0</v>
      </c>
      <c r="T2765">
        <v>2</v>
      </c>
      <c r="U2765">
        <v>2</v>
      </c>
      <c r="V2765">
        <v>44</v>
      </c>
      <c r="W2765">
        <v>0</v>
      </c>
      <c r="X2765">
        <v>0</v>
      </c>
      <c r="Y2765">
        <v>0</v>
      </c>
      <c r="AF2765">
        <v>6.8</v>
      </c>
    </row>
    <row r="2766" spans="1:32" x14ac:dyDescent="0.2">
      <c r="A2766" t="s">
        <v>804</v>
      </c>
      <c r="B2766" t="s">
        <v>720</v>
      </c>
      <c r="C2766" t="s">
        <v>54</v>
      </c>
      <c r="D2766" t="s">
        <v>33</v>
      </c>
      <c r="E2766">
        <v>8</v>
      </c>
      <c r="F2766" t="s">
        <v>805</v>
      </c>
      <c r="G2766" t="s">
        <v>205</v>
      </c>
      <c r="O2766">
        <v>1</v>
      </c>
      <c r="P2766">
        <v>7</v>
      </c>
      <c r="Q2766">
        <v>0</v>
      </c>
      <c r="R2766">
        <v>0</v>
      </c>
      <c r="S2766">
        <v>0</v>
      </c>
      <c r="T2766">
        <v>7</v>
      </c>
      <c r="U2766">
        <v>4</v>
      </c>
      <c r="V2766">
        <v>21</v>
      </c>
      <c r="W2766">
        <v>0</v>
      </c>
      <c r="X2766">
        <v>0</v>
      </c>
      <c r="Y2766">
        <v>0</v>
      </c>
      <c r="AF2766">
        <v>6.8</v>
      </c>
    </row>
    <row r="2767" spans="1:32" x14ac:dyDescent="0.2">
      <c r="A2767" t="s">
        <v>773</v>
      </c>
      <c r="B2767" t="s">
        <v>720</v>
      </c>
      <c r="C2767" t="s">
        <v>57</v>
      </c>
      <c r="D2767" t="s">
        <v>34</v>
      </c>
      <c r="E2767">
        <v>8</v>
      </c>
      <c r="F2767" t="s">
        <v>774</v>
      </c>
      <c r="G2767" t="s">
        <v>207</v>
      </c>
      <c r="T2767">
        <v>4</v>
      </c>
      <c r="U2767">
        <v>3</v>
      </c>
      <c r="V2767">
        <v>36</v>
      </c>
      <c r="W2767">
        <v>0</v>
      </c>
      <c r="X2767">
        <v>0</v>
      </c>
      <c r="Y2767">
        <v>0</v>
      </c>
      <c r="AF2767">
        <v>6.6</v>
      </c>
    </row>
    <row r="2768" spans="1:32" x14ac:dyDescent="0.2">
      <c r="A2768" t="s">
        <v>630</v>
      </c>
      <c r="B2768" t="s">
        <v>475</v>
      </c>
      <c r="C2768" t="s">
        <v>49</v>
      </c>
      <c r="D2768" t="s">
        <v>55</v>
      </c>
      <c r="E2768">
        <v>8</v>
      </c>
      <c r="F2768" t="s">
        <v>631</v>
      </c>
      <c r="G2768" t="s">
        <v>202</v>
      </c>
      <c r="O2768">
        <v>3</v>
      </c>
      <c r="P2768">
        <v>9</v>
      </c>
      <c r="Q2768">
        <v>0</v>
      </c>
      <c r="R2768">
        <v>0</v>
      </c>
      <c r="S2768">
        <v>0</v>
      </c>
      <c r="T2768">
        <v>3</v>
      </c>
      <c r="U2768">
        <v>2</v>
      </c>
      <c r="V2768">
        <v>36</v>
      </c>
      <c r="W2768">
        <v>0</v>
      </c>
      <c r="X2768">
        <v>0</v>
      </c>
      <c r="Y2768">
        <v>0</v>
      </c>
      <c r="AF2768">
        <v>6.5</v>
      </c>
    </row>
    <row r="2769" spans="1:32" x14ac:dyDescent="0.2">
      <c r="A2769" t="s">
        <v>1225</v>
      </c>
      <c r="B2769" t="s">
        <v>720</v>
      </c>
      <c r="C2769" t="s">
        <v>57</v>
      </c>
      <c r="D2769" t="s">
        <v>34</v>
      </c>
      <c r="E2769">
        <v>8</v>
      </c>
      <c r="F2769" t="s">
        <v>1226</v>
      </c>
      <c r="G2769" t="s">
        <v>207</v>
      </c>
      <c r="T2769">
        <v>6</v>
      </c>
      <c r="U2769">
        <v>3</v>
      </c>
      <c r="V2769">
        <v>35</v>
      </c>
      <c r="W2769">
        <v>0</v>
      </c>
      <c r="X2769">
        <v>0</v>
      </c>
      <c r="Y2769">
        <v>0</v>
      </c>
      <c r="AF2769">
        <v>6.5</v>
      </c>
    </row>
    <row r="2770" spans="1:32" x14ac:dyDescent="0.2">
      <c r="A2770" t="s">
        <v>1427</v>
      </c>
      <c r="B2770" t="s">
        <v>720</v>
      </c>
      <c r="C2770" t="s">
        <v>60</v>
      </c>
      <c r="D2770" t="s">
        <v>35</v>
      </c>
      <c r="E2770">
        <v>8</v>
      </c>
      <c r="F2770" t="s">
        <v>1428</v>
      </c>
      <c r="G2770" t="s">
        <v>203</v>
      </c>
      <c r="T2770">
        <v>10</v>
      </c>
      <c r="U2770">
        <v>3</v>
      </c>
      <c r="V2770">
        <v>34</v>
      </c>
      <c r="W2770">
        <v>0</v>
      </c>
      <c r="X2770">
        <v>0</v>
      </c>
      <c r="Y2770">
        <v>0</v>
      </c>
      <c r="AF2770">
        <v>6.4</v>
      </c>
    </row>
    <row r="2771" spans="1:32" x14ac:dyDescent="0.2">
      <c r="A2771" t="s">
        <v>614</v>
      </c>
      <c r="B2771" t="s">
        <v>475</v>
      </c>
      <c r="C2771" t="s">
        <v>35</v>
      </c>
      <c r="D2771" t="s">
        <v>60</v>
      </c>
      <c r="E2771">
        <v>8</v>
      </c>
      <c r="F2771" t="s">
        <v>615</v>
      </c>
      <c r="G2771" t="s">
        <v>203</v>
      </c>
      <c r="O2771">
        <v>15</v>
      </c>
      <c r="P2771">
        <v>46</v>
      </c>
      <c r="Q2771">
        <v>0</v>
      </c>
      <c r="R2771">
        <v>0</v>
      </c>
      <c r="S2771">
        <v>0</v>
      </c>
      <c r="T2771">
        <v>1</v>
      </c>
      <c r="U2771">
        <v>1</v>
      </c>
      <c r="V2771">
        <v>6</v>
      </c>
      <c r="W2771">
        <v>0</v>
      </c>
      <c r="X2771">
        <v>0</v>
      </c>
      <c r="Y2771">
        <v>0</v>
      </c>
      <c r="AF2771">
        <v>6.2</v>
      </c>
    </row>
    <row r="2772" spans="1:32" x14ac:dyDescent="0.2">
      <c r="A2772" t="s">
        <v>1041</v>
      </c>
      <c r="B2772" t="s">
        <v>794</v>
      </c>
      <c r="C2772" t="s">
        <v>36</v>
      </c>
      <c r="D2772" t="s">
        <v>50</v>
      </c>
      <c r="E2772">
        <v>8</v>
      </c>
      <c r="F2772" t="s">
        <v>1042</v>
      </c>
      <c r="G2772" t="s">
        <v>204</v>
      </c>
      <c r="T2772">
        <v>3</v>
      </c>
      <c r="U2772">
        <v>3</v>
      </c>
      <c r="V2772">
        <v>32</v>
      </c>
      <c r="W2772">
        <v>0</v>
      </c>
      <c r="X2772">
        <v>0</v>
      </c>
      <c r="Y2772">
        <v>0</v>
      </c>
      <c r="AF2772">
        <v>6.2</v>
      </c>
    </row>
    <row r="2773" spans="1:32" x14ac:dyDescent="0.2">
      <c r="A2773" t="s">
        <v>1089</v>
      </c>
      <c r="B2773" t="s">
        <v>794</v>
      </c>
      <c r="C2773" t="s">
        <v>52</v>
      </c>
      <c r="D2773" t="s">
        <v>39</v>
      </c>
      <c r="E2773">
        <v>8</v>
      </c>
      <c r="F2773" t="s">
        <v>1090</v>
      </c>
      <c r="G2773" t="s">
        <v>200</v>
      </c>
      <c r="T2773">
        <v>5</v>
      </c>
      <c r="U2773">
        <v>3</v>
      </c>
      <c r="V2773">
        <v>32</v>
      </c>
      <c r="W2773">
        <v>0</v>
      </c>
      <c r="X2773">
        <v>0</v>
      </c>
      <c r="Y2773">
        <v>0</v>
      </c>
      <c r="AF2773">
        <v>6.2</v>
      </c>
    </row>
    <row r="2774" spans="1:32" x14ac:dyDescent="0.2">
      <c r="A2774" t="s">
        <v>415</v>
      </c>
      <c r="B2774" t="s">
        <v>367</v>
      </c>
      <c r="C2774" t="s">
        <v>47</v>
      </c>
      <c r="D2774" t="s">
        <v>31</v>
      </c>
      <c r="E2774">
        <v>8</v>
      </c>
      <c r="F2774" t="s">
        <v>416</v>
      </c>
      <c r="G2774" t="s">
        <v>208</v>
      </c>
      <c r="H2774">
        <v>22</v>
      </c>
      <c r="I2774">
        <v>14</v>
      </c>
      <c r="J2774">
        <v>77</v>
      </c>
      <c r="K2774">
        <v>0</v>
      </c>
      <c r="L2774">
        <v>0</v>
      </c>
      <c r="M2774">
        <v>0</v>
      </c>
      <c r="N2774">
        <v>0</v>
      </c>
      <c r="O2774">
        <v>2</v>
      </c>
      <c r="P2774">
        <v>31</v>
      </c>
      <c r="Q2774">
        <v>0</v>
      </c>
      <c r="R2774">
        <v>0</v>
      </c>
      <c r="S2774">
        <v>0</v>
      </c>
      <c r="AF2774">
        <v>6.18</v>
      </c>
    </row>
    <row r="2775" spans="1:32" x14ac:dyDescent="0.2">
      <c r="A2775" t="s">
        <v>612</v>
      </c>
      <c r="B2775" t="s">
        <v>475</v>
      </c>
      <c r="C2775" t="s">
        <v>55</v>
      </c>
      <c r="D2775" t="s">
        <v>49</v>
      </c>
      <c r="E2775">
        <v>8</v>
      </c>
      <c r="F2775" t="s">
        <v>613</v>
      </c>
      <c r="G2775" t="s">
        <v>202</v>
      </c>
      <c r="O2775">
        <v>4</v>
      </c>
      <c r="P2775">
        <v>1</v>
      </c>
      <c r="Q2775">
        <v>0</v>
      </c>
      <c r="R2775">
        <v>0</v>
      </c>
      <c r="S2775">
        <v>0</v>
      </c>
      <c r="T2775">
        <v>4</v>
      </c>
      <c r="U2775">
        <v>3</v>
      </c>
      <c r="V2775">
        <v>30</v>
      </c>
      <c r="W2775">
        <v>0</v>
      </c>
      <c r="X2775">
        <v>0</v>
      </c>
      <c r="Y2775">
        <v>0</v>
      </c>
      <c r="AF2775">
        <v>6.1</v>
      </c>
    </row>
    <row r="2776" spans="1:32" x14ac:dyDescent="0.2">
      <c r="A2776" t="s">
        <v>431</v>
      </c>
      <c r="B2776" t="s">
        <v>367</v>
      </c>
      <c r="C2776" t="s">
        <v>54</v>
      </c>
      <c r="D2776" t="s">
        <v>33</v>
      </c>
      <c r="E2776">
        <v>8</v>
      </c>
      <c r="F2776" t="s">
        <v>432</v>
      </c>
      <c r="G2776" t="s">
        <v>205</v>
      </c>
      <c r="H2776">
        <v>31</v>
      </c>
      <c r="I2776">
        <v>22</v>
      </c>
      <c r="J2776">
        <v>171</v>
      </c>
      <c r="K2776">
        <v>0</v>
      </c>
      <c r="L2776">
        <v>0</v>
      </c>
      <c r="M2776">
        <v>1</v>
      </c>
      <c r="N2776">
        <v>0</v>
      </c>
      <c r="Z2776">
        <v>1</v>
      </c>
      <c r="AA2776">
        <v>0</v>
      </c>
      <c r="AF2776">
        <v>5.84</v>
      </c>
    </row>
    <row r="2777" spans="1:32" x14ac:dyDescent="0.2">
      <c r="A2777" t="s">
        <v>554</v>
      </c>
      <c r="B2777" t="s">
        <v>475</v>
      </c>
      <c r="C2777" t="s">
        <v>61</v>
      </c>
      <c r="D2777" t="s">
        <v>62</v>
      </c>
      <c r="E2777">
        <v>8</v>
      </c>
      <c r="F2777" t="s">
        <v>555</v>
      </c>
      <c r="G2777" t="s">
        <v>197</v>
      </c>
      <c r="O2777">
        <v>7</v>
      </c>
      <c r="P2777">
        <v>56</v>
      </c>
      <c r="Q2777">
        <v>0</v>
      </c>
      <c r="R2777">
        <v>0</v>
      </c>
      <c r="S2777">
        <v>0</v>
      </c>
      <c r="T2777">
        <v>1</v>
      </c>
      <c r="U2777">
        <v>0</v>
      </c>
      <c r="V2777">
        <v>0</v>
      </c>
      <c r="W2777">
        <v>0</v>
      </c>
      <c r="X2777">
        <v>0</v>
      </c>
      <c r="Y2777">
        <v>0</v>
      </c>
      <c r="AF2777">
        <v>5.6</v>
      </c>
    </row>
    <row r="2778" spans="1:32" x14ac:dyDescent="0.2">
      <c r="A2778" t="s">
        <v>854</v>
      </c>
      <c r="B2778" t="s">
        <v>720</v>
      </c>
      <c r="C2778" t="s">
        <v>45</v>
      </c>
      <c r="D2778" t="s">
        <v>46</v>
      </c>
      <c r="E2778">
        <v>8</v>
      </c>
      <c r="F2778" t="s">
        <v>855</v>
      </c>
      <c r="G2778" t="s">
        <v>198</v>
      </c>
      <c r="T2778">
        <v>5</v>
      </c>
      <c r="U2778">
        <v>3</v>
      </c>
      <c r="V2778">
        <v>26</v>
      </c>
      <c r="W2778">
        <v>0</v>
      </c>
      <c r="X2778">
        <v>0</v>
      </c>
      <c r="Y2778">
        <v>0</v>
      </c>
      <c r="AF2778">
        <v>5.6</v>
      </c>
    </row>
    <row r="2779" spans="1:32" x14ac:dyDescent="0.2">
      <c r="A2779" t="s">
        <v>600</v>
      </c>
      <c r="B2779" t="s">
        <v>475</v>
      </c>
      <c r="C2779" t="s">
        <v>49</v>
      </c>
      <c r="D2779" t="s">
        <v>55</v>
      </c>
      <c r="E2779">
        <v>8</v>
      </c>
      <c r="F2779" t="s">
        <v>601</v>
      </c>
      <c r="G2779" t="s">
        <v>202</v>
      </c>
      <c r="O2779">
        <v>4</v>
      </c>
      <c r="P2779">
        <v>18</v>
      </c>
      <c r="Q2779">
        <v>0</v>
      </c>
      <c r="R2779">
        <v>0</v>
      </c>
      <c r="S2779">
        <v>0</v>
      </c>
      <c r="T2779">
        <v>2</v>
      </c>
      <c r="U2779">
        <v>2</v>
      </c>
      <c r="V2779">
        <v>16</v>
      </c>
      <c r="W2779">
        <v>0</v>
      </c>
      <c r="X2779">
        <v>0</v>
      </c>
      <c r="Y2779">
        <v>0</v>
      </c>
      <c r="AF2779">
        <v>5.4</v>
      </c>
    </row>
    <row r="2780" spans="1:32" x14ac:dyDescent="0.2">
      <c r="A2780" t="s">
        <v>618</v>
      </c>
      <c r="B2780" t="s">
        <v>475</v>
      </c>
      <c r="C2780" t="s">
        <v>51</v>
      </c>
      <c r="D2780" t="s">
        <v>48</v>
      </c>
      <c r="E2780">
        <v>8</v>
      </c>
      <c r="F2780" t="s">
        <v>619</v>
      </c>
      <c r="G2780" t="s">
        <v>199</v>
      </c>
      <c r="O2780">
        <v>1</v>
      </c>
      <c r="P2780">
        <v>12</v>
      </c>
      <c r="Q2780">
        <v>0</v>
      </c>
      <c r="R2780">
        <v>0</v>
      </c>
      <c r="S2780">
        <v>0</v>
      </c>
      <c r="T2780">
        <v>3</v>
      </c>
      <c r="U2780">
        <v>2</v>
      </c>
      <c r="V2780">
        <v>22</v>
      </c>
      <c r="W2780">
        <v>0</v>
      </c>
      <c r="X2780">
        <v>0</v>
      </c>
      <c r="Y2780">
        <v>0</v>
      </c>
      <c r="AF2780">
        <v>5.4</v>
      </c>
    </row>
    <row r="2781" spans="1:32" x14ac:dyDescent="0.2">
      <c r="A2781" t="s">
        <v>1179</v>
      </c>
      <c r="B2781" t="s">
        <v>794</v>
      </c>
      <c r="C2781" t="s">
        <v>42</v>
      </c>
      <c r="D2781" t="s">
        <v>43</v>
      </c>
      <c r="E2781">
        <v>8</v>
      </c>
      <c r="F2781" t="s">
        <v>1180</v>
      </c>
      <c r="G2781" t="s">
        <v>196</v>
      </c>
      <c r="T2781">
        <v>5</v>
      </c>
      <c r="U2781">
        <v>2</v>
      </c>
      <c r="V2781">
        <v>34</v>
      </c>
      <c r="W2781">
        <v>0</v>
      </c>
      <c r="X2781">
        <v>0</v>
      </c>
      <c r="Y2781">
        <v>0</v>
      </c>
      <c r="AF2781">
        <v>5.4</v>
      </c>
    </row>
    <row r="2782" spans="1:32" x14ac:dyDescent="0.2">
      <c r="A2782" t="s">
        <v>1209</v>
      </c>
      <c r="B2782" t="s">
        <v>794</v>
      </c>
      <c r="C2782" t="s">
        <v>61</v>
      </c>
      <c r="D2782" t="s">
        <v>62</v>
      </c>
      <c r="E2782">
        <v>8</v>
      </c>
      <c r="F2782" t="s">
        <v>1210</v>
      </c>
      <c r="G2782" t="s">
        <v>197</v>
      </c>
      <c r="T2782">
        <v>5</v>
      </c>
      <c r="U2782">
        <v>3</v>
      </c>
      <c r="V2782">
        <v>24</v>
      </c>
      <c r="W2782">
        <v>0</v>
      </c>
      <c r="X2782">
        <v>0</v>
      </c>
      <c r="Y2782">
        <v>0</v>
      </c>
      <c r="AF2782">
        <v>5.4</v>
      </c>
    </row>
    <row r="2783" spans="1:32" x14ac:dyDescent="0.2">
      <c r="A2783" t="s">
        <v>1065</v>
      </c>
      <c r="B2783" t="s">
        <v>720</v>
      </c>
      <c r="C2783" t="s">
        <v>60</v>
      </c>
      <c r="D2783" t="s">
        <v>35</v>
      </c>
      <c r="E2783">
        <v>8</v>
      </c>
      <c r="F2783" t="s">
        <v>1066</v>
      </c>
      <c r="G2783" t="s">
        <v>203</v>
      </c>
      <c r="T2783">
        <v>4</v>
      </c>
      <c r="U2783">
        <v>2</v>
      </c>
      <c r="V2783">
        <v>33</v>
      </c>
      <c r="W2783">
        <v>0</v>
      </c>
      <c r="X2783">
        <v>0</v>
      </c>
      <c r="Y2783">
        <v>0</v>
      </c>
      <c r="AF2783">
        <v>5.3</v>
      </c>
    </row>
    <row r="2784" spans="1:32" x14ac:dyDescent="0.2">
      <c r="A2784" t="s">
        <v>777</v>
      </c>
      <c r="B2784" t="s">
        <v>720</v>
      </c>
      <c r="C2784" t="s">
        <v>55</v>
      </c>
      <c r="D2784" t="s">
        <v>49</v>
      </c>
      <c r="E2784">
        <v>8</v>
      </c>
      <c r="F2784" t="s">
        <v>778</v>
      </c>
      <c r="G2784" t="s">
        <v>202</v>
      </c>
      <c r="T2784">
        <v>6</v>
      </c>
      <c r="U2784">
        <v>3</v>
      </c>
      <c r="V2784">
        <v>21</v>
      </c>
      <c r="W2784">
        <v>0</v>
      </c>
      <c r="X2784">
        <v>0</v>
      </c>
      <c r="Y2784">
        <v>0</v>
      </c>
      <c r="AF2784">
        <v>5.0999999999999996</v>
      </c>
    </row>
    <row r="2785" spans="1:32" x14ac:dyDescent="0.2">
      <c r="A2785" t="s">
        <v>1043</v>
      </c>
      <c r="B2785" t="s">
        <v>720</v>
      </c>
      <c r="C2785" t="s">
        <v>46</v>
      </c>
      <c r="D2785" t="s">
        <v>45</v>
      </c>
      <c r="E2785">
        <v>8</v>
      </c>
      <c r="F2785" t="s">
        <v>1044</v>
      </c>
      <c r="G2785" t="s">
        <v>198</v>
      </c>
      <c r="T2785">
        <v>4</v>
      </c>
      <c r="U2785">
        <v>1</v>
      </c>
      <c r="V2785">
        <v>39</v>
      </c>
      <c r="W2785">
        <v>0</v>
      </c>
      <c r="X2785">
        <v>0</v>
      </c>
      <c r="Y2785">
        <v>0</v>
      </c>
      <c r="AF2785">
        <v>4.9000000000000004</v>
      </c>
    </row>
    <row r="2786" spans="1:32" x14ac:dyDescent="0.2">
      <c r="A2786" t="s">
        <v>1037</v>
      </c>
      <c r="B2786" t="s">
        <v>720</v>
      </c>
      <c r="C2786" t="s">
        <v>49</v>
      </c>
      <c r="D2786" t="s">
        <v>55</v>
      </c>
      <c r="E2786">
        <v>8</v>
      </c>
      <c r="F2786" t="s">
        <v>1038</v>
      </c>
      <c r="G2786" t="s">
        <v>202</v>
      </c>
      <c r="T2786">
        <v>4</v>
      </c>
      <c r="U2786">
        <v>2</v>
      </c>
      <c r="V2786">
        <v>28</v>
      </c>
      <c r="W2786">
        <v>0</v>
      </c>
      <c r="X2786">
        <v>0</v>
      </c>
      <c r="Y2786">
        <v>0</v>
      </c>
      <c r="AF2786">
        <v>4.8</v>
      </c>
    </row>
    <row r="2787" spans="1:32" x14ac:dyDescent="0.2">
      <c r="A2787" t="s">
        <v>688</v>
      </c>
      <c r="B2787" t="s">
        <v>475</v>
      </c>
      <c r="C2787" t="s">
        <v>52</v>
      </c>
      <c r="D2787" t="s">
        <v>39</v>
      </c>
      <c r="E2787">
        <v>8</v>
      </c>
      <c r="F2787" t="s">
        <v>689</v>
      </c>
      <c r="G2787" t="s">
        <v>200</v>
      </c>
      <c r="O2787">
        <v>12</v>
      </c>
      <c r="P2787">
        <v>46</v>
      </c>
      <c r="Q2787">
        <v>0</v>
      </c>
      <c r="R2787">
        <v>0</v>
      </c>
      <c r="S2787">
        <v>0</v>
      </c>
      <c r="T2787">
        <v>1</v>
      </c>
      <c r="U2787">
        <v>0</v>
      </c>
      <c r="V2787">
        <v>0</v>
      </c>
      <c r="W2787">
        <v>0</v>
      </c>
      <c r="X2787">
        <v>0</v>
      </c>
      <c r="Y2787">
        <v>0</v>
      </c>
      <c r="AF2787">
        <v>4.5999999999999996</v>
      </c>
    </row>
    <row r="2788" spans="1:32" x14ac:dyDescent="0.2">
      <c r="A2788" t="s">
        <v>974</v>
      </c>
      <c r="B2788" t="s">
        <v>720</v>
      </c>
      <c r="C2788" t="s">
        <v>39</v>
      </c>
      <c r="D2788" t="s">
        <v>52</v>
      </c>
      <c r="E2788">
        <v>8</v>
      </c>
      <c r="F2788" t="s">
        <v>975</v>
      </c>
      <c r="G2788" t="s">
        <v>200</v>
      </c>
      <c r="T2788">
        <v>1</v>
      </c>
      <c r="U2788">
        <v>1</v>
      </c>
      <c r="V2788">
        <v>35</v>
      </c>
      <c r="W2788">
        <v>0</v>
      </c>
      <c r="X2788">
        <v>0</v>
      </c>
      <c r="Y2788">
        <v>0</v>
      </c>
      <c r="AF2788">
        <v>4.5</v>
      </c>
    </row>
    <row r="2789" spans="1:32" x14ac:dyDescent="0.2">
      <c r="A2789" t="s">
        <v>958</v>
      </c>
      <c r="B2789" t="s">
        <v>720</v>
      </c>
      <c r="C2789" t="s">
        <v>50</v>
      </c>
      <c r="D2789" t="s">
        <v>36</v>
      </c>
      <c r="E2789">
        <v>8</v>
      </c>
      <c r="F2789" t="s">
        <v>959</v>
      </c>
      <c r="G2789" t="s">
        <v>204</v>
      </c>
      <c r="T2789">
        <v>3</v>
      </c>
      <c r="U2789">
        <v>2</v>
      </c>
      <c r="V2789">
        <v>24</v>
      </c>
      <c r="W2789">
        <v>0</v>
      </c>
      <c r="X2789">
        <v>0</v>
      </c>
      <c r="Y2789">
        <v>0</v>
      </c>
      <c r="AF2789">
        <v>4.4000000000000004</v>
      </c>
    </row>
    <row r="2790" spans="1:32" x14ac:dyDescent="0.2">
      <c r="A2790" t="s">
        <v>1079</v>
      </c>
      <c r="B2790" t="s">
        <v>720</v>
      </c>
      <c r="C2790" t="s">
        <v>36</v>
      </c>
      <c r="D2790" t="s">
        <v>50</v>
      </c>
      <c r="E2790">
        <v>8</v>
      </c>
      <c r="F2790" t="s">
        <v>1080</v>
      </c>
      <c r="G2790" t="s">
        <v>204</v>
      </c>
      <c r="T2790">
        <v>6</v>
      </c>
      <c r="U2790">
        <v>3</v>
      </c>
      <c r="V2790">
        <v>14</v>
      </c>
      <c r="W2790">
        <v>0</v>
      </c>
      <c r="X2790">
        <v>0</v>
      </c>
      <c r="Y2790">
        <v>0</v>
      </c>
      <c r="AF2790">
        <v>4.4000000000000004</v>
      </c>
    </row>
    <row r="2791" spans="1:32" x14ac:dyDescent="0.2">
      <c r="A2791" t="s">
        <v>1417</v>
      </c>
      <c r="B2791" t="s">
        <v>475</v>
      </c>
      <c r="C2791" t="s">
        <v>60</v>
      </c>
      <c r="D2791" t="s">
        <v>35</v>
      </c>
      <c r="E2791">
        <v>8</v>
      </c>
      <c r="F2791" t="s">
        <v>1418</v>
      </c>
      <c r="G2791" t="s">
        <v>203</v>
      </c>
      <c r="O2791">
        <v>5</v>
      </c>
      <c r="P2791">
        <v>6</v>
      </c>
      <c r="Q2791">
        <v>0</v>
      </c>
      <c r="R2791">
        <v>0</v>
      </c>
      <c r="S2791">
        <v>0</v>
      </c>
      <c r="T2791">
        <v>3</v>
      </c>
      <c r="U2791">
        <v>2</v>
      </c>
      <c r="V2791">
        <v>17</v>
      </c>
      <c r="W2791">
        <v>0</v>
      </c>
      <c r="X2791">
        <v>0</v>
      </c>
      <c r="Y2791">
        <v>0</v>
      </c>
      <c r="AF2791">
        <v>4.3</v>
      </c>
    </row>
    <row r="2792" spans="1:32" x14ac:dyDescent="0.2">
      <c r="A2792" t="s">
        <v>1153</v>
      </c>
      <c r="B2792" t="s">
        <v>794</v>
      </c>
      <c r="C2792" t="s">
        <v>39</v>
      </c>
      <c r="D2792" t="s">
        <v>52</v>
      </c>
      <c r="E2792">
        <v>8</v>
      </c>
      <c r="F2792" t="s">
        <v>1154</v>
      </c>
      <c r="G2792" t="s">
        <v>200</v>
      </c>
      <c r="T2792">
        <v>2</v>
      </c>
      <c r="U2792">
        <v>2</v>
      </c>
      <c r="V2792">
        <v>22</v>
      </c>
      <c r="W2792">
        <v>0</v>
      </c>
      <c r="X2792">
        <v>0</v>
      </c>
      <c r="Y2792">
        <v>0</v>
      </c>
      <c r="AF2792">
        <v>4.2</v>
      </c>
    </row>
    <row r="2793" spans="1:32" x14ac:dyDescent="0.2">
      <c r="A2793" t="s">
        <v>820</v>
      </c>
      <c r="B2793" t="s">
        <v>720</v>
      </c>
      <c r="C2793" t="s">
        <v>31</v>
      </c>
      <c r="D2793" t="s">
        <v>47</v>
      </c>
      <c r="E2793">
        <v>8</v>
      </c>
      <c r="F2793" t="s">
        <v>821</v>
      </c>
      <c r="G2793" t="s">
        <v>208</v>
      </c>
      <c r="T2793">
        <v>5</v>
      </c>
      <c r="U2793">
        <v>2</v>
      </c>
      <c r="V2793">
        <v>22</v>
      </c>
      <c r="W2793">
        <v>0</v>
      </c>
      <c r="X2793">
        <v>0</v>
      </c>
      <c r="Y2793">
        <v>0</v>
      </c>
      <c r="AF2793">
        <v>4.2</v>
      </c>
    </row>
    <row r="2794" spans="1:32" x14ac:dyDescent="0.2">
      <c r="A2794" t="s">
        <v>886</v>
      </c>
      <c r="B2794" t="s">
        <v>720</v>
      </c>
      <c r="C2794" t="s">
        <v>62</v>
      </c>
      <c r="D2794" t="s">
        <v>61</v>
      </c>
      <c r="E2794">
        <v>8</v>
      </c>
      <c r="F2794" t="s">
        <v>887</v>
      </c>
      <c r="G2794" t="s">
        <v>197</v>
      </c>
      <c r="T2794">
        <v>4</v>
      </c>
      <c r="U2794">
        <v>3</v>
      </c>
      <c r="V2794">
        <v>12</v>
      </c>
      <c r="W2794">
        <v>0</v>
      </c>
      <c r="X2794">
        <v>0</v>
      </c>
      <c r="Y2794">
        <v>0</v>
      </c>
      <c r="AF2794">
        <v>4.2</v>
      </c>
    </row>
    <row r="2795" spans="1:32" x14ac:dyDescent="0.2">
      <c r="A2795" t="s">
        <v>592</v>
      </c>
      <c r="B2795" t="s">
        <v>475</v>
      </c>
      <c r="C2795" t="s">
        <v>39</v>
      </c>
      <c r="D2795" t="s">
        <v>52</v>
      </c>
      <c r="E2795">
        <v>8</v>
      </c>
      <c r="F2795" t="s">
        <v>593</v>
      </c>
      <c r="G2795" t="s">
        <v>200</v>
      </c>
      <c r="O2795">
        <v>1</v>
      </c>
      <c r="P2795">
        <v>5</v>
      </c>
      <c r="Q2795">
        <v>0</v>
      </c>
      <c r="R2795">
        <v>0</v>
      </c>
      <c r="S2795">
        <v>0</v>
      </c>
      <c r="T2795">
        <v>3</v>
      </c>
      <c r="U2795">
        <v>3</v>
      </c>
      <c r="V2795">
        <v>6</v>
      </c>
      <c r="W2795">
        <v>0</v>
      </c>
      <c r="X2795">
        <v>0</v>
      </c>
      <c r="Y2795">
        <v>0</v>
      </c>
      <c r="AF2795">
        <v>4.0999999999999996</v>
      </c>
    </row>
    <row r="2796" spans="1:32" x14ac:dyDescent="0.2">
      <c r="A2796" t="s">
        <v>1165</v>
      </c>
      <c r="B2796" t="s">
        <v>720</v>
      </c>
      <c r="C2796" t="s">
        <v>31</v>
      </c>
      <c r="D2796" t="s">
        <v>47</v>
      </c>
      <c r="E2796">
        <v>8</v>
      </c>
      <c r="F2796" t="s">
        <v>1166</v>
      </c>
      <c r="G2796" t="s">
        <v>208</v>
      </c>
      <c r="T2796">
        <v>2</v>
      </c>
      <c r="U2796">
        <v>2</v>
      </c>
      <c r="V2796">
        <v>21</v>
      </c>
      <c r="W2796">
        <v>0</v>
      </c>
      <c r="X2796">
        <v>0</v>
      </c>
      <c r="Y2796">
        <v>0</v>
      </c>
      <c r="AF2796">
        <v>4.0999999999999996</v>
      </c>
    </row>
    <row r="2797" spans="1:32" x14ac:dyDescent="0.2">
      <c r="A2797" t="s">
        <v>1425</v>
      </c>
      <c r="B2797" t="s">
        <v>720</v>
      </c>
      <c r="C2797" t="s">
        <v>50</v>
      </c>
      <c r="D2797" t="s">
        <v>36</v>
      </c>
      <c r="E2797">
        <v>8</v>
      </c>
      <c r="F2797" t="s">
        <v>1426</v>
      </c>
      <c r="G2797" t="s">
        <v>204</v>
      </c>
      <c r="T2797">
        <v>4</v>
      </c>
      <c r="U2797">
        <v>2</v>
      </c>
      <c r="V2797">
        <v>21</v>
      </c>
      <c r="W2797">
        <v>0</v>
      </c>
      <c r="X2797">
        <v>0</v>
      </c>
      <c r="Y2797">
        <v>0</v>
      </c>
      <c r="AF2797">
        <v>4.0999999999999996</v>
      </c>
    </row>
    <row r="2798" spans="1:32" x14ac:dyDescent="0.2">
      <c r="A2798" t="s">
        <v>978</v>
      </c>
      <c r="B2798" t="s">
        <v>720</v>
      </c>
      <c r="C2798" t="s">
        <v>34</v>
      </c>
      <c r="D2798" t="s">
        <v>57</v>
      </c>
      <c r="E2798">
        <v>8</v>
      </c>
      <c r="F2798" t="s">
        <v>979</v>
      </c>
      <c r="G2798" t="s">
        <v>207</v>
      </c>
      <c r="T2798">
        <v>2</v>
      </c>
      <c r="U2798">
        <v>2</v>
      </c>
      <c r="V2798">
        <v>20</v>
      </c>
      <c r="W2798">
        <v>0</v>
      </c>
      <c r="X2798">
        <v>0</v>
      </c>
      <c r="Y2798">
        <v>0</v>
      </c>
      <c r="AF2798">
        <v>4</v>
      </c>
    </row>
    <row r="2799" spans="1:32" x14ac:dyDescent="0.2">
      <c r="A2799" t="s">
        <v>906</v>
      </c>
      <c r="B2799" t="s">
        <v>794</v>
      </c>
      <c r="C2799" t="s">
        <v>46</v>
      </c>
      <c r="D2799" t="s">
        <v>45</v>
      </c>
      <c r="E2799">
        <v>8</v>
      </c>
      <c r="F2799" t="s">
        <v>907</v>
      </c>
      <c r="G2799" t="s">
        <v>198</v>
      </c>
      <c r="T2799">
        <v>4</v>
      </c>
      <c r="U2799">
        <v>2</v>
      </c>
      <c r="V2799">
        <v>19</v>
      </c>
      <c r="W2799">
        <v>0</v>
      </c>
      <c r="X2799">
        <v>0</v>
      </c>
      <c r="Y2799">
        <v>0</v>
      </c>
      <c r="AF2799">
        <v>3.9</v>
      </c>
    </row>
    <row r="2800" spans="1:32" x14ac:dyDescent="0.2">
      <c r="A2800" t="s">
        <v>982</v>
      </c>
      <c r="B2800" t="s">
        <v>720</v>
      </c>
      <c r="C2800" t="s">
        <v>60</v>
      </c>
      <c r="D2800" t="s">
        <v>35</v>
      </c>
      <c r="E2800">
        <v>8</v>
      </c>
      <c r="F2800" t="s">
        <v>983</v>
      </c>
      <c r="G2800" t="s">
        <v>203</v>
      </c>
      <c r="T2800">
        <v>5</v>
      </c>
      <c r="U2800">
        <v>2</v>
      </c>
      <c r="V2800">
        <v>19</v>
      </c>
      <c r="W2800">
        <v>0</v>
      </c>
      <c r="X2800">
        <v>0</v>
      </c>
      <c r="Y2800">
        <v>0</v>
      </c>
      <c r="AF2800">
        <v>3.9</v>
      </c>
    </row>
    <row r="2801" spans="1:32" x14ac:dyDescent="0.2">
      <c r="A2801" t="s">
        <v>666</v>
      </c>
      <c r="B2801" t="s">
        <v>475</v>
      </c>
      <c r="C2801" t="s">
        <v>60</v>
      </c>
      <c r="D2801" t="s">
        <v>35</v>
      </c>
      <c r="E2801">
        <v>8</v>
      </c>
      <c r="F2801" t="s">
        <v>667</v>
      </c>
      <c r="G2801" t="s">
        <v>203</v>
      </c>
      <c r="O2801">
        <v>10</v>
      </c>
      <c r="P2801">
        <v>4</v>
      </c>
      <c r="Q2801">
        <v>0</v>
      </c>
      <c r="R2801">
        <v>0</v>
      </c>
      <c r="S2801">
        <v>0</v>
      </c>
      <c r="T2801">
        <v>3</v>
      </c>
      <c r="U2801">
        <v>2</v>
      </c>
      <c r="V2801">
        <v>14</v>
      </c>
      <c r="W2801">
        <v>0</v>
      </c>
      <c r="X2801">
        <v>0</v>
      </c>
      <c r="Y2801">
        <v>0</v>
      </c>
      <c r="AF2801">
        <v>3.8</v>
      </c>
    </row>
    <row r="2802" spans="1:32" x14ac:dyDescent="0.2">
      <c r="A2802" t="s">
        <v>483</v>
      </c>
      <c r="B2802" t="s">
        <v>475</v>
      </c>
      <c r="C2802" t="s">
        <v>47</v>
      </c>
      <c r="D2802" t="s">
        <v>31</v>
      </c>
      <c r="E2802">
        <v>8</v>
      </c>
      <c r="F2802" t="s">
        <v>484</v>
      </c>
      <c r="G2802" t="s">
        <v>208</v>
      </c>
      <c r="O2802">
        <v>5</v>
      </c>
      <c r="P2802">
        <v>9</v>
      </c>
      <c r="Q2802">
        <v>0</v>
      </c>
      <c r="R2802">
        <v>0</v>
      </c>
      <c r="S2802">
        <v>0</v>
      </c>
      <c r="T2802">
        <v>2</v>
      </c>
      <c r="U2802">
        <v>2</v>
      </c>
      <c r="V2802">
        <v>9</v>
      </c>
      <c r="W2802">
        <v>0</v>
      </c>
      <c r="X2802">
        <v>0</v>
      </c>
      <c r="Y2802">
        <v>0</v>
      </c>
      <c r="AF2802">
        <v>3.8</v>
      </c>
    </row>
    <row r="2803" spans="1:32" x14ac:dyDescent="0.2">
      <c r="A2803" t="s">
        <v>988</v>
      </c>
      <c r="B2803" t="s">
        <v>720</v>
      </c>
      <c r="C2803" t="s">
        <v>59</v>
      </c>
      <c r="D2803" t="s">
        <v>44</v>
      </c>
      <c r="E2803">
        <v>8</v>
      </c>
      <c r="F2803" t="s">
        <v>989</v>
      </c>
      <c r="G2803" t="s">
        <v>209</v>
      </c>
      <c r="T2803">
        <v>7</v>
      </c>
      <c r="U2803">
        <v>2</v>
      </c>
      <c r="V2803">
        <v>18</v>
      </c>
      <c r="W2803">
        <v>0</v>
      </c>
      <c r="X2803">
        <v>0</v>
      </c>
      <c r="Y2803">
        <v>0</v>
      </c>
      <c r="AF2803">
        <v>3.8</v>
      </c>
    </row>
    <row r="2804" spans="1:32" x14ac:dyDescent="0.2">
      <c r="A2804" t="s">
        <v>1019</v>
      </c>
      <c r="B2804" t="s">
        <v>720</v>
      </c>
      <c r="C2804" t="s">
        <v>44</v>
      </c>
      <c r="D2804" t="s">
        <v>59</v>
      </c>
      <c r="E2804">
        <v>8</v>
      </c>
      <c r="F2804" t="s">
        <v>1020</v>
      </c>
      <c r="G2804" t="s">
        <v>209</v>
      </c>
      <c r="T2804">
        <v>3</v>
      </c>
      <c r="U2804">
        <v>2</v>
      </c>
      <c r="V2804">
        <v>18</v>
      </c>
      <c r="W2804">
        <v>0</v>
      </c>
      <c r="X2804">
        <v>0</v>
      </c>
      <c r="Y2804">
        <v>0</v>
      </c>
      <c r="AF2804">
        <v>3.8</v>
      </c>
    </row>
    <row r="2805" spans="1:32" x14ac:dyDescent="0.2">
      <c r="A2805" t="s">
        <v>546</v>
      </c>
      <c r="B2805" t="s">
        <v>475</v>
      </c>
      <c r="C2805" t="s">
        <v>41</v>
      </c>
      <c r="D2805" t="s">
        <v>37</v>
      </c>
      <c r="E2805">
        <v>8</v>
      </c>
      <c r="F2805" t="s">
        <v>547</v>
      </c>
      <c r="G2805" t="s">
        <v>201</v>
      </c>
      <c r="O2805">
        <v>4</v>
      </c>
      <c r="P2805">
        <v>4</v>
      </c>
      <c r="Q2805">
        <v>0</v>
      </c>
      <c r="R2805">
        <v>0</v>
      </c>
      <c r="S2805">
        <v>0</v>
      </c>
      <c r="T2805">
        <v>2</v>
      </c>
      <c r="U2805">
        <v>2</v>
      </c>
      <c r="V2805">
        <v>13</v>
      </c>
      <c r="W2805">
        <v>0</v>
      </c>
      <c r="X2805">
        <v>0</v>
      </c>
      <c r="Y2805">
        <v>0</v>
      </c>
      <c r="AF2805">
        <v>3.7</v>
      </c>
    </row>
    <row r="2806" spans="1:32" x14ac:dyDescent="0.2">
      <c r="A2806" t="s">
        <v>1163</v>
      </c>
      <c r="B2806" t="s">
        <v>720</v>
      </c>
      <c r="C2806" t="s">
        <v>54</v>
      </c>
      <c r="D2806" t="s">
        <v>33</v>
      </c>
      <c r="E2806">
        <v>8</v>
      </c>
      <c r="F2806" t="s">
        <v>1164</v>
      </c>
      <c r="G2806" t="s">
        <v>205</v>
      </c>
      <c r="T2806">
        <v>3</v>
      </c>
      <c r="U2806">
        <v>2</v>
      </c>
      <c r="V2806">
        <v>17</v>
      </c>
      <c r="W2806">
        <v>0</v>
      </c>
      <c r="X2806">
        <v>0</v>
      </c>
      <c r="Y2806">
        <v>0</v>
      </c>
      <c r="AF2806">
        <v>3.7</v>
      </c>
    </row>
    <row r="2807" spans="1:32" x14ac:dyDescent="0.2">
      <c r="A2807" t="s">
        <v>574</v>
      </c>
      <c r="B2807" t="s">
        <v>475</v>
      </c>
      <c r="C2807" t="s">
        <v>45</v>
      </c>
      <c r="D2807" t="s">
        <v>46</v>
      </c>
      <c r="E2807">
        <v>8</v>
      </c>
      <c r="F2807" t="s">
        <v>575</v>
      </c>
      <c r="G2807" t="s">
        <v>198</v>
      </c>
      <c r="O2807">
        <v>10</v>
      </c>
      <c r="P2807">
        <v>14</v>
      </c>
      <c r="Q2807">
        <v>0</v>
      </c>
      <c r="R2807">
        <v>0</v>
      </c>
      <c r="S2807">
        <v>0</v>
      </c>
      <c r="T2807">
        <v>2</v>
      </c>
      <c r="U2807">
        <v>1</v>
      </c>
      <c r="V2807">
        <v>12</v>
      </c>
      <c r="W2807">
        <v>0</v>
      </c>
      <c r="X2807">
        <v>0</v>
      </c>
      <c r="Y2807">
        <v>0</v>
      </c>
      <c r="AF2807">
        <v>3.6</v>
      </c>
    </row>
    <row r="2808" spans="1:32" x14ac:dyDescent="0.2">
      <c r="A2808" t="s">
        <v>793</v>
      </c>
      <c r="B2808" t="s">
        <v>794</v>
      </c>
      <c r="C2808" t="s">
        <v>47</v>
      </c>
      <c r="D2808" t="s">
        <v>31</v>
      </c>
      <c r="E2808">
        <v>8</v>
      </c>
      <c r="F2808" t="s">
        <v>795</v>
      </c>
      <c r="G2808" t="s">
        <v>208</v>
      </c>
      <c r="T2808">
        <v>4</v>
      </c>
      <c r="U2808">
        <v>2</v>
      </c>
      <c r="V2808">
        <v>16</v>
      </c>
      <c r="W2808">
        <v>0</v>
      </c>
      <c r="X2808">
        <v>0</v>
      </c>
      <c r="Y2808">
        <v>0</v>
      </c>
      <c r="AF2808">
        <v>3.6</v>
      </c>
    </row>
    <row r="2809" spans="1:32" x14ac:dyDescent="0.2">
      <c r="A2809" t="s">
        <v>874</v>
      </c>
      <c r="B2809" t="s">
        <v>794</v>
      </c>
      <c r="C2809" t="s">
        <v>34</v>
      </c>
      <c r="D2809" t="s">
        <v>57</v>
      </c>
      <c r="E2809">
        <v>8</v>
      </c>
      <c r="F2809" t="s">
        <v>875</v>
      </c>
      <c r="G2809" t="s">
        <v>207</v>
      </c>
      <c r="T2809">
        <v>4</v>
      </c>
      <c r="U2809">
        <v>2</v>
      </c>
      <c r="V2809">
        <v>16</v>
      </c>
      <c r="W2809">
        <v>0</v>
      </c>
      <c r="X2809">
        <v>0</v>
      </c>
      <c r="Y2809">
        <v>0</v>
      </c>
      <c r="AF2809">
        <v>3.6</v>
      </c>
    </row>
    <row r="2810" spans="1:32" x14ac:dyDescent="0.2">
      <c r="A2810" t="s">
        <v>1033</v>
      </c>
      <c r="B2810" t="s">
        <v>794</v>
      </c>
      <c r="C2810" t="s">
        <v>39</v>
      </c>
      <c r="D2810" t="s">
        <v>52</v>
      </c>
      <c r="E2810">
        <v>8</v>
      </c>
      <c r="F2810" t="s">
        <v>1034</v>
      </c>
      <c r="G2810" t="s">
        <v>200</v>
      </c>
      <c r="T2810">
        <v>3</v>
      </c>
      <c r="U2810">
        <v>2</v>
      </c>
      <c r="V2810">
        <v>15</v>
      </c>
      <c r="W2810">
        <v>0</v>
      </c>
      <c r="X2810">
        <v>0</v>
      </c>
      <c r="Y2810">
        <v>0</v>
      </c>
      <c r="AF2810">
        <v>3.5</v>
      </c>
    </row>
    <row r="2811" spans="1:32" x14ac:dyDescent="0.2">
      <c r="A2811" t="s">
        <v>832</v>
      </c>
      <c r="B2811" t="s">
        <v>794</v>
      </c>
      <c r="C2811" t="s">
        <v>33</v>
      </c>
      <c r="D2811" t="s">
        <v>54</v>
      </c>
      <c r="E2811">
        <v>8</v>
      </c>
      <c r="F2811" t="s">
        <v>833</v>
      </c>
      <c r="G2811" t="s">
        <v>205</v>
      </c>
      <c r="T2811">
        <v>2</v>
      </c>
      <c r="U2811">
        <v>2</v>
      </c>
      <c r="V2811">
        <v>15</v>
      </c>
      <c r="W2811">
        <v>0</v>
      </c>
      <c r="X2811">
        <v>0</v>
      </c>
      <c r="Y2811">
        <v>0</v>
      </c>
      <c r="AF2811">
        <v>3.5</v>
      </c>
    </row>
    <row r="2812" spans="1:32" x14ac:dyDescent="0.2">
      <c r="A2812" t="s">
        <v>787</v>
      </c>
      <c r="B2812" t="s">
        <v>720</v>
      </c>
      <c r="C2812" t="s">
        <v>51</v>
      </c>
      <c r="D2812" t="s">
        <v>48</v>
      </c>
      <c r="E2812">
        <v>8</v>
      </c>
      <c r="F2812" t="s">
        <v>788</v>
      </c>
      <c r="G2812" t="s">
        <v>199</v>
      </c>
      <c r="O2812">
        <v>1</v>
      </c>
      <c r="P2812">
        <v>2</v>
      </c>
      <c r="Q2812">
        <v>0</v>
      </c>
      <c r="R2812">
        <v>0</v>
      </c>
      <c r="S2812">
        <v>0</v>
      </c>
      <c r="T2812">
        <v>5</v>
      </c>
      <c r="U2812">
        <v>2</v>
      </c>
      <c r="V2812">
        <v>12</v>
      </c>
      <c r="W2812">
        <v>0</v>
      </c>
      <c r="X2812">
        <v>0</v>
      </c>
      <c r="Y2812">
        <v>0</v>
      </c>
      <c r="AF2812">
        <v>3.4</v>
      </c>
    </row>
    <row r="2813" spans="1:32" x14ac:dyDescent="0.2">
      <c r="A2813" t="s">
        <v>1071</v>
      </c>
      <c r="B2813" t="s">
        <v>720</v>
      </c>
      <c r="C2813" t="s">
        <v>31</v>
      </c>
      <c r="D2813" t="s">
        <v>47</v>
      </c>
      <c r="E2813">
        <v>8</v>
      </c>
      <c r="F2813" t="s">
        <v>1072</v>
      </c>
      <c r="G2813" t="s">
        <v>208</v>
      </c>
      <c r="T2813">
        <v>2</v>
      </c>
      <c r="U2813">
        <v>1</v>
      </c>
      <c r="V2813">
        <v>24</v>
      </c>
      <c r="W2813">
        <v>0</v>
      </c>
      <c r="X2813">
        <v>0</v>
      </c>
      <c r="Y2813">
        <v>0</v>
      </c>
      <c r="AF2813">
        <v>3.4</v>
      </c>
    </row>
    <row r="2814" spans="1:32" x14ac:dyDescent="0.2">
      <c r="A2814" t="s">
        <v>1053</v>
      </c>
      <c r="B2814" t="s">
        <v>794</v>
      </c>
      <c r="C2814" t="s">
        <v>56</v>
      </c>
      <c r="D2814" t="s">
        <v>32</v>
      </c>
      <c r="E2814">
        <v>8</v>
      </c>
      <c r="F2814" t="s">
        <v>1054</v>
      </c>
      <c r="G2814" t="s">
        <v>206</v>
      </c>
      <c r="T2814">
        <v>3</v>
      </c>
      <c r="U2814">
        <v>2</v>
      </c>
      <c r="V2814">
        <v>13</v>
      </c>
      <c r="W2814">
        <v>0</v>
      </c>
      <c r="X2814">
        <v>0</v>
      </c>
      <c r="Y2814">
        <v>0</v>
      </c>
      <c r="AF2814">
        <v>3.3</v>
      </c>
    </row>
    <row r="2815" spans="1:32" x14ac:dyDescent="0.2">
      <c r="A2815" t="s">
        <v>548</v>
      </c>
      <c r="B2815" t="s">
        <v>475</v>
      </c>
      <c r="C2815" t="s">
        <v>33</v>
      </c>
      <c r="D2815" t="s">
        <v>54</v>
      </c>
      <c r="E2815">
        <v>8</v>
      </c>
      <c r="F2815" t="s">
        <v>549</v>
      </c>
      <c r="G2815" t="s">
        <v>205</v>
      </c>
      <c r="O2815">
        <v>8</v>
      </c>
      <c r="P2815">
        <v>18</v>
      </c>
      <c r="Q2815">
        <v>0</v>
      </c>
      <c r="R2815">
        <v>0</v>
      </c>
      <c r="S2815">
        <v>0</v>
      </c>
      <c r="T2815">
        <v>2</v>
      </c>
      <c r="U2815">
        <v>1</v>
      </c>
      <c r="V2815">
        <v>4</v>
      </c>
      <c r="W2815">
        <v>0</v>
      </c>
      <c r="X2815">
        <v>0</v>
      </c>
      <c r="Y2815">
        <v>0</v>
      </c>
      <c r="AF2815">
        <v>3.2</v>
      </c>
    </row>
    <row r="2816" spans="1:32" x14ac:dyDescent="0.2">
      <c r="A2816" t="s">
        <v>1181</v>
      </c>
      <c r="B2816" t="s">
        <v>794</v>
      </c>
      <c r="C2816" t="s">
        <v>37</v>
      </c>
      <c r="D2816" t="s">
        <v>41</v>
      </c>
      <c r="E2816">
        <v>8</v>
      </c>
      <c r="F2816" t="s">
        <v>1182</v>
      </c>
      <c r="G2816" t="s">
        <v>201</v>
      </c>
      <c r="T2816">
        <v>1</v>
      </c>
      <c r="U2816">
        <v>1</v>
      </c>
      <c r="V2816">
        <v>22</v>
      </c>
      <c r="W2816">
        <v>0</v>
      </c>
      <c r="X2816">
        <v>0</v>
      </c>
      <c r="Y2816">
        <v>0</v>
      </c>
      <c r="AF2816">
        <v>3.2</v>
      </c>
    </row>
    <row r="2817" spans="1:32" x14ac:dyDescent="0.2">
      <c r="A2817" t="s">
        <v>1217</v>
      </c>
      <c r="B2817" t="s">
        <v>720</v>
      </c>
      <c r="C2817" t="s">
        <v>34</v>
      </c>
      <c r="D2817" t="s">
        <v>57</v>
      </c>
      <c r="E2817">
        <v>8</v>
      </c>
      <c r="F2817" t="s">
        <v>1218</v>
      </c>
      <c r="G2817" t="s">
        <v>207</v>
      </c>
      <c r="T2817">
        <v>7</v>
      </c>
      <c r="U2817">
        <v>2</v>
      </c>
      <c r="V2817">
        <v>12</v>
      </c>
      <c r="W2817">
        <v>0</v>
      </c>
      <c r="X2817">
        <v>0</v>
      </c>
      <c r="Y2817">
        <v>0</v>
      </c>
      <c r="AF2817">
        <v>3.2</v>
      </c>
    </row>
    <row r="2818" spans="1:32" x14ac:dyDescent="0.2">
      <c r="A2818" t="s">
        <v>1055</v>
      </c>
      <c r="B2818" t="s">
        <v>794</v>
      </c>
      <c r="C2818" t="s">
        <v>51</v>
      </c>
      <c r="D2818" t="s">
        <v>48</v>
      </c>
      <c r="E2818">
        <v>8</v>
      </c>
      <c r="F2818" t="s">
        <v>1056</v>
      </c>
      <c r="G2818" t="s">
        <v>199</v>
      </c>
      <c r="T2818">
        <v>1</v>
      </c>
      <c r="U2818">
        <v>1</v>
      </c>
      <c r="V2818">
        <v>22</v>
      </c>
      <c r="W2818">
        <v>0</v>
      </c>
      <c r="X2818">
        <v>0</v>
      </c>
      <c r="Y2818">
        <v>0</v>
      </c>
      <c r="AF2818">
        <v>3.2</v>
      </c>
    </row>
    <row r="2819" spans="1:32" x14ac:dyDescent="0.2">
      <c r="A2819" t="s">
        <v>622</v>
      </c>
      <c r="B2819" t="s">
        <v>475</v>
      </c>
      <c r="C2819" t="s">
        <v>59</v>
      </c>
      <c r="D2819" t="s">
        <v>44</v>
      </c>
      <c r="E2819">
        <v>8</v>
      </c>
      <c r="F2819" t="s">
        <v>623</v>
      </c>
      <c r="G2819" t="s">
        <v>209</v>
      </c>
      <c r="O2819">
        <v>7</v>
      </c>
      <c r="P2819">
        <v>31</v>
      </c>
      <c r="Q2819">
        <v>0</v>
      </c>
      <c r="R2819">
        <v>0</v>
      </c>
      <c r="S2819">
        <v>0</v>
      </c>
      <c r="T2819">
        <v>1</v>
      </c>
      <c r="U2819">
        <v>0</v>
      </c>
      <c r="V2819">
        <v>0</v>
      </c>
      <c r="W2819">
        <v>0</v>
      </c>
      <c r="X2819">
        <v>0</v>
      </c>
      <c r="Y2819">
        <v>0</v>
      </c>
      <c r="AF2819">
        <v>3.1</v>
      </c>
    </row>
    <row r="2820" spans="1:32" x14ac:dyDescent="0.2">
      <c r="A2820" t="s">
        <v>672</v>
      </c>
      <c r="B2820" t="s">
        <v>475</v>
      </c>
      <c r="C2820" t="s">
        <v>50</v>
      </c>
      <c r="D2820" t="s">
        <v>36</v>
      </c>
      <c r="E2820">
        <v>8</v>
      </c>
      <c r="F2820" t="s">
        <v>673</v>
      </c>
      <c r="G2820" t="s">
        <v>204</v>
      </c>
      <c r="O2820">
        <v>3</v>
      </c>
      <c r="P2820">
        <v>11</v>
      </c>
      <c r="Q2820">
        <v>0</v>
      </c>
      <c r="R2820">
        <v>0</v>
      </c>
      <c r="S2820">
        <v>0</v>
      </c>
      <c r="T2820">
        <v>1</v>
      </c>
      <c r="U2820">
        <v>1</v>
      </c>
      <c r="V2820">
        <v>10</v>
      </c>
      <c r="W2820">
        <v>0</v>
      </c>
      <c r="X2820">
        <v>0</v>
      </c>
      <c r="Y2820">
        <v>0</v>
      </c>
      <c r="AF2820">
        <v>3.1</v>
      </c>
    </row>
    <row r="2821" spans="1:32" x14ac:dyDescent="0.2">
      <c r="A2821" t="s">
        <v>962</v>
      </c>
      <c r="B2821" t="s">
        <v>720</v>
      </c>
      <c r="C2821" t="s">
        <v>52</v>
      </c>
      <c r="D2821" t="s">
        <v>39</v>
      </c>
      <c r="E2821">
        <v>8</v>
      </c>
      <c r="F2821" t="s">
        <v>963</v>
      </c>
      <c r="G2821" t="s">
        <v>200</v>
      </c>
      <c r="O2821">
        <v>1</v>
      </c>
      <c r="P2821">
        <v>-1</v>
      </c>
      <c r="Q2821">
        <v>0</v>
      </c>
      <c r="R2821">
        <v>0</v>
      </c>
      <c r="S2821">
        <v>0</v>
      </c>
      <c r="T2821">
        <v>3</v>
      </c>
      <c r="U2821">
        <v>3</v>
      </c>
      <c r="V2821">
        <v>2</v>
      </c>
      <c r="W2821">
        <v>0</v>
      </c>
      <c r="X2821">
        <v>0</v>
      </c>
      <c r="Y2821">
        <v>0</v>
      </c>
      <c r="AF2821">
        <v>3.1</v>
      </c>
    </row>
    <row r="2822" spans="1:32" x14ac:dyDescent="0.2">
      <c r="A2822" t="s">
        <v>1075</v>
      </c>
      <c r="B2822" t="s">
        <v>720</v>
      </c>
      <c r="C2822" t="s">
        <v>56</v>
      </c>
      <c r="D2822" t="s">
        <v>32</v>
      </c>
      <c r="E2822">
        <v>8</v>
      </c>
      <c r="F2822" t="s">
        <v>1076</v>
      </c>
      <c r="G2822" t="s">
        <v>206</v>
      </c>
      <c r="T2822">
        <v>1</v>
      </c>
      <c r="U2822">
        <v>1</v>
      </c>
      <c r="V2822">
        <v>21</v>
      </c>
      <c r="W2822">
        <v>0</v>
      </c>
      <c r="X2822">
        <v>0</v>
      </c>
      <c r="Y2822">
        <v>0</v>
      </c>
      <c r="AF2822">
        <v>3.1</v>
      </c>
    </row>
    <row r="2823" spans="1:32" x14ac:dyDescent="0.2">
      <c r="A2823" t="s">
        <v>1069</v>
      </c>
      <c r="B2823" t="s">
        <v>794</v>
      </c>
      <c r="C2823" t="s">
        <v>49</v>
      </c>
      <c r="D2823" t="s">
        <v>55</v>
      </c>
      <c r="E2823">
        <v>8</v>
      </c>
      <c r="F2823" t="s">
        <v>1070</v>
      </c>
      <c r="G2823" t="s">
        <v>202</v>
      </c>
      <c r="T2823">
        <v>2</v>
      </c>
      <c r="U2823">
        <v>2</v>
      </c>
      <c r="V2823">
        <v>11</v>
      </c>
      <c r="W2823">
        <v>0</v>
      </c>
      <c r="X2823">
        <v>0</v>
      </c>
      <c r="Y2823">
        <v>0</v>
      </c>
      <c r="AF2823">
        <v>3.1</v>
      </c>
    </row>
    <row r="2824" spans="1:32" x14ac:dyDescent="0.2">
      <c r="A2824" t="s">
        <v>371</v>
      </c>
      <c r="B2824" t="s">
        <v>367</v>
      </c>
      <c r="C2824" t="s">
        <v>32</v>
      </c>
      <c r="D2824" t="s">
        <v>56</v>
      </c>
      <c r="E2824">
        <v>8</v>
      </c>
      <c r="F2824" t="s">
        <v>372</v>
      </c>
      <c r="G2824" t="s">
        <v>206</v>
      </c>
      <c r="H2824">
        <v>5</v>
      </c>
      <c r="I2824">
        <v>4</v>
      </c>
      <c r="J2824">
        <v>46</v>
      </c>
      <c r="K2824">
        <v>0</v>
      </c>
      <c r="L2824">
        <v>0</v>
      </c>
      <c r="M2824">
        <v>0</v>
      </c>
      <c r="N2824">
        <v>0</v>
      </c>
      <c r="O2824">
        <v>1</v>
      </c>
      <c r="P2824">
        <v>12</v>
      </c>
      <c r="Q2824">
        <v>0</v>
      </c>
      <c r="R2824">
        <v>0</v>
      </c>
      <c r="S2824">
        <v>0</v>
      </c>
      <c r="AF2824">
        <v>3.04</v>
      </c>
    </row>
    <row r="2825" spans="1:32" x14ac:dyDescent="0.2">
      <c r="A2825" t="s">
        <v>802</v>
      </c>
      <c r="B2825" t="s">
        <v>720</v>
      </c>
      <c r="C2825" t="s">
        <v>51</v>
      </c>
      <c r="D2825" t="s">
        <v>48</v>
      </c>
      <c r="E2825">
        <v>8</v>
      </c>
      <c r="F2825" t="s">
        <v>803</v>
      </c>
      <c r="G2825" t="s">
        <v>199</v>
      </c>
      <c r="T2825">
        <v>3</v>
      </c>
      <c r="U2825">
        <v>2</v>
      </c>
      <c r="V2825">
        <v>10</v>
      </c>
      <c r="W2825">
        <v>0</v>
      </c>
      <c r="X2825">
        <v>0</v>
      </c>
      <c r="Y2825">
        <v>0</v>
      </c>
      <c r="AF2825">
        <v>3</v>
      </c>
    </row>
    <row r="2826" spans="1:32" x14ac:dyDescent="0.2">
      <c r="A2826" t="s">
        <v>1035</v>
      </c>
      <c r="B2826" t="s">
        <v>720</v>
      </c>
      <c r="C2826" t="s">
        <v>52</v>
      </c>
      <c r="D2826" t="s">
        <v>39</v>
      </c>
      <c r="E2826">
        <v>8</v>
      </c>
      <c r="F2826" t="s">
        <v>1036</v>
      </c>
      <c r="G2826" t="s">
        <v>200</v>
      </c>
      <c r="T2826">
        <v>2</v>
      </c>
      <c r="U2826">
        <v>1</v>
      </c>
      <c r="V2826">
        <v>19</v>
      </c>
      <c r="W2826">
        <v>0</v>
      </c>
      <c r="X2826">
        <v>0</v>
      </c>
      <c r="Y2826">
        <v>0</v>
      </c>
      <c r="AF2826">
        <v>2.9</v>
      </c>
    </row>
    <row r="2827" spans="1:32" x14ac:dyDescent="0.2">
      <c r="A2827" t="s">
        <v>562</v>
      </c>
      <c r="B2827" t="s">
        <v>475</v>
      </c>
      <c r="C2827" t="s">
        <v>32</v>
      </c>
      <c r="D2827" t="s">
        <v>56</v>
      </c>
      <c r="E2827">
        <v>8</v>
      </c>
      <c r="F2827" t="s">
        <v>563</v>
      </c>
      <c r="G2827" t="s">
        <v>206</v>
      </c>
      <c r="O2827">
        <v>3</v>
      </c>
      <c r="P2827">
        <v>11</v>
      </c>
      <c r="Q2827">
        <v>0</v>
      </c>
      <c r="R2827">
        <v>0</v>
      </c>
      <c r="S2827">
        <v>0</v>
      </c>
      <c r="T2827">
        <v>1</v>
      </c>
      <c r="U2827">
        <v>1</v>
      </c>
      <c r="V2827">
        <v>7</v>
      </c>
      <c r="W2827">
        <v>0</v>
      </c>
      <c r="X2827">
        <v>0</v>
      </c>
      <c r="Y2827">
        <v>0</v>
      </c>
      <c r="AF2827">
        <v>2.8</v>
      </c>
    </row>
    <row r="2828" spans="1:32" x14ac:dyDescent="0.2">
      <c r="A2828" t="s">
        <v>1280</v>
      </c>
      <c r="B2828" t="s">
        <v>720</v>
      </c>
      <c r="C2828" t="s">
        <v>60</v>
      </c>
      <c r="D2828" t="s">
        <v>35</v>
      </c>
      <c r="E2828">
        <v>8</v>
      </c>
      <c r="F2828" t="s">
        <v>1281</v>
      </c>
      <c r="G2828" t="s">
        <v>203</v>
      </c>
      <c r="T2828">
        <v>3</v>
      </c>
      <c r="U2828">
        <v>2</v>
      </c>
      <c r="V2828">
        <v>8</v>
      </c>
      <c r="W2828">
        <v>0</v>
      </c>
      <c r="X2828">
        <v>0</v>
      </c>
      <c r="Y2828">
        <v>0</v>
      </c>
      <c r="AF2828">
        <v>2.8</v>
      </c>
    </row>
    <row r="2829" spans="1:32" x14ac:dyDescent="0.2">
      <c r="A2829" t="s">
        <v>1213</v>
      </c>
      <c r="B2829" t="s">
        <v>794</v>
      </c>
      <c r="C2829" t="s">
        <v>37</v>
      </c>
      <c r="D2829" t="s">
        <v>41</v>
      </c>
      <c r="E2829">
        <v>8</v>
      </c>
      <c r="F2829" t="s">
        <v>1214</v>
      </c>
      <c r="G2829" t="s">
        <v>201</v>
      </c>
      <c r="T2829">
        <v>2</v>
      </c>
      <c r="U2829">
        <v>2</v>
      </c>
      <c r="V2829">
        <v>7</v>
      </c>
      <c r="W2829">
        <v>0</v>
      </c>
      <c r="X2829">
        <v>0</v>
      </c>
      <c r="Y2829">
        <v>0</v>
      </c>
      <c r="Z2829">
        <v>1</v>
      </c>
      <c r="AA2829">
        <v>0</v>
      </c>
      <c r="AF2829">
        <v>2.7</v>
      </c>
    </row>
    <row r="2830" spans="1:32" x14ac:dyDescent="0.2">
      <c r="A2830" t="s">
        <v>1293</v>
      </c>
      <c r="B2830" t="s">
        <v>794</v>
      </c>
      <c r="C2830" t="s">
        <v>35</v>
      </c>
      <c r="D2830" t="s">
        <v>60</v>
      </c>
      <c r="E2830">
        <v>8</v>
      </c>
      <c r="F2830" t="s">
        <v>1294</v>
      </c>
      <c r="G2830" t="s">
        <v>203</v>
      </c>
      <c r="T2830">
        <v>2</v>
      </c>
      <c r="U2830">
        <v>2</v>
      </c>
      <c r="V2830">
        <v>7</v>
      </c>
      <c r="W2830">
        <v>0</v>
      </c>
      <c r="X2830">
        <v>0</v>
      </c>
      <c r="Y2830">
        <v>0</v>
      </c>
      <c r="AF2830">
        <v>2.7</v>
      </c>
    </row>
    <row r="2831" spans="1:32" x14ac:dyDescent="0.2">
      <c r="A2831" t="s">
        <v>912</v>
      </c>
      <c r="B2831" t="s">
        <v>720</v>
      </c>
      <c r="C2831" t="s">
        <v>59</v>
      </c>
      <c r="D2831" t="s">
        <v>44</v>
      </c>
      <c r="E2831">
        <v>8</v>
      </c>
      <c r="F2831" t="s">
        <v>913</v>
      </c>
      <c r="G2831" t="s">
        <v>209</v>
      </c>
      <c r="T2831">
        <v>7</v>
      </c>
      <c r="U2831">
        <v>1</v>
      </c>
      <c r="V2831">
        <v>15</v>
      </c>
      <c r="W2831">
        <v>0</v>
      </c>
      <c r="X2831">
        <v>0</v>
      </c>
      <c r="Y2831">
        <v>0</v>
      </c>
      <c r="AF2831">
        <v>2.5</v>
      </c>
    </row>
    <row r="2832" spans="1:32" x14ac:dyDescent="0.2">
      <c r="A2832" t="s">
        <v>1171</v>
      </c>
      <c r="B2832" t="s">
        <v>794</v>
      </c>
      <c r="C2832" t="s">
        <v>55</v>
      </c>
      <c r="D2832" t="s">
        <v>49</v>
      </c>
      <c r="E2832">
        <v>8</v>
      </c>
      <c r="F2832" t="s">
        <v>1172</v>
      </c>
      <c r="G2832" t="s">
        <v>202</v>
      </c>
      <c r="T2832">
        <v>2</v>
      </c>
      <c r="U2832">
        <v>1</v>
      </c>
      <c r="V2832">
        <v>15</v>
      </c>
      <c r="W2832">
        <v>0</v>
      </c>
      <c r="X2832">
        <v>0</v>
      </c>
      <c r="Y2832">
        <v>0</v>
      </c>
      <c r="AF2832">
        <v>2.5</v>
      </c>
    </row>
    <row r="2833" spans="1:32" x14ac:dyDescent="0.2">
      <c r="A2833" t="s">
        <v>1105</v>
      </c>
      <c r="B2833" t="s">
        <v>720</v>
      </c>
      <c r="C2833" t="s">
        <v>52</v>
      </c>
      <c r="D2833" t="s">
        <v>39</v>
      </c>
      <c r="E2833">
        <v>8</v>
      </c>
      <c r="F2833" t="s">
        <v>1106</v>
      </c>
      <c r="G2833" t="s">
        <v>200</v>
      </c>
      <c r="T2833">
        <v>3</v>
      </c>
      <c r="U2833">
        <v>1</v>
      </c>
      <c r="V2833">
        <v>14</v>
      </c>
      <c r="W2833">
        <v>0</v>
      </c>
      <c r="X2833">
        <v>0</v>
      </c>
      <c r="Y2833">
        <v>0</v>
      </c>
      <c r="AF2833">
        <v>2.4</v>
      </c>
    </row>
    <row r="2834" spans="1:32" x14ac:dyDescent="0.2">
      <c r="A2834" t="s">
        <v>922</v>
      </c>
      <c r="B2834" t="s">
        <v>720</v>
      </c>
      <c r="C2834" t="s">
        <v>41</v>
      </c>
      <c r="D2834" t="s">
        <v>37</v>
      </c>
      <c r="E2834">
        <v>8</v>
      </c>
      <c r="F2834" t="s">
        <v>923</v>
      </c>
      <c r="G2834" t="s">
        <v>201</v>
      </c>
      <c r="T2834">
        <v>1</v>
      </c>
      <c r="U2834">
        <v>1</v>
      </c>
      <c r="V2834">
        <v>14</v>
      </c>
      <c r="W2834">
        <v>0</v>
      </c>
      <c r="X2834">
        <v>0</v>
      </c>
      <c r="Y2834">
        <v>0</v>
      </c>
      <c r="AF2834">
        <v>2.4</v>
      </c>
    </row>
    <row r="2835" spans="1:32" x14ac:dyDescent="0.2">
      <c r="A2835" t="s">
        <v>620</v>
      </c>
      <c r="B2835" t="s">
        <v>475</v>
      </c>
      <c r="C2835" t="s">
        <v>37</v>
      </c>
      <c r="D2835" t="s">
        <v>41</v>
      </c>
      <c r="E2835">
        <v>8</v>
      </c>
      <c r="F2835" t="s">
        <v>621</v>
      </c>
      <c r="G2835" t="s">
        <v>201</v>
      </c>
      <c r="O2835">
        <v>4</v>
      </c>
      <c r="P2835">
        <v>23</v>
      </c>
      <c r="Q2835">
        <v>0</v>
      </c>
      <c r="R2835">
        <v>0</v>
      </c>
      <c r="S2835">
        <v>0</v>
      </c>
      <c r="AF2835">
        <v>2.2999999999999998</v>
      </c>
    </row>
    <row r="2836" spans="1:32" x14ac:dyDescent="0.2">
      <c r="A2836" t="s">
        <v>1097</v>
      </c>
      <c r="B2836" t="s">
        <v>794</v>
      </c>
      <c r="C2836" t="s">
        <v>60</v>
      </c>
      <c r="D2836" t="s">
        <v>35</v>
      </c>
      <c r="E2836">
        <v>8</v>
      </c>
      <c r="F2836" t="s">
        <v>1098</v>
      </c>
      <c r="G2836" t="s">
        <v>203</v>
      </c>
      <c r="T2836">
        <v>2</v>
      </c>
      <c r="U2836">
        <v>1</v>
      </c>
      <c r="V2836">
        <v>13</v>
      </c>
      <c r="W2836">
        <v>0</v>
      </c>
      <c r="X2836">
        <v>0</v>
      </c>
      <c r="Y2836">
        <v>0</v>
      </c>
      <c r="AF2836">
        <v>2.2999999999999998</v>
      </c>
    </row>
    <row r="2837" spans="1:32" x14ac:dyDescent="0.2">
      <c r="A2837" t="s">
        <v>1129</v>
      </c>
      <c r="B2837" t="s">
        <v>720</v>
      </c>
      <c r="C2837" t="s">
        <v>54</v>
      </c>
      <c r="D2837" t="s">
        <v>33</v>
      </c>
      <c r="E2837">
        <v>8</v>
      </c>
      <c r="F2837" t="s">
        <v>1130</v>
      </c>
      <c r="G2837" t="s">
        <v>205</v>
      </c>
      <c r="T2837">
        <v>2</v>
      </c>
      <c r="U2837">
        <v>1</v>
      </c>
      <c r="V2837">
        <v>12</v>
      </c>
      <c r="W2837">
        <v>0</v>
      </c>
      <c r="X2837">
        <v>0</v>
      </c>
      <c r="Y2837">
        <v>0</v>
      </c>
      <c r="AF2837">
        <v>2.2000000000000002</v>
      </c>
    </row>
    <row r="2838" spans="1:32" x14ac:dyDescent="0.2">
      <c r="A2838" t="s">
        <v>1431</v>
      </c>
      <c r="B2838" t="s">
        <v>720</v>
      </c>
      <c r="C2838" t="s">
        <v>50</v>
      </c>
      <c r="D2838" t="s">
        <v>36</v>
      </c>
      <c r="E2838">
        <v>8</v>
      </c>
      <c r="F2838" t="s">
        <v>1432</v>
      </c>
      <c r="G2838" t="s">
        <v>204</v>
      </c>
      <c r="T2838">
        <v>1</v>
      </c>
      <c r="U2838">
        <v>1</v>
      </c>
      <c r="V2838">
        <v>11</v>
      </c>
      <c r="W2838">
        <v>0</v>
      </c>
      <c r="X2838">
        <v>0</v>
      </c>
      <c r="Y2838">
        <v>0</v>
      </c>
      <c r="AF2838">
        <v>2.1</v>
      </c>
    </row>
    <row r="2839" spans="1:32" x14ac:dyDescent="0.2">
      <c r="A2839" t="s">
        <v>826</v>
      </c>
      <c r="B2839" t="s">
        <v>720</v>
      </c>
      <c r="C2839" t="s">
        <v>43</v>
      </c>
      <c r="D2839" t="s">
        <v>42</v>
      </c>
      <c r="E2839">
        <v>8</v>
      </c>
      <c r="F2839" t="s">
        <v>827</v>
      </c>
      <c r="G2839" t="s">
        <v>196</v>
      </c>
      <c r="T2839">
        <v>1</v>
      </c>
      <c r="U2839">
        <v>1</v>
      </c>
      <c r="V2839">
        <v>11</v>
      </c>
      <c r="W2839">
        <v>0</v>
      </c>
      <c r="X2839">
        <v>0</v>
      </c>
      <c r="Y2839">
        <v>0</v>
      </c>
      <c r="AF2839">
        <v>2.1</v>
      </c>
    </row>
    <row r="2840" spans="1:32" x14ac:dyDescent="0.2">
      <c r="A2840" t="s">
        <v>684</v>
      </c>
      <c r="B2840" t="s">
        <v>475</v>
      </c>
      <c r="C2840" t="s">
        <v>34</v>
      </c>
      <c r="D2840" t="s">
        <v>57</v>
      </c>
      <c r="E2840">
        <v>8</v>
      </c>
      <c r="F2840" t="s">
        <v>685</v>
      </c>
      <c r="G2840" t="s">
        <v>207</v>
      </c>
      <c r="O2840">
        <v>5</v>
      </c>
      <c r="P2840">
        <v>20</v>
      </c>
      <c r="Q2840">
        <v>0</v>
      </c>
      <c r="R2840">
        <v>0</v>
      </c>
      <c r="S2840">
        <v>0</v>
      </c>
      <c r="T2840">
        <v>1</v>
      </c>
      <c r="U2840">
        <v>0</v>
      </c>
      <c r="V2840">
        <v>0</v>
      </c>
      <c r="W2840">
        <v>0</v>
      </c>
      <c r="X2840">
        <v>0</v>
      </c>
      <c r="Y2840">
        <v>0</v>
      </c>
      <c r="AF2840">
        <v>2</v>
      </c>
    </row>
    <row r="2841" spans="1:32" x14ac:dyDescent="0.2">
      <c r="A2841" t="s">
        <v>1063</v>
      </c>
      <c r="B2841" t="s">
        <v>794</v>
      </c>
      <c r="C2841" t="s">
        <v>49</v>
      </c>
      <c r="D2841" t="s">
        <v>55</v>
      </c>
      <c r="E2841">
        <v>8</v>
      </c>
      <c r="F2841" t="s">
        <v>1064</v>
      </c>
      <c r="G2841" t="s">
        <v>202</v>
      </c>
      <c r="T2841">
        <v>1</v>
      </c>
      <c r="U2841">
        <v>1</v>
      </c>
      <c r="V2841">
        <v>10</v>
      </c>
      <c r="W2841">
        <v>0</v>
      </c>
      <c r="X2841">
        <v>0</v>
      </c>
      <c r="Y2841">
        <v>0</v>
      </c>
      <c r="AF2841">
        <v>2</v>
      </c>
    </row>
    <row r="2842" spans="1:32" x14ac:dyDescent="0.2">
      <c r="A2842" t="s">
        <v>1103</v>
      </c>
      <c r="B2842" t="s">
        <v>720</v>
      </c>
      <c r="C2842" t="s">
        <v>49</v>
      </c>
      <c r="D2842" t="s">
        <v>55</v>
      </c>
      <c r="E2842">
        <v>8</v>
      </c>
      <c r="F2842" t="s">
        <v>1104</v>
      </c>
      <c r="G2842" t="s">
        <v>202</v>
      </c>
      <c r="T2842">
        <v>2</v>
      </c>
      <c r="U2842">
        <v>1</v>
      </c>
      <c r="V2842">
        <v>10</v>
      </c>
      <c r="W2842">
        <v>0</v>
      </c>
      <c r="X2842">
        <v>0</v>
      </c>
      <c r="Y2842">
        <v>0</v>
      </c>
      <c r="AF2842">
        <v>2</v>
      </c>
    </row>
    <row r="2843" spans="1:32" x14ac:dyDescent="0.2">
      <c r="A2843" t="s">
        <v>1240</v>
      </c>
      <c r="B2843" t="s">
        <v>794</v>
      </c>
      <c r="C2843" t="s">
        <v>43</v>
      </c>
      <c r="D2843" t="s">
        <v>42</v>
      </c>
      <c r="E2843">
        <v>8</v>
      </c>
      <c r="F2843" t="s">
        <v>1241</v>
      </c>
      <c r="G2843" t="s">
        <v>196</v>
      </c>
      <c r="T2843">
        <v>2</v>
      </c>
      <c r="U2843">
        <v>1</v>
      </c>
      <c r="V2843">
        <v>9</v>
      </c>
      <c r="W2843">
        <v>0</v>
      </c>
      <c r="X2843">
        <v>0</v>
      </c>
      <c r="Y2843">
        <v>0</v>
      </c>
      <c r="AF2843">
        <v>1.9</v>
      </c>
    </row>
    <row r="2844" spans="1:32" x14ac:dyDescent="0.2">
      <c r="A2844" t="s">
        <v>1015</v>
      </c>
      <c r="B2844" t="s">
        <v>794</v>
      </c>
      <c r="C2844" t="s">
        <v>54</v>
      </c>
      <c r="D2844" t="s">
        <v>33</v>
      </c>
      <c r="E2844">
        <v>8</v>
      </c>
      <c r="F2844" t="s">
        <v>1016</v>
      </c>
      <c r="G2844" t="s">
        <v>205</v>
      </c>
      <c r="T2844">
        <v>1</v>
      </c>
      <c r="U2844">
        <v>1</v>
      </c>
      <c r="V2844">
        <v>9</v>
      </c>
      <c r="W2844">
        <v>0</v>
      </c>
      <c r="X2844">
        <v>0</v>
      </c>
      <c r="Y2844">
        <v>0</v>
      </c>
      <c r="AF2844">
        <v>1.9</v>
      </c>
    </row>
    <row r="2845" spans="1:32" x14ac:dyDescent="0.2">
      <c r="A2845" t="s">
        <v>1187</v>
      </c>
      <c r="B2845" t="s">
        <v>794</v>
      </c>
      <c r="C2845" t="s">
        <v>54</v>
      </c>
      <c r="D2845" t="s">
        <v>33</v>
      </c>
      <c r="E2845">
        <v>8</v>
      </c>
      <c r="F2845" t="s">
        <v>1188</v>
      </c>
      <c r="G2845" t="s">
        <v>205</v>
      </c>
      <c r="T2845">
        <v>1</v>
      </c>
      <c r="U2845">
        <v>1</v>
      </c>
      <c r="V2845">
        <v>9</v>
      </c>
      <c r="W2845">
        <v>0</v>
      </c>
      <c r="X2845">
        <v>0</v>
      </c>
      <c r="Y2845">
        <v>0</v>
      </c>
      <c r="AF2845">
        <v>1.9</v>
      </c>
    </row>
    <row r="2846" spans="1:32" x14ac:dyDescent="0.2">
      <c r="A2846" t="s">
        <v>538</v>
      </c>
      <c r="B2846" t="s">
        <v>475</v>
      </c>
      <c r="C2846" t="s">
        <v>39</v>
      </c>
      <c r="D2846" t="s">
        <v>52</v>
      </c>
      <c r="E2846">
        <v>8</v>
      </c>
      <c r="F2846" t="s">
        <v>539</v>
      </c>
      <c r="G2846" t="s">
        <v>200</v>
      </c>
      <c r="O2846">
        <v>2</v>
      </c>
      <c r="P2846">
        <v>18</v>
      </c>
      <c r="Q2846">
        <v>0</v>
      </c>
      <c r="R2846">
        <v>0</v>
      </c>
      <c r="S2846">
        <v>0</v>
      </c>
      <c r="AF2846">
        <v>1.8</v>
      </c>
    </row>
    <row r="2847" spans="1:32" x14ac:dyDescent="0.2">
      <c r="A2847" t="s">
        <v>818</v>
      </c>
      <c r="B2847" t="s">
        <v>720</v>
      </c>
      <c r="C2847" t="s">
        <v>39</v>
      </c>
      <c r="D2847" t="s">
        <v>52</v>
      </c>
      <c r="E2847">
        <v>8</v>
      </c>
      <c r="F2847" t="s">
        <v>819</v>
      </c>
      <c r="G2847" t="s">
        <v>200</v>
      </c>
      <c r="T2847">
        <v>2</v>
      </c>
      <c r="U2847">
        <v>1</v>
      </c>
      <c r="V2847">
        <v>8</v>
      </c>
      <c r="W2847">
        <v>0</v>
      </c>
      <c r="X2847">
        <v>0</v>
      </c>
      <c r="Y2847">
        <v>0</v>
      </c>
      <c r="AF2847">
        <v>1.8</v>
      </c>
    </row>
    <row r="2848" spans="1:32" x14ac:dyDescent="0.2">
      <c r="A2848" t="s">
        <v>1317</v>
      </c>
      <c r="B2848" t="s">
        <v>720</v>
      </c>
      <c r="C2848" t="s">
        <v>47</v>
      </c>
      <c r="D2848" t="s">
        <v>31</v>
      </c>
      <c r="E2848">
        <v>8</v>
      </c>
      <c r="F2848" t="s">
        <v>1318</v>
      </c>
      <c r="G2848" t="s">
        <v>208</v>
      </c>
      <c r="T2848">
        <v>2</v>
      </c>
      <c r="U2848">
        <v>1</v>
      </c>
      <c r="V2848">
        <v>8</v>
      </c>
      <c r="W2848">
        <v>0</v>
      </c>
      <c r="X2848">
        <v>0</v>
      </c>
      <c r="Y2848">
        <v>0</v>
      </c>
      <c r="AF2848">
        <v>1.8</v>
      </c>
    </row>
    <row r="2849" spans="1:32" x14ac:dyDescent="0.2">
      <c r="A2849" t="s">
        <v>964</v>
      </c>
      <c r="B2849" t="s">
        <v>720</v>
      </c>
      <c r="C2849" t="s">
        <v>44</v>
      </c>
      <c r="D2849" t="s">
        <v>59</v>
      </c>
      <c r="E2849">
        <v>8</v>
      </c>
      <c r="F2849" t="s">
        <v>965</v>
      </c>
      <c r="G2849" t="s">
        <v>209</v>
      </c>
      <c r="T2849">
        <v>1</v>
      </c>
      <c r="U2849">
        <v>1</v>
      </c>
      <c r="V2849">
        <v>8</v>
      </c>
      <c r="W2849">
        <v>0</v>
      </c>
      <c r="X2849">
        <v>0</v>
      </c>
      <c r="Y2849">
        <v>0</v>
      </c>
      <c r="AF2849">
        <v>1.8</v>
      </c>
    </row>
    <row r="2850" spans="1:32" x14ac:dyDescent="0.2">
      <c r="A2850" t="s">
        <v>1095</v>
      </c>
      <c r="B2850" t="s">
        <v>720</v>
      </c>
      <c r="C2850" t="s">
        <v>37</v>
      </c>
      <c r="D2850" t="s">
        <v>41</v>
      </c>
      <c r="E2850">
        <v>8</v>
      </c>
      <c r="F2850" t="s">
        <v>1096</v>
      </c>
      <c r="G2850" t="s">
        <v>201</v>
      </c>
      <c r="T2850">
        <v>1</v>
      </c>
      <c r="U2850">
        <v>1</v>
      </c>
      <c r="V2850">
        <v>8</v>
      </c>
      <c r="W2850">
        <v>0</v>
      </c>
      <c r="X2850">
        <v>0</v>
      </c>
      <c r="Y2850">
        <v>0</v>
      </c>
      <c r="AF2850">
        <v>1.8</v>
      </c>
    </row>
    <row r="2851" spans="1:32" x14ac:dyDescent="0.2">
      <c r="A2851" t="s">
        <v>1311</v>
      </c>
      <c r="B2851" t="s">
        <v>794</v>
      </c>
      <c r="C2851" t="s">
        <v>32</v>
      </c>
      <c r="D2851" t="s">
        <v>56</v>
      </c>
      <c r="E2851">
        <v>8</v>
      </c>
      <c r="F2851" t="s">
        <v>1312</v>
      </c>
      <c r="G2851" t="s">
        <v>206</v>
      </c>
      <c r="T2851">
        <v>3</v>
      </c>
      <c r="U2851">
        <v>1</v>
      </c>
      <c r="V2851">
        <v>7</v>
      </c>
      <c r="W2851">
        <v>0</v>
      </c>
      <c r="X2851">
        <v>0</v>
      </c>
      <c r="Y2851">
        <v>0</v>
      </c>
      <c r="AF2851">
        <v>1.7</v>
      </c>
    </row>
    <row r="2852" spans="1:32" x14ac:dyDescent="0.2">
      <c r="A2852" t="s">
        <v>914</v>
      </c>
      <c r="B2852" t="s">
        <v>794</v>
      </c>
      <c r="C2852" t="s">
        <v>50</v>
      </c>
      <c r="D2852" t="s">
        <v>36</v>
      </c>
      <c r="E2852">
        <v>8</v>
      </c>
      <c r="F2852" t="s">
        <v>915</v>
      </c>
      <c r="G2852" t="s">
        <v>204</v>
      </c>
      <c r="T2852">
        <v>1</v>
      </c>
      <c r="U2852">
        <v>1</v>
      </c>
      <c r="V2852">
        <v>7</v>
      </c>
      <c r="W2852">
        <v>0</v>
      </c>
      <c r="X2852">
        <v>0</v>
      </c>
      <c r="Y2852">
        <v>0</v>
      </c>
      <c r="AF2852">
        <v>1.7</v>
      </c>
    </row>
    <row r="2853" spans="1:32" x14ac:dyDescent="0.2">
      <c r="A2853" t="s">
        <v>920</v>
      </c>
      <c r="B2853" t="s">
        <v>794</v>
      </c>
      <c r="C2853" t="s">
        <v>42</v>
      </c>
      <c r="D2853" t="s">
        <v>43</v>
      </c>
      <c r="E2853">
        <v>8</v>
      </c>
      <c r="F2853" t="s">
        <v>921</v>
      </c>
      <c r="G2853" t="s">
        <v>196</v>
      </c>
      <c r="T2853">
        <v>1</v>
      </c>
      <c r="U2853">
        <v>1</v>
      </c>
      <c r="V2853">
        <v>6</v>
      </c>
      <c r="W2853">
        <v>0</v>
      </c>
      <c r="X2853">
        <v>0</v>
      </c>
      <c r="Y2853">
        <v>0</v>
      </c>
      <c r="AF2853">
        <v>1.6</v>
      </c>
    </row>
    <row r="2854" spans="1:32" x14ac:dyDescent="0.2">
      <c r="A2854" t="s">
        <v>1017</v>
      </c>
      <c r="B2854" t="s">
        <v>794</v>
      </c>
      <c r="C2854" t="s">
        <v>56</v>
      </c>
      <c r="D2854" t="s">
        <v>32</v>
      </c>
      <c r="E2854">
        <v>8</v>
      </c>
      <c r="F2854" t="s">
        <v>1018</v>
      </c>
      <c r="G2854" t="s">
        <v>206</v>
      </c>
      <c r="T2854">
        <v>1</v>
      </c>
      <c r="U2854">
        <v>1</v>
      </c>
      <c r="V2854">
        <v>6</v>
      </c>
      <c r="W2854">
        <v>0</v>
      </c>
      <c r="X2854">
        <v>0</v>
      </c>
      <c r="Y2854">
        <v>0</v>
      </c>
      <c r="AF2854">
        <v>1.6</v>
      </c>
    </row>
    <row r="2855" spans="1:32" x14ac:dyDescent="0.2">
      <c r="A2855" t="s">
        <v>900</v>
      </c>
      <c r="B2855" t="s">
        <v>720</v>
      </c>
      <c r="C2855" t="s">
        <v>62</v>
      </c>
      <c r="D2855" t="s">
        <v>61</v>
      </c>
      <c r="E2855">
        <v>8</v>
      </c>
      <c r="F2855" t="s">
        <v>901</v>
      </c>
      <c r="G2855" t="s">
        <v>197</v>
      </c>
      <c r="T2855">
        <v>1</v>
      </c>
      <c r="U2855">
        <v>1</v>
      </c>
      <c r="V2855">
        <v>6</v>
      </c>
      <c r="W2855">
        <v>0</v>
      </c>
      <c r="X2855">
        <v>0</v>
      </c>
      <c r="Y2855">
        <v>0</v>
      </c>
      <c r="AF2855">
        <v>1.6</v>
      </c>
    </row>
    <row r="2856" spans="1:32" x14ac:dyDescent="0.2">
      <c r="A2856" t="s">
        <v>1207</v>
      </c>
      <c r="B2856" t="s">
        <v>794</v>
      </c>
      <c r="C2856" t="s">
        <v>47</v>
      </c>
      <c r="D2856" t="s">
        <v>31</v>
      </c>
      <c r="E2856">
        <v>8</v>
      </c>
      <c r="F2856" t="s">
        <v>1208</v>
      </c>
      <c r="G2856" t="s">
        <v>208</v>
      </c>
      <c r="T2856">
        <v>1</v>
      </c>
      <c r="U2856">
        <v>1</v>
      </c>
      <c r="V2856">
        <v>6</v>
      </c>
      <c r="W2856">
        <v>0</v>
      </c>
      <c r="X2856">
        <v>0</v>
      </c>
      <c r="Y2856">
        <v>0</v>
      </c>
      <c r="AF2856">
        <v>1.6</v>
      </c>
    </row>
    <row r="2857" spans="1:32" x14ac:dyDescent="0.2">
      <c r="A2857" t="s">
        <v>1423</v>
      </c>
      <c r="B2857" t="s">
        <v>720</v>
      </c>
      <c r="C2857" t="s">
        <v>35</v>
      </c>
      <c r="D2857" t="s">
        <v>60</v>
      </c>
      <c r="E2857">
        <v>8</v>
      </c>
      <c r="F2857" t="s">
        <v>1424</v>
      </c>
      <c r="G2857" t="s">
        <v>203</v>
      </c>
      <c r="T2857">
        <v>1</v>
      </c>
      <c r="U2857">
        <v>1</v>
      </c>
      <c r="V2857">
        <v>5</v>
      </c>
      <c r="W2857">
        <v>0</v>
      </c>
      <c r="X2857">
        <v>0</v>
      </c>
      <c r="Y2857">
        <v>0</v>
      </c>
      <c r="AF2857">
        <v>1.5</v>
      </c>
    </row>
    <row r="2858" spans="1:32" x14ac:dyDescent="0.2">
      <c r="A2858" t="s">
        <v>1027</v>
      </c>
      <c r="B2858" t="s">
        <v>794</v>
      </c>
      <c r="C2858" t="s">
        <v>41</v>
      </c>
      <c r="D2858" t="s">
        <v>37</v>
      </c>
      <c r="E2858">
        <v>8</v>
      </c>
      <c r="F2858" t="s">
        <v>1028</v>
      </c>
      <c r="G2858" t="s">
        <v>201</v>
      </c>
      <c r="T2858">
        <v>2</v>
      </c>
      <c r="U2858">
        <v>1</v>
      </c>
      <c r="V2858">
        <v>5</v>
      </c>
      <c r="W2858">
        <v>0</v>
      </c>
      <c r="X2858">
        <v>0</v>
      </c>
      <c r="Y2858">
        <v>0</v>
      </c>
      <c r="AF2858">
        <v>1.5</v>
      </c>
    </row>
    <row r="2859" spans="1:32" x14ac:dyDescent="0.2">
      <c r="A2859" t="s">
        <v>1248</v>
      </c>
      <c r="B2859" t="s">
        <v>720</v>
      </c>
      <c r="C2859" t="s">
        <v>35</v>
      </c>
      <c r="D2859" t="s">
        <v>60</v>
      </c>
      <c r="E2859">
        <v>8</v>
      </c>
      <c r="F2859" t="s">
        <v>1249</v>
      </c>
      <c r="G2859" t="s">
        <v>203</v>
      </c>
      <c r="T2859">
        <v>1</v>
      </c>
      <c r="U2859">
        <v>1</v>
      </c>
      <c r="V2859">
        <v>5</v>
      </c>
      <c r="W2859">
        <v>0</v>
      </c>
      <c r="X2859">
        <v>0</v>
      </c>
      <c r="Y2859">
        <v>0</v>
      </c>
      <c r="AF2859">
        <v>1.5</v>
      </c>
    </row>
    <row r="2860" spans="1:32" x14ac:dyDescent="0.2">
      <c r="A2860" t="s">
        <v>930</v>
      </c>
      <c r="B2860" t="s">
        <v>720</v>
      </c>
      <c r="C2860" t="s">
        <v>48</v>
      </c>
      <c r="D2860" t="s">
        <v>51</v>
      </c>
      <c r="E2860">
        <v>8</v>
      </c>
      <c r="F2860" t="s">
        <v>931</v>
      </c>
      <c r="G2860" t="s">
        <v>199</v>
      </c>
      <c r="T2860">
        <v>2</v>
      </c>
      <c r="U2860">
        <v>1</v>
      </c>
      <c r="V2860">
        <v>5</v>
      </c>
      <c r="W2860">
        <v>0</v>
      </c>
      <c r="X2860">
        <v>0</v>
      </c>
      <c r="Y2860">
        <v>0</v>
      </c>
      <c r="AF2860">
        <v>1.5</v>
      </c>
    </row>
    <row r="2861" spans="1:32" x14ac:dyDescent="0.2">
      <c r="A2861" t="s">
        <v>1270</v>
      </c>
      <c r="B2861" t="s">
        <v>720</v>
      </c>
      <c r="C2861" t="s">
        <v>36</v>
      </c>
      <c r="D2861" t="s">
        <v>50</v>
      </c>
      <c r="E2861">
        <v>8</v>
      </c>
      <c r="F2861" t="s">
        <v>1271</v>
      </c>
      <c r="G2861" t="s">
        <v>204</v>
      </c>
      <c r="T2861">
        <v>3</v>
      </c>
      <c r="U2861">
        <v>1</v>
      </c>
      <c r="V2861">
        <v>4</v>
      </c>
      <c r="W2861">
        <v>0</v>
      </c>
      <c r="X2861">
        <v>0</v>
      </c>
      <c r="Y2861">
        <v>0</v>
      </c>
      <c r="AF2861">
        <v>1.4</v>
      </c>
    </row>
    <row r="2862" spans="1:32" x14ac:dyDescent="0.2">
      <c r="A2862" t="s">
        <v>1203</v>
      </c>
      <c r="B2862" t="s">
        <v>794</v>
      </c>
      <c r="C2862" t="s">
        <v>48</v>
      </c>
      <c r="D2862" t="s">
        <v>51</v>
      </c>
      <c r="E2862">
        <v>8</v>
      </c>
      <c r="F2862" t="s">
        <v>1204</v>
      </c>
      <c r="G2862" t="s">
        <v>199</v>
      </c>
      <c r="T2862">
        <v>1</v>
      </c>
      <c r="U2862">
        <v>1</v>
      </c>
      <c r="V2862">
        <v>4</v>
      </c>
      <c r="W2862">
        <v>0</v>
      </c>
      <c r="X2862">
        <v>0</v>
      </c>
      <c r="Y2862">
        <v>0</v>
      </c>
      <c r="AF2862">
        <v>1.4</v>
      </c>
    </row>
    <row r="2863" spans="1:32" x14ac:dyDescent="0.2">
      <c r="A2863" t="s">
        <v>1161</v>
      </c>
      <c r="B2863" t="s">
        <v>794</v>
      </c>
      <c r="C2863" t="s">
        <v>59</v>
      </c>
      <c r="D2863" t="s">
        <v>44</v>
      </c>
      <c r="E2863">
        <v>8</v>
      </c>
      <c r="F2863" t="s">
        <v>1162</v>
      </c>
      <c r="G2863" t="s">
        <v>209</v>
      </c>
      <c r="T2863">
        <v>3</v>
      </c>
      <c r="U2863">
        <v>1</v>
      </c>
      <c r="V2863">
        <v>4</v>
      </c>
      <c r="W2863">
        <v>0</v>
      </c>
      <c r="X2863">
        <v>0</v>
      </c>
      <c r="Y2863">
        <v>0</v>
      </c>
      <c r="AF2863">
        <v>1.4</v>
      </c>
    </row>
    <row r="2864" spans="1:32" x14ac:dyDescent="0.2">
      <c r="A2864" t="s">
        <v>948</v>
      </c>
      <c r="B2864" t="s">
        <v>720</v>
      </c>
      <c r="C2864" t="s">
        <v>33</v>
      </c>
      <c r="D2864" t="s">
        <v>54</v>
      </c>
      <c r="E2864">
        <v>8</v>
      </c>
      <c r="F2864" t="s">
        <v>949</v>
      </c>
      <c r="G2864" t="s">
        <v>205</v>
      </c>
      <c r="T2864">
        <v>2</v>
      </c>
      <c r="U2864">
        <v>1</v>
      </c>
      <c r="V2864">
        <v>3</v>
      </c>
      <c r="W2864">
        <v>0</v>
      </c>
      <c r="X2864">
        <v>0</v>
      </c>
      <c r="Y2864">
        <v>0</v>
      </c>
      <c r="AF2864">
        <v>1.3</v>
      </c>
    </row>
    <row r="2865" spans="1:32" x14ac:dyDescent="0.2">
      <c r="A2865" t="s">
        <v>765</v>
      </c>
      <c r="B2865" t="s">
        <v>720</v>
      </c>
      <c r="C2865" t="s">
        <v>57</v>
      </c>
      <c r="D2865" t="s">
        <v>34</v>
      </c>
      <c r="E2865">
        <v>8</v>
      </c>
      <c r="F2865" t="s">
        <v>766</v>
      </c>
      <c r="G2865" t="s">
        <v>207</v>
      </c>
      <c r="T2865">
        <v>2</v>
      </c>
      <c r="U2865">
        <v>1</v>
      </c>
      <c r="V2865">
        <v>3</v>
      </c>
      <c r="W2865">
        <v>0</v>
      </c>
      <c r="X2865">
        <v>0</v>
      </c>
      <c r="Y2865">
        <v>0</v>
      </c>
      <c r="AF2865">
        <v>1.3</v>
      </c>
    </row>
    <row r="2866" spans="1:32" x14ac:dyDescent="0.2">
      <c r="A2866" t="s">
        <v>1246</v>
      </c>
      <c r="B2866" t="s">
        <v>720</v>
      </c>
      <c r="C2866" t="s">
        <v>47</v>
      </c>
      <c r="D2866" t="s">
        <v>31</v>
      </c>
      <c r="E2866">
        <v>8</v>
      </c>
      <c r="F2866" t="s">
        <v>1247</v>
      </c>
      <c r="G2866" t="s">
        <v>208</v>
      </c>
      <c r="T2866">
        <v>2</v>
      </c>
      <c r="U2866">
        <v>1</v>
      </c>
      <c r="V2866">
        <v>2</v>
      </c>
      <c r="W2866">
        <v>0</v>
      </c>
      <c r="X2866">
        <v>0</v>
      </c>
      <c r="Y2866">
        <v>0</v>
      </c>
      <c r="AF2866">
        <v>1.2</v>
      </c>
    </row>
    <row r="2867" spans="1:32" x14ac:dyDescent="0.2">
      <c r="A2867" t="s">
        <v>570</v>
      </c>
      <c r="B2867" t="s">
        <v>475</v>
      </c>
      <c r="C2867" t="s">
        <v>57</v>
      </c>
      <c r="D2867" t="s">
        <v>34</v>
      </c>
      <c r="E2867">
        <v>8</v>
      </c>
      <c r="F2867" t="s">
        <v>571</v>
      </c>
      <c r="G2867" t="s">
        <v>207</v>
      </c>
      <c r="O2867">
        <v>4</v>
      </c>
      <c r="P2867">
        <v>10</v>
      </c>
      <c r="Q2867">
        <v>0</v>
      </c>
      <c r="R2867">
        <v>0</v>
      </c>
      <c r="S2867">
        <v>0</v>
      </c>
      <c r="AF2867">
        <v>1</v>
      </c>
    </row>
    <row r="2868" spans="1:32" x14ac:dyDescent="0.2">
      <c r="A2868" t="s">
        <v>1250</v>
      </c>
      <c r="B2868" t="s">
        <v>794</v>
      </c>
      <c r="C2868" t="s">
        <v>34</v>
      </c>
      <c r="D2868" t="s">
        <v>57</v>
      </c>
      <c r="E2868">
        <v>8</v>
      </c>
      <c r="F2868" t="s">
        <v>1251</v>
      </c>
      <c r="G2868" t="s">
        <v>207</v>
      </c>
      <c r="T2868">
        <v>2</v>
      </c>
      <c r="U2868">
        <v>1</v>
      </c>
      <c r="V2868">
        <v>0</v>
      </c>
      <c r="W2868">
        <v>0</v>
      </c>
      <c r="X2868">
        <v>0</v>
      </c>
      <c r="Y2868">
        <v>0</v>
      </c>
      <c r="AF2868">
        <v>1</v>
      </c>
    </row>
    <row r="2869" spans="1:32" x14ac:dyDescent="0.2">
      <c r="A2869" t="s">
        <v>580</v>
      </c>
      <c r="B2869" t="s">
        <v>475</v>
      </c>
      <c r="C2869" t="s">
        <v>62</v>
      </c>
      <c r="D2869" t="s">
        <v>61</v>
      </c>
      <c r="E2869">
        <v>8</v>
      </c>
      <c r="F2869" t="s">
        <v>581</v>
      </c>
      <c r="G2869" t="s">
        <v>197</v>
      </c>
      <c r="O2869">
        <v>4</v>
      </c>
      <c r="P2869">
        <v>9</v>
      </c>
      <c r="Q2869">
        <v>0</v>
      </c>
      <c r="R2869">
        <v>0</v>
      </c>
      <c r="S2869">
        <v>0</v>
      </c>
      <c r="AF2869">
        <v>0.9</v>
      </c>
    </row>
    <row r="2870" spans="1:32" x14ac:dyDescent="0.2">
      <c r="A2870" t="s">
        <v>678</v>
      </c>
      <c r="B2870" t="s">
        <v>475</v>
      </c>
      <c r="C2870" t="s">
        <v>37</v>
      </c>
      <c r="D2870" t="s">
        <v>41</v>
      </c>
      <c r="E2870">
        <v>8</v>
      </c>
      <c r="F2870" t="s">
        <v>679</v>
      </c>
      <c r="G2870" t="s">
        <v>201</v>
      </c>
      <c r="O2870">
        <v>5</v>
      </c>
      <c r="P2870">
        <v>7</v>
      </c>
      <c r="Q2870">
        <v>0</v>
      </c>
      <c r="R2870">
        <v>0</v>
      </c>
      <c r="S2870">
        <v>0</v>
      </c>
      <c r="AF2870">
        <v>0.7</v>
      </c>
    </row>
    <row r="2871" spans="1:32" x14ac:dyDescent="0.2">
      <c r="A2871" t="s">
        <v>381</v>
      </c>
      <c r="B2871" t="s">
        <v>367</v>
      </c>
      <c r="C2871" t="s">
        <v>45</v>
      </c>
      <c r="D2871" t="s">
        <v>46</v>
      </c>
      <c r="E2871">
        <v>8</v>
      </c>
      <c r="F2871" t="s">
        <v>382</v>
      </c>
      <c r="G2871" t="s">
        <v>198</v>
      </c>
      <c r="H2871">
        <v>6</v>
      </c>
      <c r="I2871">
        <v>3</v>
      </c>
      <c r="J2871">
        <v>12</v>
      </c>
      <c r="K2871">
        <v>0</v>
      </c>
      <c r="L2871">
        <v>0</v>
      </c>
      <c r="M2871">
        <v>0</v>
      </c>
      <c r="N2871">
        <v>0</v>
      </c>
      <c r="O2871">
        <v>1</v>
      </c>
      <c r="P2871">
        <v>1</v>
      </c>
      <c r="Q2871">
        <v>0</v>
      </c>
      <c r="R2871">
        <v>0</v>
      </c>
      <c r="S2871">
        <v>0</v>
      </c>
      <c r="AF2871">
        <v>0.57999999999999996</v>
      </c>
    </row>
    <row r="2872" spans="1:32" x14ac:dyDescent="0.2">
      <c r="A2872" t="s">
        <v>464</v>
      </c>
      <c r="B2872" t="s">
        <v>367</v>
      </c>
      <c r="C2872" t="s">
        <v>61</v>
      </c>
      <c r="D2872" t="s">
        <v>62</v>
      </c>
      <c r="E2872">
        <v>8</v>
      </c>
      <c r="F2872" t="s">
        <v>465</v>
      </c>
      <c r="G2872" t="s">
        <v>197</v>
      </c>
      <c r="H2872">
        <v>2</v>
      </c>
      <c r="I2872">
        <v>1</v>
      </c>
      <c r="J2872">
        <v>10</v>
      </c>
      <c r="K2872">
        <v>0</v>
      </c>
      <c r="L2872">
        <v>0</v>
      </c>
      <c r="M2872">
        <v>0</v>
      </c>
      <c r="N2872">
        <v>0</v>
      </c>
      <c r="AF2872">
        <v>0.4</v>
      </c>
    </row>
    <row r="2873" spans="1:32" x14ac:dyDescent="0.2">
      <c r="A2873" t="s">
        <v>525</v>
      </c>
      <c r="B2873" t="s">
        <v>475</v>
      </c>
      <c r="C2873" t="s">
        <v>61</v>
      </c>
      <c r="D2873" t="s">
        <v>62</v>
      </c>
      <c r="E2873">
        <v>8</v>
      </c>
      <c r="F2873" t="s">
        <v>526</v>
      </c>
      <c r="G2873" t="s">
        <v>197</v>
      </c>
      <c r="O2873">
        <v>1</v>
      </c>
      <c r="P2873">
        <v>3</v>
      </c>
      <c r="Q2873">
        <v>0</v>
      </c>
      <c r="R2873">
        <v>0</v>
      </c>
      <c r="S2873">
        <v>0</v>
      </c>
      <c r="T2873">
        <v>2</v>
      </c>
      <c r="U2873">
        <v>0</v>
      </c>
      <c r="V2873">
        <v>0</v>
      </c>
      <c r="W2873">
        <v>0</v>
      </c>
      <c r="X2873">
        <v>0</v>
      </c>
      <c r="Y2873">
        <v>0</v>
      </c>
      <c r="AF2873">
        <v>0.3</v>
      </c>
    </row>
    <row r="2874" spans="1:32" x14ac:dyDescent="0.2">
      <c r="A2874" t="s">
        <v>588</v>
      </c>
      <c r="B2874" t="s">
        <v>475</v>
      </c>
      <c r="C2874" t="s">
        <v>44</v>
      </c>
      <c r="D2874" t="s">
        <v>59</v>
      </c>
      <c r="E2874">
        <v>8</v>
      </c>
      <c r="F2874" t="s">
        <v>589</v>
      </c>
      <c r="G2874" t="s">
        <v>209</v>
      </c>
      <c r="O2874">
        <v>1</v>
      </c>
      <c r="P2874">
        <v>3</v>
      </c>
      <c r="Q2874">
        <v>0</v>
      </c>
      <c r="R2874">
        <v>0</v>
      </c>
      <c r="S2874">
        <v>0</v>
      </c>
      <c r="T2874">
        <v>1</v>
      </c>
      <c r="U2874">
        <v>0</v>
      </c>
      <c r="V2874">
        <v>0</v>
      </c>
      <c r="W2874">
        <v>0</v>
      </c>
      <c r="X2874">
        <v>0</v>
      </c>
      <c r="Y2874">
        <v>0</v>
      </c>
      <c r="AF2874">
        <v>0.3</v>
      </c>
    </row>
    <row r="2875" spans="1:32" x14ac:dyDescent="0.2">
      <c r="A2875" t="s">
        <v>596</v>
      </c>
      <c r="B2875" t="s">
        <v>475</v>
      </c>
      <c r="C2875" t="s">
        <v>43</v>
      </c>
      <c r="D2875" t="s">
        <v>42</v>
      </c>
      <c r="E2875">
        <v>8</v>
      </c>
      <c r="F2875" t="s">
        <v>597</v>
      </c>
      <c r="G2875" t="s">
        <v>196</v>
      </c>
      <c r="O2875">
        <v>3</v>
      </c>
      <c r="P2875">
        <v>3</v>
      </c>
      <c r="Q2875">
        <v>0</v>
      </c>
      <c r="R2875">
        <v>0</v>
      </c>
      <c r="S2875">
        <v>0</v>
      </c>
      <c r="AF2875">
        <v>0.3</v>
      </c>
    </row>
    <row r="2876" spans="1:32" x14ac:dyDescent="0.2">
      <c r="A2876" t="s">
        <v>654</v>
      </c>
      <c r="B2876" t="s">
        <v>475</v>
      </c>
      <c r="C2876" t="s">
        <v>45</v>
      </c>
      <c r="D2876" t="s">
        <v>46</v>
      </c>
      <c r="E2876">
        <v>8</v>
      </c>
      <c r="F2876" t="s">
        <v>655</v>
      </c>
      <c r="G2876" t="s">
        <v>198</v>
      </c>
      <c r="O2876">
        <v>3</v>
      </c>
      <c r="P2876">
        <v>3</v>
      </c>
      <c r="Q2876">
        <v>0</v>
      </c>
      <c r="R2876">
        <v>0</v>
      </c>
      <c r="S2876">
        <v>0</v>
      </c>
      <c r="AF2876">
        <v>0.3</v>
      </c>
    </row>
    <row r="2877" spans="1:32" x14ac:dyDescent="0.2">
      <c r="A2877" t="s">
        <v>742</v>
      </c>
      <c r="B2877" t="s">
        <v>475</v>
      </c>
      <c r="C2877" t="s">
        <v>47</v>
      </c>
      <c r="D2877" t="s">
        <v>31</v>
      </c>
      <c r="E2877">
        <v>8</v>
      </c>
      <c r="F2877" t="s">
        <v>743</v>
      </c>
      <c r="G2877" t="s">
        <v>208</v>
      </c>
      <c r="O2877">
        <v>2</v>
      </c>
      <c r="P2877">
        <v>2</v>
      </c>
      <c r="Q2877">
        <v>0</v>
      </c>
      <c r="R2877">
        <v>0</v>
      </c>
      <c r="S2877">
        <v>0</v>
      </c>
      <c r="AF2877">
        <v>0.2</v>
      </c>
    </row>
    <row r="2878" spans="1:32" x14ac:dyDescent="0.2">
      <c r="A2878" t="s">
        <v>470</v>
      </c>
      <c r="B2878" t="s">
        <v>367</v>
      </c>
      <c r="C2878" t="s">
        <v>62</v>
      </c>
      <c r="D2878" t="s">
        <v>61</v>
      </c>
      <c r="E2878">
        <v>8</v>
      </c>
      <c r="F2878" t="s">
        <v>471</v>
      </c>
      <c r="G2878" t="s">
        <v>197</v>
      </c>
      <c r="H2878">
        <v>2</v>
      </c>
      <c r="I2878">
        <v>2</v>
      </c>
      <c r="J2878">
        <v>4</v>
      </c>
      <c r="K2878">
        <v>0</v>
      </c>
      <c r="L2878">
        <v>0</v>
      </c>
      <c r="M2878">
        <v>0</v>
      </c>
      <c r="N2878">
        <v>0</v>
      </c>
      <c r="AF2878">
        <v>0.16</v>
      </c>
    </row>
    <row r="2879" spans="1:32" x14ac:dyDescent="0.2">
      <c r="A2879" t="s">
        <v>1419</v>
      </c>
      <c r="B2879" t="s">
        <v>1343</v>
      </c>
      <c r="C2879" t="s">
        <v>51</v>
      </c>
      <c r="D2879" t="s">
        <v>48</v>
      </c>
      <c r="E2879">
        <v>8</v>
      </c>
      <c r="F2879" t="s">
        <v>1420</v>
      </c>
      <c r="G2879" t="s">
        <v>199</v>
      </c>
      <c r="O2879">
        <v>1</v>
      </c>
      <c r="P2879">
        <v>0</v>
      </c>
      <c r="Q2879">
        <v>0</v>
      </c>
      <c r="R2879">
        <v>0</v>
      </c>
      <c r="S2879">
        <v>0</v>
      </c>
      <c r="AF2879">
        <v>0</v>
      </c>
    </row>
    <row r="2880" spans="1:32" x14ac:dyDescent="0.2">
      <c r="A2880" t="s">
        <v>511</v>
      </c>
      <c r="B2880" t="s">
        <v>475</v>
      </c>
      <c r="C2880" t="s">
        <v>46</v>
      </c>
      <c r="D2880" t="s">
        <v>45</v>
      </c>
      <c r="E2880">
        <v>8</v>
      </c>
      <c r="F2880" t="s">
        <v>512</v>
      </c>
      <c r="G2880" t="s">
        <v>198</v>
      </c>
      <c r="O2880">
        <v>3</v>
      </c>
      <c r="P2880">
        <v>0</v>
      </c>
      <c r="Q2880">
        <v>0</v>
      </c>
      <c r="R2880">
        <v>0</v>
      </c>
      <c r="S2880">
        <v>0</v>
      </c>
      <c r="T2880">
        <v>1</v>
      </c>
      <c r="U2880">
        <v>0</v>
      </c>
      <c r="V2880">
        <v>0</v>
      </c>
      <c r="W2880">
        <v>0</v>
      </c>
      <c r="X2880">
        <v>0</v>
      </c>
      <c r="Y2880">
        <v>0</v>
      </c>
      <c r="AF2880">
        <v>0</v>
      </c>
    </row>
    <row r="2881" spans="1:32" x14ac:dyDescent="0.2">
      <c r="A2881" t="s">
        <v>1021</v>
      </c>
      <c r="B2881" t="s">
        <v>720</v>
      </c>
      <c r="C2881" t="s">
        <v>48</v>
      </c>
      <c r="D2881" t="s">
        <v>51</v>
      </c>
      <c r="E2881">
        <v>8</v>
      </c>
      <c r="F2881" t="s">
        <v>1022</v>
      </c>
      <c r="G2881" t="s">
        <v>199</v>
      </c>
      <c r="T2881">
        <v>2</v>
      </c>
      <c r="U2881">
        <v>0</v>
      </c>
      <c r="V2881">
        <v>0</v>
      </c>
      <c r="W2881">
        <v>0</v>
      </c>
      <c r="X2881">
        <v>0</v>
      </c>
      <c r="Y2881">
        <v>0</v>
      </c>
      <c r="AF2881">
        <v>0</v>
      </c>
    </row>
    <row r="2882" spans="1:32" x14ac:dyDescent="0.2">
      <c r="A2882" t="s">
        <v>884</v>
      </c>
      <c r="B2882" t="s">
        <v>720</v>
      </c>
      <c r="C2882" t="s">
        <v>61</v>
      </c>
      <c r="D2882" t="s">
        <v>62</v>
      </c>
      <c r="E2882">
        <v>8</v>
      </c>
      <c r="F2882" t="s">
        <v>885</v>
      </c>
      <c r="G2882" t="s">
        <v>197</v>
      </c>
      <c r="T2882">
        <v>2</v>
      </c>
      <c r="U2882">
        <v>0</v>
      </c>
      <c r="V2882">
        <v>0</v>
      </c>
      <c r="W2882">
        <v>0</v>
      </c>
      <c r="X2882">
        <v>0</v>
      </c>
      <c r="Y2882">
        <v>0</v>
      </c>
      <c r="AF2882">
        <v>0</v>
      </c>
    </row>
    <row r="2883" spans="1:32" x14ac:dyDescent="0.2">
      <c r="A2883" t="s">
        <v>1307</v>
      </c>
      <c r="B2883" t="s">
        <v>720</v>
      </c>
      <c r="C2883" t="s">
        <v>33</v>
      </c>
      <c r="D2883" t="s">
        <v>54</v>
      </c>
      <c r="E2883">
        <v>8</v>
      </c>
      <c r="F2883" t="s">
        <v>1308</v>
      </c>
      <c r="G2883" t="s">
        <v>205</v>
      </c>
      <c r="T2883">
        <v>2</v>
      </c>
      <c r="U2883">
        <v>0</v>
      </c>
      <c r="V2883">
        <v>0</v>
      </c>
      <c r="W2883">
        <v>0</v>
      </c>
      <c r="X2883">
        <v>0</v>
      </c>
      <c r="Y2883">
        <v>0</v>
      </c>
      <c r="AF2883">
        <v>0</v>
      </c>
    </row>
    <row r="2884" spans="1:32" x14ac:dyDescent="0.2">
      <c r="A2884" t="s">
        <v>1197</v>
      </c>
      <c r="B2884" t="s">
        <v>794</v>
      </c>
      <c r="C2884" t="s">
        <v>60</v>
      </c>
      <c r="D2884" t="s">
        <v>35</v>
      </c>
      <c r="E2884">
        <v>8</v>
      </c>
      <c r="F2884" t="s">
        <v>1198</v>
      </c>
      <c r="G2884" t="s">
        <v>203</v>
      </c>
      <c r="T2884">
        <v>1</v>
      </c>
      <c r="U2884">
        <v>0</v>
      </c>
      <c r="V2884">
        <v>0</v>
      </c>
      <c r="W2884">
        <v>0</v>
      </c>
      <c r="X2884">
        <v>0</v>
      </c>
      <c r="Y2884">
        <v>0</v>
      </c>
      <c r="AF2884">
        <v>0</v>
      </c>
    </row>
    <row r="2885" spans="1:32" x14ac:dyDescent="0.2">
      <c r="A2885" t="s">
        <v>1125</v>
      </c>
      <c r="B2885" t="s">
        <v>720</v>
      </c>
      <c r="C2885" t="s">
        <v>35</v>
      </c>
      <c r="D2885" t="s">
        <v>60</v>
      </c>
      <c r="E2885">
        <v>8</v>
      </c>
      <c r="F2885" t="s">
        <v>1126</v>
      </c>
      <c r="G2885" t="s">
        <v>203</v>
      </c>
      <c r="T2885">
        <v>2</v>
      </c>
      <c r="U2885">
        <v>0</v>
      </c>
      <c r="V2885">
        <v>0</v>
      </c>
      <c r="W2885">
        <v>0</v>
      </c>
      <c r="X2885">
        <v>0</v>
      </c>
      <c r="Y2885">
        <v>0</v>
      </c>
      <c r="AF2885">
        <v>0</v>
      </c>
    </row>
    <row r="2886" spans="1:32" x14ac:dyDescent="0.2">
      <c r="A2886" t="s">
        <v>1421</v>
      </c>
      <c r="B2886" t="s">
        <v>720</v>
      </c>
      <c r="C2886" t="s">
        <v>54</v>
      </c>
      <c r="D2886" t="s">
        <v>33</v>
      </c>
      <c r="E2886">
        <v>8</v>
      </c>
      <c r="F2886" t="s">
        <v>1422</v>
      </c>
      <c r="G2886" t="s">
        <v>205</v>
      </c>
      <c r="T2886">
        <v>2</v>
      </c>
      <c r="U2886">
        <v>0</v>
      </c>
      <c r="V2886">
        <v>0</v>
      </c>
      <c r="W2886">
        <v>0</v>
      </c>
      <c r="X2886">
        <v>0</v>
      </c>
      <c r="Y2886">
        <v>0</v>
      </c>
      <c r="AF2886">
        <v>0</v>
      </c>
    </row>
    <row r="2887" spans="1:32" x14ac:dyDescent="0.2">
      <c r="A2887" t="s">
        <v>1262</v>
      </c>
      <c r="B2887" t="s">
        <v>720</v>
      </c>
      <c r="C2887" t="s">
        <v>45</v>
      </c>
      <c r="D2887" t="s">
        <v>46</v>
      </c>
      <c r="E2887">
        <v>8</v>
      </c>
      <c r="F2887" t="s">
        <v>1263</v>
      </c>
      <c r="G2887" t="s">
        <v>198</v>
      </c>
      <c r="T2887">
        <v>1</v>
      </c>
      <c r="U2887">
        <v>0</v>
      </c>
      <c r="V2887">
        <v>0</v>
      </c>
      <c r="W2887">
        <v>0</v>
      </c>
      <c r="X2887">
        <v>0</v>
      </c>
      <c r="Y2887">
        <v>0</v>
      </c>
      <c r="AF2887">
        <v>0</v>
      </c>
    </row>
    <row r="2888" spans="1:32" x14ac:dyDescent="0.2">
      <c r="A2888" t="s">
        <v>1195</v>
      </c>
      <c r="B2888" t="s">
        <v>794</v>
      </c>
      <c r="C2888" t="s">
        <v>36</v>
      </c>
      <c r="D2888" t="s">
        <v>50</v>
      </c>
      <c r="E2888">
        <v>8</v>
      </c>
      <c r="F2888" t="s">
        <v>1196</v>
      </c>
      <c r="G2888" t="s">
        <v>204</v>
      </c>
      <c r="T2888">
        <v>1</v>
      </c>
      <c r="U2888">
        <v>0</v>
      </c>
      <c r="V2888">
        <v>0</v>
      </c>
      <c r="W2888">
        <v>0</v>
      </c>
      <c r="X2888">
        <v>0</v>
      </c>
      <c r="Y2888">
        <v>0</v>
      </c>
      <c r="AF2888">
        <v>0</v>
      </c>
    </row>
    <row r="2889" spans="1:32" x14ac:dyDescent="0.2">
      <c r="A2889" t="s">
        <v>858</v>
      </c>
      <c r="B2889" t="s">
        <v>720</v>
      </c>
      <c r="C2889" t="s">
        <v>57</v>
      </c>
      <c r="D2889" t="s">
        <v>34</v>
      </c>
      <c r="E2889">
        <v>8</v>
      </c>
      <c r="F2889" t="s">
        <v>859</v>
      </c>
      <c r="G2889" t="s">
        <v>207</v>
      </c>
      <c r="T2889">
        <v>1</v>
      </c>
      <c r="U2889">
        <v>0</v>
      </c>
      <c r="V2889">
        <v>0</v>
      </c>
      <c r="W2889">
        <v>0</v>
      </c>
      <c r="X2889">
        <v>0</v>
      </c>
      <c r="Y2889">
        <v>0</v>
      </c>
      <c r="AF2889">
        <v>0</v>
      </c>
    </row>
    <row r="2890" spans="1:32" x14ac:dyDescent="0.2">
      <c r="A2890" t="s">
        <v>1258</v>
      </c>
      <c r="B2890" t="s">
        <v>720</v>
      </c>
      <c r="C2890" t="s">
        <v>39</v>
      </c>
      <c r="D2890" t="s">
        <v>52</v>
      </c>
      <c r="E2890">
        <v>8</v>
      </c>
      <c r="F2890" t="s">
        <v>1259</v>
      </c>
      <c r="G2890" t="s">
        <v>200</v>
      </c>
      <c r="T2890">
        <v>4</v>
      </c>
      <c r="U2890">
        <v>0</v>
      </c>
      <c r="V2890">
        <v>0</v>
      </c>
      <c r="W2890">
        <v>0</v>
      </c>
      <c r="X2890">
        <v>0</v>
      </c>
      <c r="Y2890">
        <v>0</v>
      </c>
      <c r="AF2890">
        <v>0</v>
      </c>
    </row>
    <row r="2891" spans="1:32" x14ac:dyDescent="0.2">
      <c r="A2891" t="s">
        <v>834</v>
      </c>
      <c r="B2891" t="s">
        <v>794</v>
      </c>
      <c r="C2891" t="s">
        <v>41</v>
      </c>
      <c r="D2891" t="s">
        <v>37</v>
      </c>
      <c r="E2891">
        <v>8</v>
      </c>
      <c r="F2891" t="s">
        <v>835</v>
      </c>
      <c r="G2891" t="s">
        <v>201</v>
      </c>
      <c r="T2891">
        <v>1</v>
      </c>
      <c r="U2891">
        <v>0</v>
      </c>
      <c r="V2891">
        <v>0</v>
      </c>
      <c r="W2891">
        <v>0</v>
      </c>
      <c r="X2891">
        <v>0</v>
      </c>
      <c r="Y2891">
        <v>0</v>
      </c>
      <c r="AF2891">
        <v>0</v>
      </c>
    </row>
    <row r="2892" spans="1:32" x14ac:dyDescent="0.2">
      <c r="A2892" t="s">
        <v>1039</v>
      </c>
      <c r="B2892" t="s">
        <v>794</v>
      </c>
      <c r="C2892" t="s">
        <v>62</v>
      </c>
      <c r="D2892" t="s">
        <v>61</v>
      </c>
      <c r="E2892">
        <v>8</v>
      </c>
      <c r="F2892" t="s">
        <v>1040</v>
      </c>
      <c r="G2892" t="s">
        <v>197</v>
      </c>
      <c r="T2892">
        <v>1</v>
      </c>
      <c r="U2892">
        <v>0</v>
      </c>
      <c r="V2892">
        <v>0</v>
      </c>
      <c r="W2892">
        <v>0</v>
      </c>
      <c r="X2892">
        <v>0</v>
      </c>
      <c r="Y2892">
        <v>0</v>
      </c>
      <c r="AF2892">
        <v>0</v>
      </c>
    </row>
    <row r="2893" spans="1:32" x14ac:dyDescent="0.2">
      <c r="A2893" t="s">
        <v>1205</v>
      </c>
      <c r="B2893" t="s">
        <v>794</v>
      </c>
      <c r="C2893" t="s">
        <v>61</v>
      </c>
      <c r="D2893" t="s">
        <v>62</v>
      </c>
      <c r="E2893">
        <v>8</v>
      </c>
      <c r="F2893" t="s">
        <v>1206</v>
      </c>
      <c r="G2893" t="s">
        <v>197</v>
      </c>
      <c r="T2893">
        <v>1</v>
      </c>
      <c r="U2893">
        <v>0</v>
      </c>
      <c r="V2893">
        <v>0</v>
      </c>
      <c r="W2893">
        <v>0</v>
      </c>
      <c r="X2893">
        <v>0</v>
      </c>
      <c r="Y2893">
        <v>0</v>
      </c>
      <c r="AF2893">
        <v>0</v>
      </c>
    </row>
    <row r="2894" spans="1:32" x14ac:dyDescent="0.2">
      <c r="A2894" t="s">
        <v>1145</v>
      </c>
      <c r="B2894" t="s">
        <v>720</v>
      </c>
      <c r="C2894" t="s">
        <v>57</v>
      </c>
      <c r="D2894" t="s">
        <v>34</v>
      </c>
      <c r="E2894">
        <v>8</v>
      </c>
      <c r="F2894" t="s">
        <v>1146</v>
      </c>
      <c r="G2894" t="s">
        <v>207</v>
      </c>
      <c r="T2894">
        <v>1</v>
      </c>
      <c r="U2894">
        <v>0</v>
      </c>
      <c r="V2894">
        <v>0</v>
      </c>
      <c r="W2894">
        <v>0</v>
      </c>
      <c r="X2894">
        <v>0</v>
      </c>
      <c r="Y2894">
        <v>0</v>
      </c>
      <c r="AF2894">
        <v>0</v>
      </c>
    </row>
    <row r="2895" spans="1:32" x14ac:dyDescent="0.2">
      <c r="A2895" t="s">
        <v>1313</v>
      </c>
      <c r="B2895" t="s">
        <v>720</v>
      </c>
      <c r="C2895" t="s">
        <v>45</v>
      </c>
      <c r="D2895" t="s">
        <v>46</v>
      </c>
      <c r="E2895">
        <v>8</v>
      </c>
      <c r="F2895" t="s">
        <v>1314</v>
      </c>
      <c r="G2895" t="s">
        <v>198</v>
      </c>
      <c r="T2895">
        <v>1</v>
      </c>
      <c r="U2895">
        <v>0</v>
      </c>
      <c r="V2895">
        <v>0</v>
      </c>
      <c r="W2895">
        <v>0</v>
      </c>
      <c r="X2895">
        <v>0</v>
      </c>
      <c r="Y2895">
        <v>0</v>
      </c>
      <c r="AF2895">
        <v>0</v>
      </c>
    </row>
    <row r="2896" spans="1:32" x14ac:dyDescent="0.2">
      <c r="A2896" t="s">
        <v>1067</v>
      </c>
      <c r="B2896" t="s">
        <v>794</v>
      </c>
      <c r="C2896" t="s">
        <v>45</v>
      </c>
      <c r="D2896" t="s">
        <v>46</v>
      </c>
      <c r="E2896">
        <v>8</v>
      </c>
      <c r="F2896" t="s">
        <v>1068</v>
      </c>
      <c r="G2896" t="s">
        <v>198</v>
      </c>
      <c r="T2896">
        <v>2</v>
      </c>
      <c r="U2896">
        <v>0</v>
      </c>
      <c r="V2896">
        <v>0</v>
      </c>
      <c r="W2896">
        <v>0</v>
      </c>
      <c r="X2896">
        <v>0</v>
      </c>
      <c r="Y2896">
        <v>0</v>
      </c>
      <c r="AF2896">
        <v>0</v>
      </c>
    </row>
    <row r="2897" spans="1:32" x14ac:dyDescent="0.2">
      <c r="A2897" t="s">
        <v>848</v>
      </c>
      <c r="B2897" t="s">
        <v>720</v>
      </c>
      <c r="C2897" t="s">
        <v>34</v>
      </c>
      <c r="D2897" t="s">
        <v>57</v>
      </c>
      <c r="E2897">
        <v>8</v>
      </c>
      <c r="F2897" t="s">
        <v>849</v>
      </c>
      <c r="G2897" t="s">
        <v>207</v>
      </c>
      <c r="T2897">
        <v>1</v>
      </c>
      <c r="U2897">
        <v>0</v>
      </c>
      <c r="V2897">
        <v>0</v>
      </c>
      <c r="W2897">
        <v>0</v>
      </c>
      <c r="X2897">
        <v>0</v>
      </c>
      <c r="Y2897">
        <v>0</v>
      </c>
      <c r="AF2897">
        <v>0</v>
      </c>
    </row>
    <row r="2898" spans="1:32" x14ac:dyDescent="0.2">
      <c r="A2898" t="s">
        <v>984</v>
      </c>
      <c r="B2898" t="s">
        <v>720</v>
      </c>
      <c r="C2898" t="s">
        <v>55</v>
      </c>
      <c r="D2898" t="s">
        <v>49</v>
      </c>
      <c r="E2898">
        <v>8</v>
      </c>
      <c r="F2898" t="s">
        <v>985</v>
      </c>
      <c r="G2898" t="s">
        <v>202</v>
      </c>
      <c r="T2898">
        <v>1</v>
      </c>
      <c r="U2898">
        <v>0</v>
      </c>
      <c r="V2898">
        <v>0</v>
      </c>
      <c r="W2898">
        <v>0</v>
      </c>
      <c r="X2898">
        <v>0</v>
      </c>
      <c r="Y2898">
        <v>0</v>
      </c>
      <c r="AF2898">
        <v>0</v>
      </c>
    </row>
    <row r="2899" spans="1:32" x14ac:dyDescent="0.2">
      <c r="A2899" t="s">
        <v>938</v>
      </c>
      <c r="B2899" t="s">
        <v>720</v>
      </c>
      <c r="C2899" t="s">
        <v>35</v>
      </c>
      <c r="D2899" t="s">
        <v>60</v>
      </c>
      <c r="E2899">
        <v>8</v>
      </c>
      <c r="F2899" t="s">
        <v>939</v>
      </c>
      <c r="G2899" t="s">
        <v>203</v>
      </c>
      <c r="T2899">
        <v>3</v>
      </c>
      <c r="U2899">
        <v>0</v>
      </c>
      <c r="V2899">
        <v>0</v>
      </c>
      <c r="W2899">
        <v>0</v>
      </c>
      <c r="X2899">
        <v>0</v>
      </c>
      <c r="Y2899">
        <v>0</v>
      </c>
      <c r="AF2899">
        <v>0</v>
      </c>
    </row>
    <row r="2900" spans="1:32" x14ac:dyDescent="0.2">
      <c r="A2900" t="s">
        <v>1123</v>
      </c>
      <c r="B2900" t="s">
        <v>794</v>
      </c>
      <c r="C2900" t="s">
        <v>33</v>
      </c>
      <c r="D2900" t="s">
        <v>54</v>
      </c>
      <c r="E2900">
        <v>8</v>
      </c>
      <c r="F2900" t="s">
        <v>1124</v>
      </c>
      <c r="G2900" t="s">
        <v>205</v>
      </c>
      <c r="T2900">
        <v>1</v>
      </c>
      <c r="U2900">
        <v>0</v>
      </c>
      <c r="V2900">
        <v>0</v>
      </c>
      <c r="W2900">
        <v>0</v>
      </c>
      <c r="X2900">
        <v>0</v>
      </c>
      <c r="Y2900">
        <v>0</v>
      </c>
      <c r="AF2900">
        <v>0</v>
      </c>
    </row>
    <row r="2901" spans="1:32" x14ac:dyDescent="0.2">
      <c r="A2901" t="s">
        <v>1434</v>
      </c>
      <c r="B2901" t="s">
        <v>1343</v>
      </c>
      <c r="C2901" t="s">
        <v>50</v>
      </c>
      <c r="D2901" t="s">
        <v>36</v>
      </c>
      <c r="E2901">
        <v>8</v>
      </c>
      <c r="Z2901">
        <v>1</v>
      </c>
      <c r="AA2901">
        <v>0</v>
      </c>
      <c r="AF2901">
        <v>0</v>
      </c>
    </row>
    <row r="2902" spans="1:32" x14ac:dyDescent="0.2">
      <c r="A2902" t="s">
        <v>1435</v>
      </c>
      <c r="B2902" t="s">
        <v>727</v>
      </c>
      <c r="C2902" t="s">
        <v>39</v>
      </c>
      <c r="D2902" t="s">
        <v>52</v>
      </c>
      <c r="E2902">
        <v>8</v>
      </c>
      <c r="Z2902">
        <v>0</v>
      </c>
      <c r="AA2902">
        <v>1</v>
      </c>
      <c r="AF2902">
        <v>0</v>
      </c>
    </row>
    <row r="2903" spans="1:32" x14ac:dyDescent="0.2">
      <c r="A2903" t="s">
        <v>1433</v>
      </c>
      <c r="B2903" t="s">
        <v>1343</v>
      </c>
      <c r="C2903" t="s">
        <v>59</v>
      </c>
      <c r="D2903" t="s">
        <v>44</v>
      </c>
      <c r="E2903">
        <v>8</v>
      </c>
      <c r="Z2903">
        <v>1</v>
      </c>
      <c r="AA2903">
        <v>0</v>
      </c>
      <c r="AF2903">
        <v>0</v>
      </c>
    </row>
    <row r="2904" spans="1:32" x14ac:dyDescent="0.2">
      <c r="A2904" t="s">
        <v>748</v>
      </c>
      <c r="B2904" t="s">
        <v>475</v>
      </c>
      <c r="C2904" t="s">
        <v>31</v>
      </c>
      <c r="D2904" t="s">
        <v>47</v>
      </c>
      <c r="E2904">
        <v>8</v>
      </c>
      <c r="F2904" t="s">
        <v>749</v>
      </c>
      <c r="G2904" t="s">
        <v>208</v>
      </c>
      <c r="O2904">
        <v>1</v>
      </c>
      <c r="P2904">
        <v>-1</v>
      </c>
      <c r="Q2904">
        <v>0</v>
      </c>
      <c r="R2904">
        <v>0</v>
      </c>
      <c r="S2904">
        <v>0</v>
      </c>
      <c r="AF2904">
        <v>-0.1</v>
      </c>
    </row>
    <row r="2905" spans="1:32" x14ac:dyDescent="0.2">
      <c r="A2905" t="s">
        <v>566</v>
      </c>
      <c r="B2905" t="s">
        <v>475</v>
      </c>
      <c r="C2905" t="s">
        <v>42</v>
      </c>
      <c r="D2905" t="s">
        <v>33</v>
      </c>
      <c r="E2905">
        <v>7</v>
      </c>
      <c r="F2905" t="s">
        <v>567</v>
      </c>
      <c r="G2905" t="s">
        <v>186</v>
      </c>
      <c r="O2905">
        <v>14</v>
      </c>
      <c r="P2905">
        <v>175</v>
      </c>
      <c r="Q2905">
        <v>1</v>
      </c>
      <c r="R2905">
        <v>0</v>
      </c>
      <c r="S2905">
        <v>1</v>
      </c>
      <c r="T2905">
        <v>3</v>
      </c>
      <c r="U2905">
        <v>3</v>
      </c>
      <c r="V2905">
        <v>61</v>
      </c>
      <c r="W2905">
        <v>1</v>
      </c>
      <c r="X2905">
        <v>0</v>
      </c>
      <c r="Y2905">
        <v>0</v>
      </c>
      <c r="AF2905">
        <v>41.6</v>
      </c>
    </row>
    <row r="2906" spans="1:32" x14ac:dyDescent="0.2">
      <c r="A2906" t="s">
        <v>932</v>
      </c>
      <c r="B2906" t="s">
        <v>720</v>
      </c>
      <c r="C2906" t="s">
        <v>33</v>
      </c>
      <c r="D2906" t="s">
        <v>42</v>
      </c>
      <c r="E2906">
        <v>7</v>
      </c>
      <c r="F2906" t="s">
        <v>933</v>
      </c>
      <c r="G2906" t="s">
        <v>186</v>
      </c>
      <c r="T2906">
        <v>16</v>
      </c>
      <c r="U2906">
        <v>9</v>
      </c>
      <c r="V2906">
        <v>127</v>
      </c>
      <c r="W2906">
        <v>2</v>
      </c>
      <c r="X2906">
        <v>0</v>
      </c>
      <c r="Y2906">
        <v>1</v>
      </c>
      <c r="AF2906">
        <v>36.700000000000003</v>
      </c>
    </row>
    <row r="2907" spans="1:32" x14ac:dyDescent="0.2">
      <c r="A2907" t="s">
        <v>658</v>
      </c>
      <c r="B2907" t="s">
        <v>475</v>
      </c>
      <c r="C2907" t="s">
        <v>35</v>
      </c>
      <c r="D2907" t="s">
        <v>45</v>
      </c>
      <c r="E2907">
        <v>7</v>
      </c>
      <c r="F2907" t="s">
        <v>659</v>
      </c>
      <c r="G2907" t="s">
        <v>185</v>
      </c>
      <c r="O2907">
        <v>19</v>
      </c>
      <c r="P2907">
        <v>128</v>
      </c>
      <c r="Q2907">
        <v>2</v>
      </c>
      <c r="R2907">
        <v>0</v>
      </c>
      <c r="S2907">
        <v>1</v>
      </c>
      <c r="T2907">
        <v>5</v>
      </c>
      <c r="U2907">
        <v>4</v>
      </c>
      <c r="V2907">
        <v>35</v>
      </c>
      <c r="W2907">
        <v>0</v>
      </c>
      <c r="X2907">
        <v>0</v>
      </c>
      <c r="Y2907">
        <v>0</v>
      </c>
      <c r="AF2907">
        <v>35.299999999999997</v>
      </c>
    </row>
    <row r="2908" spans="1:32" x14ac:dyDescent="0.2">
      <c r="A2908" t="s">
        <v>419</v>
      </c>
      <c r="B2908" t="s">
        <v>367</v>
      </c>
      <c r="C2908" t="s">
        <v>53</v>
      </c>
      <c r="D2908" t="s">
        <v>36</v>
      </c>
      <c r="E2908">
        <v>7</v>
      </c>
      <c r="F2908" t="s">
        <v>420</v>
      </c>
      <c r="G2908" t="s">
        <v>191</v>
      </c>
      <c r="H2908">
        <v>40</v>
      </c>
      <c r="I2908">
        <v>33</v>
      </c>
      <c r="J2908">
        <v>317</v>
      </c>
      <c r="K2908">
        <v>3</v>
      </c>
      <c r="L2908">
        <v>0</v>
      </c>
      <c r="M2908">
        <v>0</v>
      </c>
      <c r="N2908">
        <v>1</v>
      </c>
      <c r="O2908">
        <v>3</v>
      </c>
      <c r="P2908">
        <v>15</v>
      </c>
      <c r="Q2908">
        <v>1</v>
      </c>
      <c r="R2908">
        <v>0</v>
      </c>
      <c r="S2908">
        <v>0</v>
      </c>
      <c r="Z2908">
        <v>1</v>
      </c>
      <c r="AA2908">
        <v>0</v>
      </c>
      <c r="AF2908">
        <v>35.18</v>
      </c>
    </row>
    <row r="2909" spans="1:32" x14ac:dyDescent="0.2">
      <c r="A2909" t="s">
        <v>912</v>
      </c>
      <c r="B2909" t="s">
        <v>720</v>
      </c>
      <c r="C2909" t="s">
        <v>59</v>
      </c>
      <c r="D2909" t="s">
        <v>41</v>
      </c>
      <c r="E2909">
        <v>7</v>
      </c>
      <c r="F2909" t="s">
        <v>913</v>
      </c>
      <c r="G2909" t="s">
        <v>188</v>
      </c>
      <c r="T2909">
        <v>15</v>
      </c>
      <c r="U2909">
        <v>4</v>
      </c>
      <c r="V2909">
        <v>150</v>
      </c>
      <c r="W2909">
        <v>2</v>
      </c>
      <c r="X2909">
        <v>0</v>
      </c>
      <c r="Y2909">
        <v>1</v>
      </c>
      <c r="AF2909">
        <v>34</v>
      </c>
    </row>
    <row r="2910" spans="1:32" x14ac:dyDescent="0.2">
      <c r="A2910" t="s">
        <v>1133</v>
      </c>
      <c r="B2910" t="s">
        <v>720</v>
      </c>
      <c r="C2910" t="s">
        <v>36</v>
      </c>
      <c r="D2910" t="s">
        <v>53</v>
      </c>
      <c r="E2910">
        <v>7</v>
      </c>
      <c r="F2910" t="s">
        <v>1134</v>
      </c>
      <c r="G2910" t="s">
        <v>191</v>
      </c>
      <c r="T2910">
        <v>12</v>
      </c>
      <c r="U2910">
        <v>8</v>
      </c>
      <c r="V2910">
        <v>164</v>
      </c>
      <c r="W2910">
        <v>1</v>
      </c>
      <c r="X2910">
        <v>0</v>
      </c>
      <c r="Y2910">
        <v>1</v>
      </c>
      <c r="AF2910">
        <v>33.4</v>
      </c>
    </row>
    <row r="2911" spans="1:32" x14ac:dyDescent="0.2">
      <c r="A2911" t="s">
        <v>630</v>
      </c>
      <c r="B2911" t="s">
        <v>475</v>
      </c>
      <c r="C2911" t="s">
        <v>49</v>
      </c>
      <c r="D2911" t="s">
        <v>56</v>
      </c>
      <c r="E2911">
        <v>7</v>
      </c>
      <c r="F2911" t="s">
        <v>631</v>
      </c>
      <c r="G2911" t="s">
        <v>192</v>
      </c>
      <c r="O2911">
        <v>5</v>
      </c>
      <c r="P2911">
        <v>26</v>
      </c>
      <c r="Q2911">
        <v>0</v>
      </c>
      <c r="R2911">
        <v>0</v>
      </c>
      <c r="S2911">
        <v>0</v>
      </c>
      <c r="T2911">
        <v>12</v>
      </c>
      <c r="U2911">
        <v>11</v>
      </c>
      <c r="V2911">
        <v>75</v>
      </c>
      <c r="W2911">
        <v>2</v>
      </c>
      <c r="X2911">
        <v>0</v>
      </c>
      <c r="Y2911">
        <v>0</v>
      </c>
      <c r="AF2911">
        <v>33.1</v>
      </c>
    </row>
    <row r="2912" spans="1:32" x14ac:dyDescent="0.2">
      <c r="A2912" t="s">
        <v>421</v>
      </c>
      <c r="B2912" t="s">
        <v>367</v>
      </c>
      <c r="C2912" t="s">
        <v>43</v>
      </c>
      <c r="D2912" t="s">
        <v>32</v>
      </c>
      <c r="E2912">
        <v>7</v>
      </c>
      <c r="F2912" t="s">
        <v>422</v>
      </c>
      <c r="G2912" t="s">
        <v>189</v>
      </c>
      <c r="H2912">
        <v>54</v>
      </c>
      <c r="I2912">
        <v>34</v>
      </c>
      <c r="J2912">
        <v>355</v>
      </c>
      <c r="K2912">
        <v>2</v>
      </c>
      <c r="L2912">
        <v>0</v>
      </c>
      <c r="M2912">
        <v>0</v>
      </c>
      <c r="N2912">
        <v>1</v>
      </c>
      <c r="O2912">
        <v>4</v>
      </c>
      <c r="P2912">
        <v>15</v>
      </c>
      <c r="Q2912">
        <v>1</v>
      </c>
      <c r="R2912">
        <v>0</v>
      </c>
      <c r="S2912">
        <v>0</v>
      </c>
      <c r="AF2912">
        <v>32.700000000000003</v>
      </c>
    </row>
    <row r="2913" spans="1:32" x14ac:dyDescent="0.2">
      <c r="A2913" t="s">
        <v>936</v>
      </c>
      <c r="B2913" t="s">
        <v>794</v>
      </c>
      <c r="C2913" t="s">
        <v>43</v>
      </c>
      <c r="D2913" t="s">
        <v>32</v>
      </c>
      <c r="E2913">
        <v>7</v>
      </c>
      <c r="F2913" t="s">
        <v>937</v>
      </c>
      <c r="G2913" t="s">
        <v>189</v>
      </c>
      <c r="T2913">
        <v>16</v>
      </c>
      <c r="U2913">
        <v>11</v>
      </c>
      <c r="V2913">
        <v>108</v>
      </c>
      <c r="W2913">
        <v>1</v>
      </c>
      <c r="X2913">
        <v>0</v>
      </c>
      <c r="Y2913">
        <v>1</v>
      </c>
      <c r="AF2913">
        <v>30.8</v>
      </c>
    </row>
    <row r="2914" spans="1:32" x14ac:dyDescent="0.2">
      <c r="A2914" t="s">
        <v>423</v>
      </c>
      <c r="B2914" t="s">
        <v>367</v>
      </c>
      <c r="C2914" t="s">
        <v>49</v>
      </c>
      <c r="D2914" t="s">
        <v>56</v>
      </c>
      <c r="E2914">
        <v>7</v>
      </c>
      <c r="F2914" t="s">
        <v>424</v>
      </c>
      <c r="G2914" t="s">
        <v>192</v>
      </c>
      <c r="H2914">
        <v>58</v>
      </c>
      <c r="I2914">
        <v>38</v>
      </c>
      <c r="J2914">
        <v>336</v>
      </c>
      <c r="K2914">
        <v>3</v>
      </c>
      <c r="L2914">
        <v>2</v>
      </c>
      <c r="M2914">
        <v>2</v>
      </c>
      <c r="N2914">
        <v>1</v>
      </c>
      <c r="AF2914">
        <v>30.44</v>
      </c>
    </row>
    <row r="2915" spans="1:32" x14ac:dyDescent="0.2">
      <c r="A2915" t="s">
        <v>852</v>
      </c>
      <c r="B2915" t="s">
        <v>794</v>
      </c>
      <c r="C2915" t="s">
        <v>53</v>
      </c>
      <c r="D2915" t="s">
        <v>36</v>
      </c>
      <c r="E2915">
        <v>7</v>
      </c>
      <c r="F2915" t="s">
        <v>853</v>
      </c>
      <c r="G2915" t="s">
        <v>191</v>
      </c>
      <c r="T2915">
        <v>13</v>
      </c>
      <c r="U2915">
        <v>11</v>
      </c>
      <c r="V2915">
        <v>72</v>
      </c>
      <c r="W2915">
        <v>2</v>
      </c>
      <c r="X2915">
        <v>0</v>
      </c>
      <c r="Y2915">
        <v>0</v>
      </c>
      <c r="AF2915">
        <v>30.2</v>
      </c>
    </row>
    <row r="2916" spans="1:32" x14ac:dyDescent="0.2">
      <c r="A2916" t="s">
        <v>509</v>
      </c>
      <c r="B2916" t="s">
        <v>475</v>
      </c>
      <c r="C2916" t="s">
        <v>33</v>
      </c>
      <c r="D2916" t="s">
        <v>42</v>
      </c>
      <c r="E2916">
        <v>7</v>
      </c>
      <c r="F2916" t="s">
        <v>510</v>
      </c>
      <c r="G2916" t="s">
        <v>186</v>
      </c>
      <c r="O2916">
        <v>18</v>
      </c>
      <c r="P2916">
        <v>59</v>
      </c>
      <c r="Q2916">
        <v>1</v>
      </c>
      <c r="R2916">
        <v>0</v>
      </c>
      <c r="S2916">
        <v>0</v>
      </c>
      <c r="T2916">
        <v>7</v>
      </c>
      <c r="U2916">
        <v>5</v>
      </c>
      <c r="V2916">
        <v>66</v>
      </c>
      <c r="W2916">
        <v>1</v>
      </c>
      <c r="X2916">
        <v>0</v>
      </c>
      <c r="Y2916">
        <v>0</v>
      </c>
      <c r="AF2916">
        <v>29.5</v>
      </c>
    </row>
    <row r="2917" spans="1:32" x14ac:dyDescent="0.2">
      <c r="A2917" t="s">
        <v>413</v>
      </c>
      <c r="B2917" t="s">
        <v>367</v>
      </c>
      <c r="C2917" t="s">
        <v>59</v>
      </c>
      <c r="D2917" t="s">
        <v>41</v>
      </c>
      <c r="E2917">
        <v>7</v>
      </c>
      <c r="F2917" t="s">
        <v>414</v>
      </c>
      <c r="G2917" t="s">
        <v>188</v>
      </c>
      <c r="H2917">
        <v>44</v>
      </c>
      <c r="I2917">
        <v>23</v>
      </c>
      <c r="J2917">
        <v>333</v>
      </c>
      <c r="K2917">
        <v>3</v>
      </c>
      <c r="L2917">
        <v>0</v>
      </c>
      <c r="M2917">
        <v>2</v>
      </c>
      <c r="N2917">
        <v>1</v>
      </c>
      <c r="O2917">
        <v>3</v>
      </c>
      <c r="P2917">
        <v>27</v>
      </c>
      <c r="Q2917">
        <v>0</v>
      </c>
      <c r="R2917">
        <v>0</v>
      </c>
      <c r="S2917">
        <v>0</v>
      </c>
      <c r="AF2917">
        <v>29.02</v>
      </c>
    </row>
    <row r="2918" spans="1:32" x14ac:dyDescent="0.2">
      <c r="A2918" t="s">
        <v>387</v>
      </c>
      <c r="B2918" t="s">
        <v>367</v>
      </c>
      <c r="C2918" t="s">
        <v>42</v>
      </c>
      <c r="D2918" t="s">
        <v>33</v>
      </c>
      <c r="E2918">
        <v>7</v>
      </c>
      <c r="F2918" t="s">
        <v>388</v>
      </c>
      <c r="G2918" t="s">
        <v>186</v>
      </c>
      <c r="H2918">
        <v>19</v>
      </c>
      <c r="I2918">
        <v>18</v>
      </c>
      <c r="J2918">
        <v>282</v>
      </c>
      <c r="K2918">
        <v>4</v>
      </c>
      <c r="L2918">
        <v>0</v>
      </c>
      <c r="M2918">
        <v>0</v>
      </c>
      <c r="N2918">
        <v>0</v>
      </c>
      <c r="O2918">
        <v>1</v>
      </c>
      <c r="P2918">
        <v>3</v>
      </c>
      <c r="Q2918">
        <v>0</v>
      </c>
      <c r="R2918">
        <v>0</v>
      </c>
      <c r="S2918">
        <v>0</v>
      </c>
      <c r="AF2918">
        <v>27.58</v>
      </c>
    </row>
    <row r="2919" spans="1:32" x14ac:dyDescent="0.2">
      <c r="A2919" t="s">
        <v>872</v>
      </c>
      <c r="B2919" t="s">
        <v>720</v>
      </c>
      <c r="C2919" t="s">
        <v>56</v>
      </c>
      <c r="D2919" t="s">
        <v>49</v>
      </c>
      <c r="E2919">
        <v>7</v>
      </c>
      <c r="F2919" t="s">
        <v>873</v>
      </c>
      <c r="G2919" t="s">
        <v>192</v>
      </c>
      <c r="T2919">
        <v>6</v>
      </c>
      <c r="U2919">
        <v>5</v>
      </c>
      <c r="V2919">
        <v>133</v>
      </c>
      <c r="W2919">
        <v>1</v>
      </c>
      <c r="X2919">
        <v>0</v>
      </c>
      <c r="Y2919">
        <v>1</v>
      </c>
      <c r="AF2919">
        <v>27.3</v>
      </c>
    </row>
    <row r="2920" spans="1:32" x14ac:dyDescent="0.2">
      <c r="A2920" t="s">
        <v>628</v>
      </c>
      <c r="B2920" t="s">
        <v>475</v>
      </c>
      <c r="C2920" t="s">
        <v>34</v>
      </c>
      <c r="D2920" t="s">
        <v>37</v>
      </c>
      <c r="E2920">
        <v>7</v>
      </c>
      <c r="F2920" t="s">
        <v>629</v>
      </c>
      <c r="G2920" t="s">
        <v>193</v>
      </c>
      <c r="O2920">
        <v>29</v>
      </c>
      <c r="P2920">
        <v>152</v>
      </c>
      <c r="Q2920">
        <v>1</v>
      </c>
      <c r="R2920">
        <v>0</v>
      </c>
      <c r="S2920">
        <v>1</v>
      </c>
      <c r="T2920">
        <v>2</v>
      </c>
      <c r="U2920">
        <v>2</v>
      </c>
      <c r="V2920">
        <v>10</v>
      </c>
      <c r="W2920">
        <v>0</v>
      </c>
      <c r="X2920">
        <v>0</v>
      </c>
      <c r="Y2920">
        <v>0</v>
      </c>
      <c r="AF2920">
        <v>27.2</v>
      </c>
    </row>
    <row r="2921" spans="1:32" x14ac:dyDescent="0.2">
      <c r="A2921" t="s">
        <v>1139</v>
      </c>
      <c r="B2921" t="s">
        <v>720</v>
      </c>
      <c r="C2921" t="s">
        <v>39</v>
      </c>
      <c r="D2921" t="s">
        <v>61</v>
      </c>
      <c r="E2921">
        <v>7</v>
      </c>
      <c r="F2921" t="s">
        <v>1140</v>
      </c>
      <c r="G2921" t="s">
        <v>187</v>
      </c>
      <c r="O2921">
        <v>1</v>
      </c>
      <c r="P2921">
        <v>9</v>
      </c>
      <c r="Q2921">
        <v>0</v>
      </c>
      <c r="R2921">
        <v>0</v>
      </c>
      <c r="S2921">
        <v>0</v>
      </c>
      <c r="T2921">
        <v>9</v>
      </c>
      <c r="U2921">
        <v>6</v>
      </c>
      <c r="V2921">
        <v>108</v>
      </c>
      <c r="W2921">
        <v>1</v>
      </c>
      <c r="X2921">
        <v>0</v>
      </c>
      <c r="Y2921">
        <v>1</v>
      </c>
      <c r="AF2921">
        <v>26.7</v>
      </c>
    </row>
    <row r="2922" spans="1:32" x14ac:dyDescent="0.2">
      <c r="A2922" t="s">
        <v>489</v>
      </c>
      <c r="B2922" t="s">
        <v>475</v>
      </c>
      <c r="C2922" t="s">
        <v>41</v>
      </c>
      <c r="D2922" t="s">
        <v>59</v>
      </c>
      <c r="E2922">
        <v>7</v>
      </c>
      <c r="F2922" t="s">
        <v>490</v>
      </c>
      <c r="G2922" t="s">
        <v>188</v>
      </c>
      <c r="O2922">
        <v>14</v>
      </c>
      <c r="P2922">
        <v>143</v>
      </c>
      <c r="Q2922">
        <v>1</v>
      </c>
      <c r="R2922">
        <v>0</v>
      </c>
      <c r="S2922">
        <v>1</v>
      </c>
      <c r="T2922">
        <v>2</v>
      </c>
      <c r="U2922">
        <v>2</v>
      </c>
      <c r="V2922">
        <v>5</v>
      </c>
      <c r="W2922">
        <v>0</v>
      </c>
      <c r="X2922">
        <v>0</v>
      </c>
      <c r="Y2922">
        <v>0</v>
      </c>
      <c r="AF2922">
        <v>25.8</v>
      </c>
    </row>
    <row r="2923" spans="1:32" x14ac:dyDescent="0.2">
      <c r="A2923" t="s">
        <v>771</v>
      </c>
      <c r="B2923" t="s">
        <v>720</v>
      </c>
      <c r="C2923" t="s">
        <v>42</v>
      </c>
      <c r="D2923" t="s">
        <v>33</v>
      </c>
      <c r="E2923">
        <v>7</v>
      </c>
      <c r="F2923" t="s">
        <v>772</v>
      </c>
      <c r="G2923" t="s">
        <v>186</v>
      </c>
      <c r="O2923">
        <v>1</v>
      </c>
      <c r="P2923">
        <v>5</v>
      </c>
      <c r="Q2923">
        <v>0</v>
      </c>
      <c r="R2923">
        <v>0</v>
      </c>
      <c r="S2923">
        <v>0</v>
      </c>
      <c r="T2923">
        <v>5</v>
      </c>
      <c r="U2923">
        <v>5</v>
      </c>
      <c r="V2923">
        <v>83</v>
      </c>
      <c r="W2923">
        <v>2</v>
      </c>
      <c r="X2923">
        <v>0</v>
      </c>
      <c r="Y2923">
        <v>0</v>
      </c>
      <c r="AF2923">
        <v>25.8</v>
      </c>
    </row>
    <row r="2924" spans="1:32" x14ac:dyDescent="0.2">
      <c r="A2924" t="s">
        <v>896</v>
      </c>
      <c r="B2924" t="s">
        <v>720</v>
      </c>
      <c r="C2924" t="s">
        <v>50</v>
      </c>
      <c r="D2924" t="s">
        <v>54</v>
      </c>
      <c r="E2924">
        <v>7</v>
      </c>
      <c r="F2924" t="s">
        <v>897</v>
      </c>
      <c r="G2924" t="s">
        <v>183</v>
      </c>
      <c r="T2924">
        <v>17</v>
      </c>
      <c r="U2924">
        <v>9</v>
      </c>
      <c r="V2924">
        <v>92</v>
      </c>
      <c r="W2924">
        <v>1</v>
      </c>
      <c r="X2924">
        <v>0</v>
      </c>
      <c r="Y2924">
        <v>0</v>
      </c>
      <c r="AF2924">
        <v>24.2</v>
      </c>
    </row>
    <row r="2925" spans="1:32" x14ac:dyDescent="0.2">
      <c r="A2925" t="s">
        <v>485</v>
      </c>
      <c r="B2925" t="s">
        <v>475</v>
      </c>
      <c r="C2925" t="s">
        <v>62</v>
      </c>
      <c r="D2925" t="s">
        <v>48</v>
      </c>
      <c r="E2925">
        <v>7</v>
      </c>
      <c r="F2925" t="s">
        <v>486</v>
      </c>
      <c r="G2925" t="s">
        <v>190</v>
      </c>
      <c r="O2925">
        <v>22</v>
      </c>
      <c r="P2925">
        <v>110</v>
      </c>
      <c r="Q2925">
        <v>1</v>
      </c>
      <c r="R2925">
        <v>0</v>
      </c>
      <c r="S2925">
        <v>1</v>
      </c>
      <c r="T2925">
        <v>5</v>
      </c>
      <c r="U2925">
        <v>2</v>
      </c>
      <c r="V2925">
        <v>19</v>
      </c>
      <c r="W2925">
        <v>0</v>
      </c>
      <c r="X2925">
        <v>0</v>
      </c>
      <c r="Y2925">
        <v>0</v>
      </c>
      <c r="AF2925">
        <v>23.9</v>
      </c>
    </row>
    <row r="2926" spans="1:32" x14ac:dyDescent="0.2">
      <c r="A2926" t="s">
        <v>375</v>
      </c>
      <c r="B2926" t="s">
        <v>367</v>
      </c>
      <c r="C2926" t="s">
        <v>56</v>
      </c>
      <c r="D2926" t="s">
        <v>49</v>
      </c>
      <c r="E2926">
        <v>7</v>
      </c>
      <c r="F2926" t="s">
        <v>376</v>
      </c>
      <c r="G2926" t="s">
        <v>192</v>
      </c>
      <c r="H2926">
        <v>31</v>
      </c>
      <c r="I2926">
        <v>24</v>
      </c>
      <c r="J2926">
        <v>289</v>
      </c>
      <c r="K2926">
        <v>3</v>
      </c>
      <c r="L2926">
        <v>0</v>
      </c>
      <c r="M2926">
        <v>0</v>
      </c>
      <c r="N2926">
        <v>0</v>
      </c>
      <c r="O2926">
        <v>2</v>
      </c>
      <c r="P2926">
        <v>3</v>
      </c>
      <c r="Q2926">
        <v>0</v>
      </c>
      <c r="R2926">
        <v>0</v>
      </c>
      <c r="S2926">
        <v>0</v>
      </c>
      <c r="AF2926">
        <v>23.86</v>
      </c>
    </row>
    <row r="2927" spans="1:32" x14ac:dyDescent="0.2">
      <c r="A2927" t="s">
        <v>373</v>
      </c>
      <c r="B2927" t="s">
        <v>367</v>
      </c>
      <c r="C2927" t="s">
        <v>39</v>
      </c>
      <c r="D2927" t="s">
        <v>61</v>
      </c>
      <c r="E2927">
        <v>7</v>
      </c>
      <c r="F2927" t="s">
        <v>374</v>
      </c>
      <c r="G2927" t="s">
        <v>187</v>
      </c>
      <c r="H2927">
        <v>35</v>
      </c>
      <c r="I2927">
        <v>25</v>
      </c>
      <c r="J2927">
        <v>316</v>
      </c>
      <c r="K2927">
        <v>2</v>
      </c>
      <c r="L2927">
        <v>0</v>
      </c>
      <c r="M2927">
        <v>0</v>
      </c>
      <c r="N2927">
        <v>1</v>
      </c>
      <c r="O2927">
        <v>3</v>
      </c>
      <c r="P2927">
        <v>1</v>
      </c>
      <c r="Q2927">
        <v>0</v>
      </c>
      <c r="R2927">
        <v>0</v>
      </c>
      <c r="S2927">
        <v>0</v>
      </c>
      <c r="Z2927">
        <v>1</v>
      </c>
      <c r="AA2927">
        <v>0</v>
      </c>
      <c r="AF2927">
        <v>23.74</v>
      </c>
    </row>
    <row r="2928" spans="1:32" x14ac:dyDescent="0.2">
      <c r="A2928" t="s">
        <v>842</v>
      </c>
      <c r="B2928" t="s">
        <v>720</v>
      </c>
      <c r="C2928" t="s">
        <v>58</v>
      </c>
      <c r="D2928" t="s">
        <v>40</v>
      </c>
      <c r="E2928">
        <v>7</v>
      </c>
      <c r="F2928" t="s">
        <v>843</v>
      </c>
      <c r="G2928" t="s">
        <v>184</v>
      </c>
      <c r="T2928">
        <v>13</v>
      </c>
      <c r="U2928">
        <v>9</v>
      </c>
      <c r="V2928">
        <v>84</v>
      </c>
      <c r="W2928">
        <v>1</v>
      </c>
      <c r="X2928">
        <v>0</v>
      </c>
      <c r="Y2928">
        <v>0</v>
      </c>
      <c r="AF2928">
        <v>23.4</v>
      </c>
    </row>
    <row r="2929" spans="1:32" x14ac:dyDescent="0.2">
      <c r="A2929" t="s">
        <v>513</v>
      </c>
      <c r="B2929" t="s">
        <v>475</v>
      </c>
      <c r="C2929" t="s">
        <v>36</v>
      </c>
      <c r="D2929" t="s">
        <v>53</v>
      </c>
      <c r="E2929">
        <v>7</v>
      </c>
      <c r="F2929" t="s">
        <v>514</v>
      </c>
      <c r="G2929" t="s">
        <v>191</v>
      </c>
      <c r="O2929">
        <v>19</v>
      </c>
      <c r="P2929">
        <v>136</v>
      </c>
      <c r="Q2929">
        <v>0</v>
      </c>
      <c r="R2929">
        <v>0</v>
      </c>
      <c r="S2929">
        <v>1</v>
      </c>
      <c r="T2929">
        <v>3</v>
      </c>
      <c r="U2929">
        <v>3</v>
      </c>
      <c r="V2929">
        <v>35</v>
      </c>
      <c r="W2929">
        <v>0</v>
      </c>
      <c r="X2929">
        <v>0</v>
      </c>
      <c r="Y2929">
        <v>0</v>
      </c>
      <c r="AF2929">
        <v>23.1</v>
      </c>
    </row>
    <row r="2930" spans="1:32" x14ac:dyDescent="0.2">
      <c r="A2930" t="s">
        <v>371</v>
      </c>
      <c r="B2930" t="s">
        <v>367</v>
      </c>
      <c r="C2930" t="s">
        <v>32</v>
      </c>
      <c r="D2930" t="s">
        <v>43</v>
      </c>
      <c r="E2930">
        <v>7</v>
      </c>
      <c r="F2930" t="s">
        <v>372</v>
      </c>
      <c r="G2930" t="s">
        <v>189</v>
      </c>
      <c r="H2930">
        <v>39</v>
      </c>
      <c r="I2930">
        <v>22</v>
      </c>
      <c r="J2930">
        <v>295</v>
      </c>
      <c r="K2930">
        <v>2</v>
      </c>
      <c r="L2930">
        <v>0</v>
      </c>
      <c r="M2930">
        <v>0</v>
      </c>
      <c r="N2930">
        <v>0</v>
      </c>
      <c r="O2930">
        <v>5</v>
      </c>
      <c r="P2930">
        <v>29</v>
      </c>
      <c r="Q2930">
        <v>0</v>
      </c>
      <c r="R2930">
        <v>0</v>
      </c>
      <c r="S2930">
        <v>0</v>
      </c>
      <c r="Z2930">
        <v>1</v>
      </c>
      <c r="AA2930">
        <v>0</v>
      </c>
      <c r="AF2930">
        <v>22.7</v>
      </c>
    </row>
    <row r="2931" spans="1:32" x14ac:dyDescent="0.2">
      <c r="A2931" t="s">
        <v>826</v>
      </c>
      <c r="B2931" t="s">
        <v>720</v>
      </c>
      <c r="C2931" t="s">
        <v>43</v>
      </c>
      <c r="D2931" t="s">
        <v>32</v>
      </c>
      <c r="E2931">
        <v>7</v>
      </c>
      <c r="F2931" t="s">
        <v>827</v>
      </c>
      <c r="G2931" t="s">
        <v>189</v>
      </c>
      <c r="T2931">
        <v>9</v>
      </c>
      <c r="U2931">
        <v>8</v>
      </c>
      <c r="V2931">
        <v>86</v>
      </c>
      <c r="W2931">
        <v>1</v>
      </c>
      <c r="X2931">
        <v>0</v>
      </c>
      <c r="Y2931">
        <v>0</v>
      </c>
      <c r="AF2931">
        <v>22.6</v>
      </c>
    </row>
    <row r="2932" spans="1:32" x14ac:dyDescent="0.2">
      <c r="A2932" t="s">
        <v>598</v>
      </c>
      <c r="B2932" t="s">
        <v>475</v>
      </c>
      <c r="C2932" t="s">
        <v>40</v>
      </c>
      <c r="D2932" t="s">
        <v>58</v>
      </c>
      <c r="E2932">
        <v>7</v>
      </c>
      <c r="F2932" t="s">
        <v>599</v>
      </c>
      <c r="G2932" t="s">
        <v>184</v>
      </c>
      <c r="O2932">
        <v>20</v>
      </c>
      <c r="P2932">
        <v>115</v>
      </c>
      <c r="Q2932">
        <v>1</v>
      </c>
      <c r="R2932">
        <v>0</v>
      </c>
      <c r="S2932">
        <v>1</v>
      </c>
      <c r="T2932">
        <v>3</v>
      </c>
      <c r="U2932">
        <v>1</v>
      </c>
      <c r="V2932">
        <v>9</v>
      </c>
      <c r="W2932">
        <v>0</v>
      </c>
      <c r="X2932">
        <v>0</v>
      </c>
      <c r="Y2932">
        <v>0</v>
      </c>
      <c r="AF2932">
        <v>22.4</v>
      </c>
    </row>
    <row r="2933" spans="1:32" x14ac:dyDescent="0.2">
      <c r="A2933" t="s">
        <v>800</v>
      </c>
      <c r="B2933" t="s">
        <v>720</v>
      </c>
      <c r="C2933" t="s">
        <v>48</v>
      </c>
      <c r="D2933" t="s">
        <v>62</v>
      </c>
      <c r="E2933">
        <v>7</v>
      </c>
      <c r="F2933" t="s">
        <v>801</v>
      </c>
      <c r="G2933" t="s">
        <v>190</v>
      </c>
      <c r="O2933">
        <v>1</v>
      </c>
      <c r="P2933">
        <v>6</v>
      </c>
      <c r="Q2933">
        <v>0</v>
      </c>
      <c r="R2933">
        <v>0</v>
      </c>
      <c r="S2933">
        <v>0</v>
      </c>
      <c r="T2933">
        <v>8</v>
      </c>
      <c r="U2933">
        <v>6</v>
      </c>
      <c r="V2933">
        <v>124</v>
      </c>
      <c r="W2933">
        <v>0</v>
      </c>
      <c r="X2933">
        <v>0</v>
      </c>
      <c r="Y2933">
        <v>1</v>
      </c>
      <c r="AF2933">
        <v>22</v>
      </c>
    </row>
    <row r="2934" spans="1:32" x14ac:dyDescent="0.2">
      <c r="A2934" t="s">
        <v>445</v>
      </c>
      <c r="B2934" t="s">
        <v>367</v>
      </c>
      <c r="C2934" t="s">
        <v>33</v>
      </c>
      <c r="D2934" t="s">
        <v>42</v>
      </c>
      <c r="E2934">
        <v>7</v>
      </c>
      <c r="F2934" t="s">
        <v>446</v>
      </c>
      <c r="G2934" t="s">
        <v>186</v>
      </c>
      <c r="H2934">
        <v>49</v>
      </c>
      <c r="I2934">
        <v>23</v>
      </c>
      <c r="J2934">
        <v>273</v>
      </c>
      <c r="K2934">
        <v>3</v>
      </c>
      <c r="L2934">
        <v>0</v>
      </c>
      <c r="M2934">
        <v>1</v>
      </c>
      <c r="N2934">
        <v>0</v>
      </c>
      <c r="AF2934">
        <v>21.92</v>
      </c>
    </row>
    <row r="2935" spans="1:32" x14ac:dyDescent="0.2">
      <c r="A2935" t="s">
        <v>1252</v>
      </c>
      <c r="B2935" t="s">
        <v>720</v>
      </c>
      <c r="C2935" t="s">
        <v>40</v>
      </c>
      <c r="D2935" t="s">
        <v>58</v>
      </c>
      <c r="E2935">
        <v>7</v>
      </c>
      <c r="F2935" t="s">
        <v>1253</v>
      </c>
      <c r="G2935" t="s">
        <v>184</v>
      </c>
      <c r="T2935">
        <v>9</v>
      </c>
      <c r="U2935">
        <v>6</v>
      </c>
      <c r="V2935">
        <v>98</v>
      </c>
      <c r="W2935">
        <v>1</v>
      </c>
      <c r="X2935">
        <v>0</v>
      </c>
      <c r="Y2935">
        <v>0</v>
      </c>
      <c r="AF2935">
        <v>21.8</v>
      </c>
    </row>
    <row r="2936" spans="1:32" x14ac:dyDescent="0.2">
      <c r="A2936" t="s">
        <v>403</v>
      </c>
      <c r="B2936" t="s">
        <v>367</v>
      </c>
      <c r="C2936" t="s">
        <v>58</v>
      </c>
      <c r="D2936" t="s">
        <v>40</v>
      </c>
      <c r="E2936">
        <v>7</v>
      </c>
      <c r="F2936" t="s">
        <v>404</v>
      </c>
      <c r="G2936" t="s">
        <v>184</v>
      </c>
      <c r="H2936">
        <v>42</v>
      </c>
      <c r="I2936">
        <v>24</v>
      </c>
      <c r="J2936">
        <v>298</v>
      </c>
      <c r="K2936">
        <v>2</v>
      </c>
      <c r="L2936">
        <v>0</v>
      </c>
      <c r="M2936">
        <v>2</v>
      </c>
      <c r="N2936">
        <v>0</v>
      </c>
      <c r="O2936">
        <v>8</v>
      </c>
      <c r="P2936">
        <v>38</v>
      </c>
      <c r="Q2936">
        <v>0</v>
      </c>
      <c r="R2936">
        <v>0</v>
      </c>
      <c r="S2936">
        <v>0</v>
      </c>
      <c r="Z2936">
        <v>1</v>
      </c>
      <c r="AA2936">
        <v>0</v>
      </c>
      <c r="AF2936">
        <v>21.72</v>
      </c>
    </row>
    <row r="2937" spans="1:32" x14ac:dyDescent="0.2">
      <c r="A2937" t="s">
        <v>648</v>
      </c>
      <c r="B2937" t="s">
        <v>475</v>
      </c>
      <c r="C2937" t="s">
        <v>46</v>
      </c>
      <c r="D2937" t="s">
        <v>55</v>
      </c>
      <c r="E2937">
        <v>7</v>
      </c>
      <c r="F2937" t="s">
        <v>649</v>
      </c>
      <c r="G2937" t="s">
        <v>195</v>
      </c>
      <c r="O2937">
        <v>18</v>
      </c>
      <c r="P2937">
        <v>122</v>
      </c>
      <c r="Q2937">
        <v>1</v>
      </c>
      <c r="R2937">
        <v>0</v>
      </c>
      <c r="S2937">
        <v>1</v>
      </c>
      <c r="AF2937">
        <v>21.2</v>
      </c>
    </row>
    <row r="2938" spans="1:32" x14ac:dyDescent="0.2">
      <c r="A2938" t="s">
        <v>532</v>
      </c>
      <c r="B2938" t="s">
        <v>475</v>
      </c>
      <c r="C2938" t="s">
        <v>57</v>
      </c>
      <c r="D2938" t="s">
        <v>60</v>
      </c>
      <c r="E2938">
        <v>7</v>
      </c>
      <c r="F2938" t="s">
        <v>533</v>
      </c>
      <c r="G2938" t="s">
        <v>182</v>
      </c>
      <c r="O2938">
        <v>27</v>
      </c>
      <c r="P2938">
        <v>122</v>
      </c>
      <c r="Q2938">
        <v>1</v>
      </c>
      <c r="R2938">
        <v>0</v>
      </c>
      <c r="S2938">
        <v>1</v>
      </c>
      <c r="AF2938">
        <v>21.2</v>
      </c>
    </row>
    <row r="2939" spans="1:32" x14ac:dyDescent="0.2">
      <c r="A2939" t="s">
        <v>515</v>
      </c>
      <c r="B2939" t="s">
        <v>475</v>
      </c>
      <c r="C2939" t="s">
        <v>38</v>
      </c>
      <c r="D2939" t="s">
        <v>44</v>
      </c>
      <c r="E2939">
        <v>7</v>
      </c>
      <c r="F2939" t="s">
        <v>516</v>
      </c>
      <c r="G2939" t="s">
        <v>194</v>
      </c>
      <c r="O2939">
        <v>6</v>
      </c>
      <c r="P2939">
        <v>97</v>
      </c>
      <c r="Q2939">
        <v>1</v>
      </c>
      <c r="R2939">
        <v>0</v>
      </c>
      <c r="S2939">
        <v>0</v>
      </c>
      <c r="T2939">
        <v>3</v>
      </c>
      <c r="U2939">
        <v>3</v>
      </c>
      <c r="V2939">
        <v>24</v>
      </c>
      <c r="W2939">
        <v>0</v>
      </c>
      <c r="X2939">
        <v>0</v>
      </c>
      <c r="Y2939">
        <v>0</v>
      </c>
      <c r="AF2939">
        <v>21.1</v>
      </c>
    </row>
    <row r="2940" spans="1:32" x14ac:dyDescent="0.2">
      <c r="A2940" t="s">
        <v>582</v>
      </c>
      <c r="B2940" t="s">
        <v>475</v>
      </c>
      <c r="C2940" t="s">
        <v>48</v>
      </c>
      <c r="D2940" t="s">
        <v>62</v>
      </c>
      <c r="E2940">
        <v>7</v>
      </c>
      <c r="F2940" t="s">
        <v>583</v>
      </c>
      <c r="G2940" t="s">
        <v>190</v>
      </c>
      <c r="O2940">
        <v>17</v>
      </c>
      <c r="P2940">
        <v>121</v>
      </c>
      <c r="Q2940">
        <v>0</v>
      </c>
      <c r="R2940">
        <v>0</v>
      </c>
      <c r="S2940">
        <v>1</v>
      </c>
      <c r="T2940">
        <v>4</v>
      </c>
      <c r="U2940">
        <v>4</v>
      </c>
      <c r="V2940">
        <v>16</v>
      </c>
      <c r="W2940">
        <v>0</v>
      </c>
      <c r="X2940">
        <v>0</v>
      </c>
      <c r="Y2940">
        <v>0</v>
      </c>
      <c r="AF2940">
        <v>20.7</v>
      </c>
    </row>
    <row r="2941" spans="1:32" x14ac:dyDescent="0.2">
      <c r="A2941" t="s">
        <v>389</v>
      </c>
      <c r="B2941" t="s">
        <v>367</v>
      </c>
      <c r="C2941" t="s">
        <v>36</v>
      </c>
      <c r="D2941" t="s">
        <v>53</v>
      </c>
      <c r="E2941">
        <v>7</v>
      </c>
      <c r="F2941" t="s">
        <v>390</v>
      </c>
      <c r="G2941" t="s">
        <v>191</v>
      </c>
      <c r="H2941">
        <v>29</v>
      </c>
      <c r="I2941">
        <v>21</v>
      </c>
      <c r="J2941">
        <v>297</v>
      </c>
      <c r="K2941">
        <v>2</v>
      </c>
      <c r="L2941">
        <v>0</v>
      </c>
      <c r="M2941">
        <v>0</v>
      </c>
      <c r="N2941">
        <v>0</v>
      </c>
      <c r="O2941">
        <v>1</v>
      </c>
      <c r="P2941">
        <v>5</v>
      </c>
      <c r="Q2941">
        <v>0</v>
      </c>
      <c r="R2941">
        <v>0</v>
      </c>
      <c r="S2941">
        <v>0</v>
      </c>
      <c r="AF2941">
        <v>20.38</v>
      </c>
    </row>
    <row r="2942" spans="1:32" x14ac:dyDescent="0.2">
      <c r="A2942" t="s">
        <v>1209</v>
      </c>
      <c r="B2942" t="s">
        <v>794</v>
      </c>
      <c r="C2942" t="s">
        <v>61</v>
      </c>
      <c r="D2942" t="s">
        <v>39</v>
      </c>
      <c r="E2942">
        <v>7</v>
      </c>
      <c r="F2942" t="s">
        <v>1210</v>
      </c>
      <c r="G2942" t="s">
        <v>187</v>
      </c>
      <c r="T2942">
        <v>5</v>
      </c>
      <c r="U2942">
        <v>5</v>
      </c>
      <c r="V2942">
        <v>89</v>
      </c>
      <c r="W2942">
        <v>1</v>
      </c>
      <c r="X2942">
        <v>0</v>
      </c>
      <c r="Y2942">
        <v>0</v>
      </c>
      <c r="AF2942">
        <v>19.899999999999999</v>
      </c>
    </row>
    <row r="2943" spans="1:32" x14ac:dyDescent="0.2">
      <c r="A2943" t="s">
        <v>864</v>
      </c>
      <c r="B2943" t="s">
        <v>720</v>
      </c>
      <c r="C2943" t="s">
        <v>61</v>
      </c>
      <c r="D2943" t="s">
        <v>39</v>
      </c>
      <c r="E2943">
        <v>7</v>
      </c>
      <c r="F2943" t="s">
        <v>865</v>
      </c>
      <c r="G2943" t="s">
        <v>187</v>
      </c>
      <c r="T2943">
        <v>7</v>
      </c>
      <c r="U2943">
        <v>5</v>
      </c>
      <c r="V2943">
        <v>86</v>
      </c>
      <c r="W2943">
        <v>1</v>
      </c>
      <c r="X2943">
        <v>0</v>
      </c>
      <c r="Y2943">
        <v>0</v>
      </c>
      <c r="AF2943">
        <v>19.600000000000001</v>
      </c>
    </row>
    <row r="2944" spans="1:32" x14ac:dyDescent="0.2">
      <c r="A2944" t="s">
        <v>425</v>
      </c>
      <c r="B2944" t="s">
        <v>367</v>
      </c>
      <c r="C2944" t="s">
        <v>46</v>
      </c>
      <c r="D2944" t="s">
        <v>55</v>
      </c>
      <c r="E2944">
        <v>7</v>
      </c>
      <c r="F2944" t="s">
        <v>426</v>
      </c>
      <c r="G2944" t="s">
        <v>195</v>
      </c>
      <c r="H2944">
        <v>29</v>
      </c>
      <c r="I2944">
        <v>20</v>
      </c>
      <c r="J2944">
        <v>275</v>
      </c>
      <c r="K2944">
        <v>2</v>
      </c>
      <c r="L2944">
        <v>0</v>
      </c>
      <c r="M2944">
        <v>0</v>
      </c>
      <c r="N2944">
        <v>0</v>
      </c>
      <c r="O2944">
        <v>2</v>
      </c>
      <c r="P2944">
        <v>2</v>
      </c>
      <c r="Q2944">
        <v>0</v>
      </c>
      <c r="R2944">
        <v>0</v>
      </c>
      <c r="S2944">
        <v>0</v>
      </c>
      <c r="AF2944">
        <v>19.2</v>
      </c>
    </row>
    <row r="2945" spans="1:32" x14ac:dyDescent="0.2">
      <c r="A2945" t="s">
        <v>1137</v>
      </c>
      <c r="B2945" t="s">
        <v>794</v>
      </c>
      <c r="C2945" t="s">
        <v>45</v>
      </c>
      <c r="D2945" t="s">
        <v>35</v>
      </c>
      <c r="E2945">
        <v>7</v>
      </c>
      <c r="F2945" t="s">
        <v>1138</v>
      </c>
      <c r="G2945" t="s">
        <v>185</v>
      </c>
      <c r="T2945">
        <v>7</v>
      </c>
      <c r="U2945">
        <v>6</v>
      </c>
      <c r="V2945">
        <v>101</v>
      </c>
      <c r="W2945">
        <v>0</v>
      </c>
      <c r="X2945">
        <v>0</v>
      </c>
      <c r="Y2945">
        <v>1</v>
      </c>
      <c r="AF2945">
        <v>19.100000000000001</v>
      </c>
    </row>
    <row r="2946" spans="1:32" x14ac:dyDescent="0.2">
      <c r="A2946" t="s">
        <v>773</v>
      </c>
      <c r="B2946" t="s">
        <v>720</v>
      </c>
      <c r="C2946" t="s">
        <v>57</v>
      </c>
      <c r="D2946" t="s">
        <v>60</v>
      </c>
      <c r="E2946">
        <v>7</v>
      </c>
      <c r="F2946" t="s">
        <v>774</v>
      </c>
      <c r="G2946" t="s">
        <v>182</v>
      </c>
      <c r="T2946">
        <v>5</v>
      </c>
      <c r="U2946">
        <v>5</v>
      </c>
      <c r="V2946">
        <v>79</v>
      </c>
      <c r="W2946">
        <v>1</v>
      </c>
      <c r="X2946">
        <v>0</v>
      </c>
      <c r="Y2946">
        <v>0</v>
      </c>
      <c r="AF2946">
        <v>18.899999999999999</v>
      </c>
    </row>
    <row r="2947" spans="1:32" x14ac:dyDescent="0.2">
      <c r="A2947" t="s">
        <v>366</v>
      </c>
      <c r="B2947" t="s">
        <v>367</v>
      </c>
      <c r="C2947" t="s">
        <v>61</v>
      </c>
      <c r="D2947" t="s">
        <v>39</v>
      </c>
      <c r="E2947">
        <v>7</v>
      </c>
      <c r="F2947" t="s">
        <v>368</v>
      </c>
      <c r="G2947" t="s">
        <v>187</v>
      </c>
      <c r="H2947">
        <v>26</v>
      </c>
      <c r="I2947">
        <v>18</v>
      </c>
      <c r="J2947">
        <v>256</v>
      </c>
      <c r="K2947">
        <v>2</v>
      </c>
      <c r="L2947">
        <v>0</v>
      </c>
      <c r="M2947">
        <v>0</v>
      </c>
      <c r="N2947">
        <v>0</v>
      </c>
      <c r="O2947">
        <v>1</v>
      </c>
      <c r="P2947">
        <v>5</v>
      </c>
      <c r="Q2947">
        <v>0</v>
      </c>
      <c r="R2947">
        <v>0</v>
      </c>
      <c r="S2947">
        <v>0</v>
      </c>
      <c r="AF2947">
        <v>18.739999999999998</v>
      </c>
    </row>
    <row r="2948" spans="1:32" x14ac:dyDescent="0.2">
      <c r="A2948" t="s">
        <v>1063</v>
      </c>
      <c r="B2948" t="s">
        <v>794</v>
      </c>
      <c r="C2948" t="s">
        <v>49</v>
      </c>
      <c r="D2948" t="s">
        <v>56</v>
      </c>
      <c r="E2948">
        <v>7</v>
      </c>
      <c r="F2948" t="s">
        <v>1064</v>
      </c>
      <c r="G2948" t="s">
        <v>192</v>
      </c>
      <c r="T2948">
        <v>9</v>
      </c>
      <c r="U2948">
        <v>4</v>
      </c>
      <c r="V2948">
        <v>45</v>
      </c>
      <c r="W2948">
        <v>1</v>
      </c>
      <c r="X2948">
        <v>2</v>
      </c>
      <c r="Y2948">
        <v>0</v>
      </c>
      <c r="AF2948">
        <v>18.5</v>
      </c>
    </row>
    <row r="2949" spans="1:32" x14ac:dyDescent="0.2">
      <c r="A2949" t="s">
        <v>900</v>
      </c>
      <c r="B2949" t="s">
        <v>720</v>
      </c>
      <c r="C2949" t="s">
        <v>62</v>
      </c>
      <c r="D2949" t="s">
        <v>48</v>
      </c>
      <c r="E2949">
        <v>7</v>
      </c>
      <c r="F2949" t="s">
        <v>901</v>
      </c>
      <c r="G2949" t="s">
        <v>190</v>
      </c>
      <c r="T2949">
        <v>7</v>
      </c>
      <c r="U2949">
        <v>6</v>
      </c>
      <c r="V2949">
        <v>63</v>
      </c>
      <c r="W2949">
        <v>1</v>
      </c>
      <c r="X2949">
        <v>0</v>
      </c>
      <c r="Y2949">
        <v>0</v>
      </c>
      <c r="AF2949">
        <v>18.3</v>
      </c>
    </row>
    <row r="2950" spans="1:32" x14ac:dyDescent="0.2">
      <c r="A2950" t="s">
        <v>1051</v>
      </c>
      <c r="B2950" t="s">
        <v>720</v>
      </c>
      <c r="C2950" t="s">
        <v>56</v>
      </c>
      <c r="D2950" t="s">
        <v>49</v>
      </c>
      <c r="E2950">
        <v>7</v>
      </c>
      <c r="F2950" t="s">
        <v>1052</v>
      </c>
      <c r="G2950" t="s">
        <v>192</v>
      </c>
      <c r="T2950">
        <v>8</v>
      </c>
      <c r="U2950">
        <v>6</v>
      </c>
      <c r="V2950">
        <v>63</v>
      </c>
      <c r="W2950">
        <v>1</v>
      </c>
      <c r="X2950">
        <v>0</v>
      </c>
      <c r="Y2950">
        <v>0</v>
      </c>
      <c r="AF2950">
        <v>18.3</v>
      </c>
    </row>
    <row r="2951" spans="1:32" x14ac:dyDescent="0.2">
      <c r="A2951" t="s">
        <v>664</v>
      </c>
      <c r="B2951" t="s">
        <v>475</v>
      </c>
      <c r="C2951" t="s">
        <v>50</v>
      </c>
      <c r="D2951" t="s">
        <v>54</v>
      </c>
      <c r="E2951">
        <v>7</v>
      </c>
      <c r="F2951" t="s">
        <v>665</v>
      </c>
      <c r="G2951" t="s">
        <v>183</v>
      </c>
      <c r="O2951">
        <v>25</v>
      </c>
      <c r="P2951">
        <v>116</v>
      </c>
      <c r="Q2951">
        <v>0</v>
      </c>
      <c r="R2951">
        <v>0</v>
      </c>
      <c r="S2951">
        <v>1</v>
      </c>
      <c r="T2951">
        <v>3</v>
      </c>
      <c r="U2951">
        <v>2</v>
      </c>
      <c r="V2951">
        <v>14</v>
      </c>
      <c r="W2951">
        <v>0</v>
      </c>
      <c r="X2951">
        <v>0</v>
      </c>
      <c r="Y2951">
        <v>0</v>
      </c>
      <c r="AF2951">
        <v>18</v>
      </c>
    </row>
    <row r="2952" spans="1:32" x14ac:dyDescent="0.2">
      <c r="A2952" t="s">
        <v>888</v>
      </c>
      <c r="B2952" t="s">
        <v>720</v>
      </c>
      <c r="C2952" t="s">
        <v>49</v>
      </c>
      <c r="D2952" t="s">
        <v>56</v>
      </c>
      <c r="E2952">
        <v>7</v>
      </c>
      <c r="F2952" t="s">
        <v>889</v>
      </c>
      <c r="G2952" t="s">
        <v>192</v>
      </c>
      <c r="T2952">
        <v>13</v>
      </c>
      <c r="U2952">
        <v>9</v>
      </c>
      <c r="V2952">
        <v>89</v>
      </c>
      <c r="W2952">
        <v>0</v>
      </c>
      <c r="X2952">
        <v>0</v>
      </c>
      <c r="Y2952">
        <v>0</v>
      </c>
      <c r="AF2952">
        <v>17.899999999999999</v>
      </c>
    </row>
    <row r="2953" spans="1:32" x14ac:dyDescent="0.2">
      <c r="A2953" t="s">
        <v>377</v>
      </c>
      <c r="B2953" t="s">
        <v>367</v>
      </c>
      <c r="C2953" t="s">
        <v>44</v>
      </c>
      <c r="D2953" t="s">
        <v>38</v>
      </c>
      <c r="E2953">
        <v>7</v>
      </c>
      <c r="F2953" t="s">
        <v>378</v>
      </c>
      <c r="G2953" t="s">
        <v>194</v>
      </c>
      <c r="H2953">
        <v>24</v>
      </c>
      <c r="I2953">
        <v>14</v>
      </c>
      <c r="J2953">
        <v>197</v>
      </c>
      <c r="K2953">
        <v>1</v>
      </c>
      <c r="L2953">
        <v>0</v>
      </c>
      <c r="M2953">
        <v>3</v>
      </c>
      <c r="N2953">
        <v>0</v>
      </c>
      <c r="O2953">
        <v>4</v>
      </c>
      <c r="P2953">
        <v>20</v>
      </c>
      <c r="Q2953">
        <v>1</v>
      </c>
      <c r="R2953">
        <v>0</v>
      </c>
      <c r="S2953">
        <v>0</v>
      </c>
      <c r="AF2953">
        <v>16.88</v>
      </c>
    </row>
    <row r="2954" spans="1:32" x14ac:dyDescent="0.2">
      <c r="A2954" t="s">
        <v>822</v>
      </c>
      <c r="B2954" t="s">
        <v>720</v>
      </c>
      <c r="C2954" t="s">
        <v>46</v>
      </c>
      <c r="D2954" t="s">
        <v>55</v>
      </c>
      <c r="E2954">
        <v>7</v>
      </c>
      <c r="F2954" t="s">
        <v>823</v>
      </c>
      <c r="G2954" t="s">
        <v>195</v>
      </c>
      <c r="T2954">
        <v>6</v>
      </c>
      <c r="U2954">
        <v>4</v>
      </c>
      <c r="V2954">
        <v>65</v>
      </c>
      <c r="W2954">
        <v>1</v>
      </c>
      <c r="X2954">
        <v>0</v>
      </c>
      <c r="Y2954">
        <v>0</v>
      </c>
      <c r="AF2954">
        <v>16.5</v>
      </c>
    </row>
    <row r="2955" spans="1:32" x14ac:dyDescent="0.2">
      <c r="A2955" t="s">
        <v>1101</v>
      </c>
      <c r="B2955" t="s">
        <v>720</v>
      </c>
      <c r="C2955" t="s">
        <v>42</v>
      </c>
      <c r="D2955" t="s">
        <v>33</v>
      </c>
      <c r="E2955">
        <v>7</v>
      </c>
      <c r="F2955" t="s">
        <v>1102</v>
      </c>
      <c r="G2955" t="s">
        <v>186</v>
      </c>
      <c r="T2955">
        <v>3</v>
      </c>
      <c r="U2955">
        <v>3</v>
      </c>
      <c r="V2955">
        <v>75</v>
      </c>
      <c r="W2955">
        <v>1</v>
      </c>
      <c r="X2955">
        <v>0</v>
      </c>
      <c r="Y2955">
        <v>0</v>
      </c>
      <c r="AF2955">
        <v>16.5</v>
      </c>
    </row>
    <row r="2956" spans="1:32" x14ac:dyDescent="0.2">
      <c r="A2956" t="s">
        <v>546</v>
      </c>
      <c r="B2956" t="s">
        <v>475</v>
      </c>
      <c r="C2956" t="s">
        <v>41</v>
      </c>
      <c r="D2956" t="s">
        <v>59</v>
      </c>
      <c r="E2956">
        <v>7</v>
      </c>
      <c r="F2956" t="s">
        <v>547</v>
      </c>
      <c r="G2956" t="s">
        <v>188</v>
      </c>
      <c r="O2956">
        <v>14</v>
      </c>
      <c r="P2956">
        <v>28</v>
      </c>
      <c r="Q2956">
        <v>2</v>
      </c>
      <c r="R2956">
        <v>0</v>
      </c>
      <c r="S2956">
        <v>0</v>
      </c>
      <c r="T2956">
        <v>1</v>
      </c>
      <c r="U2956">
        <v>1</v>
      </c>
      <c r="V2956">
        <v>3</v>
      </c>
      <c r="W2956">
        <v>0</v>
      </c>
      <c r="X2956">
        <v>0</v>
      </c>
      <c r="Y2956">
        <v>0</v>
      </c>
      <c r="AF2956">
        <v>16.100000000000001</v>
      </c>
    </row>
    <row r="2957" spans="1:32" x14ac:dyDescent="0.2">
      <c r="A2957" t="s">
        <v>564</v>
      </c>
      <c r="B2957" t="s">
        <v>475</v>
      </c>
      <c r="C2957" t="s">
        <v>45</v>
      </c>
      <c r="D2957" t="s">
        <v>35</v>
      </c>
      <c r="E2957">
        <v>7</v>
      </c>
      <c r="F2957" t="s">
        <v>565</v>
      </c>
      <c r="G2957" t="s">
        <v>185</v>
      </c>
      <c r="O2957">
        <v>6</v>
      </c>
      <c r="P2957">
        <v>17</v>
      </c>
      <c r="Q2957">
        <v>0</v>
      </c>
      <c r="R2957">
        <v>0</v>
      </c>
      <c r="S2957">
        <v>0</v>
      </c>
      <c r="T2957">
        <v>7</v>
      </c>
      <c r="U2957">
        <v>7</v>
      </c>
      <c r="V2957">
        <v>73</v>
      </c>
      <c r="W2957">
        <v>0</v>
      </c>
      <c r="X2957">
        <v>0</v>
      </c>
      <c r="Y2957">
        <v>0</v>
      </c>
      <c r="AF2957">
        <v>16</v>
      </c>
    </row>
    <row r="2958" spans="1:32" x14ac:dyDescent="0.2">
      <c r="A2958" t="s">
        <v>521</v>
      </c>
      <c r="B2958" t="s">
        <v>475</v>
      </c>
      <c r="C2958" t="s">
        <v>56</v>
      </c>
      <c r="D2958" t="s">
        <v>49</v>
      </c>
      <c r="E2958">
        <v>7</v>
      </c>
      <c r="F2958" t="s">
        <v>522</v>
      </c>
      <c r="G2958" t="s">
        <v>192</v>
      </c>
      <c r="O2958">
        <v>15</v>
      </c>
      <c r="P2958">
        <v>85</v>
      </c>
      <c r="Q2958">
        <v>1</v>
      </c>
      <c r="R2958">
        <v>0</v>
      </c>
      <c r="S2958">
        <v>0</v>
      </c>
      <c r="T2958">
        <v>1</v>
      </c>
      <c r="U2958">
        <v>1</v>
      </c>
      <c r="V2958">
        <v>1</v>
      </c>
      <c r="W2958">
        <v>0</v>
      </c>
      <c r="X2958">
        <v>0</v>
      </c>
      <c r="Y2958">
        <v>0</v>
      </c>
      <c r="AF2958">
        <v>15.6</v>
      </c>
    </row>
    <row r="2959" spans="1:32" x14ac:dyDescent="0.2">
      <c r="A2959" t="s">
        <v>660</v>
      </c>
      <c r="B2959" t="s">
        <v>475</v>
      </c>
      <c r="C2959" t="s">
        <v>44</v>
      </c>
      <c r="D2959" t="s">
        <v>38</v>
      </c>
      <c r="E2959">
        <v>7</v>
      </c>
      <c r="F2959" t="s">
        <v>661</v>
      </c>
      <c r="G2959" t="s">
        <v>194</v>
      </c>
      <c r="O2959">
        <v>24</v>
      </c>
      <c r="P2959">
        <v>125</v>
      </c>
      <c r="Q2959">
        <v>0</v>
      </c>
      <c r="R2959">
        <v>0</v>
      </c>
      <c r="S2959">
        <v>1</v>
      </c>
      <c r="T2959">
        <v>1</v>
      </c>
      <c r="U2959">
        <v>0</v>
      </c>
      <c r="V2959">
        <v>0</v>
      </c>
      <c r="W2959">
        <v>0</v>
      </c>
      <c r="X2959">
        <v>0</v>
      </c>
      <c r="Y2959">
        <v>0</v>
      </c>
      <c r="AF2959">
        <v>15.5</v>
      </c>
    </row>
    <row r="2960" spans="1:32" x14ac:dyDescent="0.2">
      <c r="A2960" t="s">
        <v>838</v>
      </c>
      <c r="B2960" t="s">
        <v>720</v>
      </c>
      <c r="C2960" t="s">
        <v>32</v>
      </c>
      <c r="D2960" t="s">
        <v>43</v>
      </c>
      <c r="E2960">
        <v>7</v>
      </c>
      <c r="F2960" t="s">
        <v>839</v>
      </c>
      <c r="G2960" t="s">
        <v>189</v>
      </c>
      <c r="T2960">
        <v>12</v>
      </c>
      <c r="U2960">
        <v>6</v>
      </c>
      <c r="V2960">
        <v>94</v>
      </c>
      <c r="W2960">
        <v>0</v>
      </c>
      <c r="X2960">
        <v>0</v>
      </c>
      <c r="Y2960">
        <v>0</v>
      </c>
      <c r="AF2960">
        <v>15.4</v>
      </c>
    </row>
    <row r="2961" spans="1:32" x14ac:dyDescent="0.2">
      <c r="A2961" t="s">
        <v>779</v>
      </c>
      <c r="B2961" t="s">
        <v>720</v>
      </c>
      <c r="C2961" t="s">
        <v>44</v>
      </c>
      <c r="D2961" t="s">
        <v>38</v>
      </c>
      <c r="E2961">
        <v>7</v>
      </c>
      <c r="F2961" t="s">
        <v>780</v>
      </c>
      <c r="G2961" t="s">
        <v>194</v>
      </c>
      <c r="O2961">
        <v>1</v>
      </c>
      <c r="P2961">
        <v>43</v>
      </c>
      <c r="Q2961">
        <v>0</v>
      </c>
      <c r="R2961">
        <v>0</v>
      </c>
      <c r="S2961">
        <v>0</v>
      </c>
      <c r="T2961">
        <v>8</v>
      </c>
      <c r="U2961">
        <v>5</v>
      </c>
      <c r="V2961">
        <v>59</v>
      </c>
      <c r="W2961">
        <v>0</v>
      </c>
      <c r="X2961">
        <v>0</v>
      </c>
      <c r="Y2961">
        <v>0</v>
      </c>
      <c r="AF2961">
        <v>15.2</v>
      </c>
    </row>
    <row r="2962" spans="1:32" x14ac:dyDescent="0.2">
      <c r="A2962" t="s">
        <v>399</v>
      </c>
      <c r="B2962" t="s">
        <v>367</v>
      </c>
      <c r="C2962" t="s">
        <v>55</v>
      </c>
      <c r="D2962" t="s">
        <v>46</v>
      </c>
      <c r="E2962">
        <v>7</v>
      </c>
      <c r="F2962" t="s">
        <v>400</v>
      </c>
      <c r="G2962" t="s">
        <v>195</v>
      </c>
      <c r="H2962">
        <v>40</v>
      </c>
      <c r="I2962">
        <v>26</v>
      </c>
      <c r="J2962">
        <v>252</v>
      </c>
      <c r="K2962">
        <v>1</v>
      </c>
      <c r="L2962">
        <v>1</v>
      </c>
      <c r="M2962">
        <v>1</v>
      </c>
      <c r="N2962">
        <v>0</v>
      </c>
      <c r="AF2962">
        <v>15.08</v>
      </c>
    </row>
    <row r="2963" spans="1:32" x14ac:dyDescent="0.2">
      <c r="A2963" t="s">
        <v>892</v>
      </c>
      <c r="B2963" t="s">
        <v>720</v>
      </c>
      <c r="C2963" t="s">
        <v>46</v>
      </c>
      <c r="D2963" t="s">
        <v>55</v>
      </c>
      <c r="E2963">
        <v>7</v>
      </c>
      <c r="F2963" t="s">
        <v>893</v>
      </c>
      <c r="G2963" t="s">
        <v>195</v>
      </c>
      <c r="T2963">
        <v>4</v>
      </c>
      <c r="U2963">
        <v>3</v>
      </c>
      <c r="V2963">
        <v>59</v>
      </c>
      <c r="W2963">
        <v>1</v>
      </c>
      <c r="X2963">
        <v>0</v>
      </c>
      <c r="Y2963">
        <v>0</v>
      </c>
      <c r="AF2963">
        <v>14.9</v>
      </c>
    </row>
    <row r="2964" spans="1:32" x14ac:dyDescent="0.2">
      <c r="A2964" t="s">
        <v>540</v>
      </c>
      <c r="B2964" t="s">
        <v>530</v>
      </c>
      <c r="C2964" t="s">
        <v>44</v>
      </c>
      <c r="D2964" t="s">
        <v>38</v>
      </c>
      <c r="E2964">
        <v>7</v>
      </c>
      <c r="F2964" t="s">
        <v>541</v>
      </c>
      <c r="G2964" t="s">
        <v>194</v>
      </c>
      <c r="O2964">
        <v>3</v>
      </c>
      <c r="P2964">
        <v>16</v>
      </c>
      <c r="Q2964">
        <v>1</v>
      </c>
      <c r="R2964">
        <v>0</v>
      </c>
      <c r="S2964">
        <v>0</v>
      </c>
      <c r="T2964">
        <v>1</v>
      </c>
      <c r="U2964">
        <v>1</v>
      </c>
      <c r="V2964">
        <v>2</v>
      </c>
      <c r="W2964">
        <v>1</v>
      </c>
      <c r="X2964">
        <v>0</v>
      </c>
      <c r="Y2964">
        <v>0</v>
      </c>
      <c r="AF2964">
        <v>14.8</v>
      </c>
    </row>
    <row r="2965" spans="1:32" x14ac:dyDescent="0.2">
      <c r="A2965" t="s">
        <v>775</v>
      </c>
      <c r="B2965" t="s">
        <v>720</v>
      </c>
      <c r="C2965" t="s">
        <v>48</v>
      </c>
      <c r="D2965" t="s">
        <v>62</v>
      </c>
      <c r="E2965">
        <v>7</v>
      </c>
      <c r="F2965" t="s">
        <v>776</v>
      </c>
      <c r="G2965" t="s">
        <v>190</v>
      </c>
      <c r="O2965">
        <v>1</v>
      </c>
      <c r="P2965">
        <v>13</v>
      </c>
      <c r="Q2965">
        <v>0</v>
      </c>
      <c r="R2965">
        <v>0</v>
      </c>
      <c r="S2965">
        <v>0</v>
      </c>
      <c r="T2965">
        <v>8</v>
      </c>
      <c r="U2965">
        <v>3</v>
      </c>
      <c r="V2965">
        <v>45</v>
      </c>
      <c r="W2965">
        <v>1</v>
      </c>
      <c r="X2965">
        <v>0</v>
      </c>
      <c r="Y2965">
        <v>0</v>
      </c>
      <c r="AF2965">
        <v>14.8</v>
      </c>
    </row>
    <row r="2966" spans="1:32" x14ac:dyDescent="0.2">
      <c r="A2966" t="s">
        <v>804</v>
      </c>
      <c r="B2966" t="s">
        <v>720</v>
      </c>
      <c r="C2966" t="s">
        <v>54</v>
      </c>
      <c r="D2966" t="s">
        <v>50</v>
      </c>
      <c r="E2966">
        <v>7</v>
      </c>
      <c r="F2966" t="s">
        <v>805</v>
      </c>
      <c r="G2966" t="s">
        <v>183</v>
      </c>
      <c r="T2966">
        <v>8</v>
      </c>
      <c r="U2966">
        <v>4</v>
      </c>
      <c r="V2966">
        <v>46</v>
      </c>
      <c r="W2966">
        <v>1</v>
      </c>
      <c r="X2966">
        <v>0</v>
      </c>
      <c r="Y2966">
        <v>0</v>
      </c>
      <c r="AF2966">
        <v>14.6</v>
      </c>
    </row>
    <row r="2967" spans="1:32" x14ac:dyDescent="0.2">
      <c r="A2967" t="s">
        <v>441</v>
      </c>
      <c r="B2967" t="s">
        <v>367</v>
      </c>
      <c r="C2967" t="s">
        <v>62</v>
      </c>
      <c r="D2967" t="s">
        <v>48</v>
      </c>
      <c r="E2967">
        <v>7</v>
      </c>
      <c r="F2967" t="s">
        <v>442</v>
      </c>
      <c r="G2967" t="s">
        <v>190</v>
      </c>
      <c r="H2967">
        <v>32</v>
      </c>
      <c r="I2967">
        <v>21</v>
      </c>
      <c r="J2967">
        <v>251</v>
      </c>
      <c r="K2967">
        <v>1</v>
      </c>
      <c r="L2967">
        <v>0</v>
      </c>
      <c r="M2967">
        <v>0</v>
      </c>
      <c r="N2967">
        <v>0</v>
      </c>
      <c r="O2967">
        <v>3</v>
      </c>
      <c r="P2967">
        <v>5</v>
      </c>
      <c r="Q2967">
        <v>0</v>
      </c>
      <c r="R2967">
        <v>0</v>
      </c>
      <c r="S2967">
        <v>0</v>
      </c>
      <c r="AF2967">
        <v>14.54</v>
      </c>
    </row>
    <row r="2968" spans="1:32" x14ac:dyDescent="0.2">
      <c r="A2968" t="s">
        <v>479</v>
      </c>
      <c r="B2968" t="s">
        <v>475</v>
      </c>
      <c r="C2968" t="s">
        <v>58</v>
      </c>
      <c r="D2968" t="s">
        <v>40</v>
      </c>
      <c r="E2968">
        <v>7</v>
      </c>
      <c r="F2968" t="s">
        <v>480</v>
      </c>
      <c r="G2968" t="s">
        <v>184</v>
      </c>
      <c r="O2968">
        <v>18</v>
      </c>
      <c r="P2968">
        <v>68</v>
      </c>
      <c r="Q2968">
        <v>0</v>
      </c>
      <c r="R2968">
        <v>1</v>
      </c>
      <c r="S2968">
        <v>0</v>
      </c>
      <c r="T2968">
        <v>4</v>
      </c>
      <c r="U2968">
        <v>2</v>
      </c>
      <c r="V2968">
        <v>36</v>
      </c>
      <c r="W2968">
        <v>0</v>
      </c>
      <c r="X2968">
        <v>0</v>
      </c>
      <c r="Y2968">
        <v>0</v>
      </c>
      <c r="Z2968">
        <v>1</v>
      </c>
      <c r="AA2968">
        <v>0</v>
      </c>
      <c r="AF2968">
        <v>14.4</v>
      </c>
    </row>
    <row r="2969" spans="1:32" x14ac:dyDescent="0.2">
      <c r="A2969" t="s">
        <v>1023</v>
      </c>
      <c r="B2969" t="s">
        <v>720</v>
      </c>
      <c r="C2969" t="s">
        <v>53</v>
      </c>
      <c r="D2969" t="s">
        <v>36</v>
      </c>
      <c r="E2969">
        <v>7</v>
      </c>
      <c r="F2969" t="s">
        <v>1024</v>
      </c>
      <c r="G2969" t="s">
        <v>191</v>
      </c>
      <c r="T2969">
        <v>3</v>
      </c>
      <c r="U2969">
        <v>3</v>
      </c>
      <c r="V2969">
        <v>54</v>
      </c>
      <c r="W2969">
        <v>1</v>
      </c>
      <c r="X2969">
        <v>0</v>
      </c>
      <c r="Y2969">
        <v>0</v>
      </c>
      <c r="AF2969">
        <v>14.4</v>
      </c>
    </row>
    <row r="2970" spans="1:32" x14ac:dyDescent="0.2">
      <c r="A2970" t="s">
        <v>816</v>
      </c>
      <c r="B2970" t="s">
        <v>720</v>
      </c>
      <c r="C2970" t="s">
        <v>41</v>
      </c>
      <c r="D2970" t="s">
        <v>59</v>
      </c>
      <c r="E2970">
        <v>7</v>
      </c>
      <c r="F2970" t="s">
        <v>817</v>
      </c>
      <c r="G2970" t="s">
        <v>188</v>
      </c>
      <c r="T2970">
        <v>13</v>
      </c>
      <c r="U2970">
        <v>6</v>
      </c>
      <c r="V2970">
        <v>81</v>
      </c>
      <c r="W2970">
        <v>0</v>
      </c>
      <c r="X2970">
        <v>0</v>
      </c>
      <c r="Y2970">
        <v>0</v>
      </c>
      <c r="AF2970">
        <v>14.1</v>
      </c>
    </row>
    <row r="2971" spans="1:32" x14ac:dyDescent="0.2">
      <c r="A2971" t="s">
        <v>834</v>
      </c>
      <c r="B2971" t="s">
        <v>794</v>
      </c>
      <c r="C2971" t="s">
        <v>41</v>
      </c>
      <c r="D2971" t="s">
        <v>59</v>
      </c>
      <c r="E2971">
        <v>7</v>
      </c>
      <c r="F2971" t="s">
        <v>835</v>
      </c>
      <c r="G2971" t="s">
        <v>188</v>
      </c>
      <c r="T2971">
        <v>5</v>
      </c>
      <c r="U2971">
        <v>5</v>
      </c>
      <c r="V2971">
        <v>31</v>
      </c>
      <c r="W2971">
        <v>1</v>
      </c>
      <c r="X2971">
        <v>0</v>
      </c>
      <c r="Y2971">
        <v>0</v>
      </c>
      <c r="AF2971">
        <v>14.1</v>
      </c>
    </row>
    <row r="2972" spans="1:32" x14ac:dyDescent="0.2">
      <c r="A2972" t="s">
        <v>501</v>
      </c>
      <c r="B2972" t="s">
        <v>475</v>
      </c>
      <c r="C2972" t="s">
        <v>39</v>
      </c>
      <c r="D2972" t="s">
        <v>61</v>
      </c>
      <c r="E2972">
        <v>7</v>
      </c>
      <c r="F2972" t="s">
        <v>502</v>
      </c>
      <c r="G2972" t="s">
        <v>187</v>
      </c>
      <c r="O2972">
        <v>19</v>
      </c>
      <c r="P2972">
        <v>98</v>
      </c>
      <c r="Q2972">
        <v>0</v>
      </c>
      <c r="R2972">
        <v>0</v>
      </c>
      <c r="S2972">
        <v>0</v>
      </c>
      <c r="T2972">
        <v>3</v>
      </c>
      <c r="U2972">
        <v>3</v>
      </c>
      <c r="V2972">
        <v>12</v>
      </c>
      <c r="W2972">
        <v>0</v>
      </c>
      <c r="X2972">
        <v>0</v>
      </c>
      <c r="Y2972">
        <v>0</v>
      </c>
      <c r="AF2972">
        <v>14</v>
      </c>
    </row>
    <row r="2973" spans="1:32" x14ac:dyDescent="0.2">
      <c r="A2973" t="s">
        <v>443</v>
      </c>
      <c r="B2973" t="s">
        <v>367</v>
      </c>
      <c r="C2973" t="s">
        <v>40</v>
      </c>
      <c r="D2973" t="s">
        <v>58</v>
      </c>
      <c r="E2973">
        <v>7</v>
      </c>
      <c r="F2973" t="s">
        <v>444</v>
      </c>
      <c r="G2973" t="s">
        <v>184</v>
      </c>
      <c r="H2973">
        <v>29</v>
      </c>
      <c r="I2973">
        <v>13</v>
      </c>
      <c r="J2973">
        <v>182</v>
      </c>
      <c r="K2973">
        <v>2</v>
      </c>
      <c r="L2973">
        <v>0</v>
      </c>
      <c r="M2973">
        <v>1</v>
      </c>
      <c r="N2973">
        <v>0</v>
      </c>
      <c r="O2973">
        <v>5</v>
      </c>
      <c r="P2973">
        <v>-3</v>
      </c>
      <c r="Q2973">
        <v>0</v>
      </c>
      <c r="R2973">
        <v>0</v>
      </c>
      <c r="S2973">
        <v>0</v>
      </c>
      <c r="AF2973">
        <v>13.98</v>
      </c>
    </row>
    <row r="2974" spans="1:32" x14ac:dyDescent="0.2">
      <c r="A2974" t="s">
        <v>407</v>
      </c>
      <c r="B2974" t="s">
        <v>367</v>
      </c>
      <c r="C2974" t="s">
        <v>57</v>
      </c>
      <c r="D2974" t="s">
        <v>60</v>
      </c>
      <c r="E2974">
        <v>7</v>
      </c>
      <c r="F2974" t="s">
        <v>408</v>
      </c>
      <c r="G2974" t="s">
        <v>182</v>
      </c>
      <c r="H2974">
        <v>24</v>
      </c>
      <c r="I2974">
        <v>18</v>
      </c>
      <c r="J2974">
        <v>235</v>
      </c>
      <c r="K2974">
        <v>1</v>
      </c>
      <c r="L2974">
        <v>0</v>
      </c>
      <c r="M2974">
        <v>2</v>
      </c>
      <c r="N2974">
        <v>0</v>
      </c>
      <c r="O2974">
        <v>7</v>
      </c>
      <c r="P2974">
        <v>20</v>
      </c>
      <c r="Q2974">
        <v>0</v>
      </c>
      <c r="R2974">
        <v>0</v>
      </c>
      <c r="S2974">
        <v>0</v>
      </c>
      <c r="AF2974">
        <v>13.4</v>
      </c>
    </row>
    <row r="2975" spans="1:32" x14ac:dyDescent="0.2">
      <c r="A2975" t="s">
        <v>536</v>
      </c>
      <c r="B2975" t="s">
        <v>475</v>
      </c>
      <c r="C2975" t="s">
        <v>55</v>
      </c>
      <c r="D2975" t="s">
        <v>46</v>
      </c>
      <c r="E2975">
        <v>7</v>
      </c>
      <c r="F2975" t="s">
        <v>537</v>
      </c>
      <c r="G2975" t="s">
        <v>195</v>
      </c>
      <c r="O2975">
        <v>12</v>
      </c>
      <c r="P2975">
        <v>36</v>
      </c>
      <c r="Q2975">
        <v>1</v>
      </c>
      <c r="R2975">
        <v>0</v>
      </c>
      <c r="S2975">
        <v>0</v>
      </c>
      <c r="T2975">
        <v>4</v>
      </c>
      <c r="U2975">
        <v>3</v>
      </c>
      <c r="V2975">
        <v>8</v>
      </c>
      <c r="W2975">
        <v>0</v>
      </c>
      <c r="X2975">
        <v>0</v>
      </c>
      <c r="Y2975">
        <v>0</v>
      </c>
      <c r="AF2975">
        <v>13.4</v>
      </c>
    </row>
    <row r="2976" spans="1:32" x14ac:dyDescent="0.2">
      <c r="A2976" t="s">
        <v>600</v>
      </c>
      <c r="B2976" t="s">
        <v>475</v>
      </c>
      <c r="C2976" t="s">
        <v>49</v>
      </c>
      <c r="D2976" t="s">
        <v>56</v>
      </c>
      <c r="E2976">
        <v>7</v>
      </c>
      <c r="F2976" t="s">
        <v>601</v>
      </c>
      <c r="G2976" t="s">
        <v>192</v>
      </c>
      <c r="O2976">
        <v>9</v>
      </c>
      <c r="P2976">
        <v>35</v>
      </c>
      <c r="Q2976">
        <v>0</v>
      </c>
      <c r="R2976">
        <v>0</v>
      </c>
      <c r="S2976">
        <v>0</v>
      </c>
      <c r="T2976">
        <v>7</v>
      </c>
      <c r="U2976">
        <v>6</v>
      </c>
      <c r="V2976">
        <v>39</v>
      </c>
      <c r="W2976">
        <v>0</v>
      </c>
      <c r="X2976">
        <v>0</v>
      </c>
      <c r="Y2976">
        <v>0</v>
      </c>
      <c r="AF2976">
        <v>13.4</v>
      </c>
    </row>
    <row r="2977" spans="1:32" x14ac:dyDescent="0.2">
      <c r="A2977" t="s">
        <v>988</v>
      </c>
      <c r="B2977" t="s">
        <v>720</v>
      </c>
      <c r="C2977" t="s">
        <v>59</v>
      </c>
      <c r="D2977" t="s">
        <v>41</v>
      </c>
      <c r="E2977">
        <v>7</v>
      </c>
      <c r="F2977" t="s">
        <v>989</v>
      </c>
      <c r="G2977" t="s">
        <v>188</v>
      </c>
      <c r="T2977">
        <v>6</v>
      </c>
      <c r="U2977">
        <v>4</v>
      </c>
      <c r="V2977">
        <v>34</v>
      </c>
      <c r="W2977">
        <v>1</v>
      </c>
      <c r="X2977">
        <v>0</v>
      </c>
      <c r="Y2977">
        <v>0</v>
      </c>
      <c r="AF2977">
        <v>13.4</v>
      </c>
    </row>
    <row r="2978" spans="1:32" x14ac:dyDescent="0.2">
      <c r="A2978" t="s">
        <v>560</v>
      </c>
      <c r="B2978" t="s">
        <v>475</v>
      </c>
      <c r="C2978" t="s">
        <v>32</v>
      </c>
      <c r="D2978" t="s">
        <v>43</v>
      </c>
      <c r="E2978">
        <v>7</v>
      </c>
      <c r="F2978" t="s">
        <v>561</v>
      </c>
      <c r="G2978" t="s">
        <v>189</v>
      </c>
      <c r="O2978">
        <v>17</v>
      </c>
      <c r="P2978">
        <v>41</v>
      </c>
      <c r="Q2978">
        <v>0</v>
      </c>
      <c r="R2978">
        <v>0</v>
      </c>
      <c r="S2978">
        <v>0</v>
      </c>
      <c r="T2978">
        <v>2</v>
      </c>
      <c r="U2978">
        <v>2</v>
      </c>
      <c r="V2978">
        <v>12</v>
      </c>
      <c r="W2978">
        <v>1</v>
      </c>
      <c r="X2978">
        <v>0</v>
      </c>
      <c r="Y2978">
        <v>0</v>
      </c>
      <c r="AF2978">
        <v>13.3</v>
      </c>
    </row>
    <row r="2979" spans="1:32" x14ac:dyDescent="0.2">
      <c r="A2979" t="s">
        <v>874</v>
      </c>
      <c r="B2979" t="s">
        <v>794</v>
      </c>
      <c r="C2979" t="s">
        <v>34</v>
      </c>
      <c r="D2979" t="s">
        <v>37</v>
      </c>
      <c r="E2979">
        <v>7</v>
      </c>
      <c r="F2979" t="s">
        <v>875</v>
      </c>
      <c r="G2979" t="s">
        <v>193</v>
      </c>
      <c r="T2979">
        <v>8</v>
      </c>
      <c r="U2979">
        <v>6</v>
      </c>
      <c r="V2979">
        <v>73</v>
      </c>
      <c r="W2979">
        <v>0</v>
      </c>
      <c r="X2979">
        <v>0</v>
      </c>
      <c r="Y2979">
        <v>0</v>
      </c>
      <c r="AF2979">
        <v>13.3</v>
      </c>
    </row>
    <row r="2980" spans="1:32" x14ac:dyDescent="0.2">
      <c r="A2980" t="s">
        <v>850</v>
      </c>
      <c r="B2980" t="s">
        <v>720</v>
      </c>
      <c r="C2980" t="s">
        <v>40</v>
      </c>
      <c r="D2980" t="s">
        <v>58</v>
      </c>
      <c r="E2980">
        <v>7</v>
      </c>
      <c r="F2980" t="s">
        <v>851</v>
      </c>
      <c r="G2980" t="s">
        <v>184</v>
      </c>
      <c r="T2980">
        <v>8</v>
      </c>
      <c r="U2980">
        <v>2</v>
      </c>
      <c r="V2980">
        <v>53</v>
      </c>
      <c r="W2980">
        <v>1</v>
      </c>
      <c r="X2980">
        <v>0</v>
      </c>
      <c r="Y2980">
        <v>0</v>
      </c>
      <c r="AF2980">
        <v>13.3</v>
      </c>
    </row>
    <row r="2981" spans="1:32" x14ac:dyDescent="0.2">
      <c r="A2981" t="s">
        <v>397</v>
      </c>
      <c r="B2981" t="s">
        <v>367</v>
      </c>
      <c r="C2981" t="s">
        <v>45</v>
      </c>
      <c r="D2981" t="s">
        <v>35</v>
      </c>
      <c r="E2981">
        <v>7</v>
      </c>
      <c r="F2981" t="s">
        <v>398</v>
      </c>
      <c r="G2981" t="s">
        <v>185</v>
      </c>
      <c r="H2981">
        <v>32</v>
      </c>
      <c r="I2981">
        <v>26</v>
      </c>
      <c r="J2981">
        <v>270</v>
      </c>
      <c r="K2981">
        <v>0</v>
      </c>
      <c r="L2981">
        <v>0</v>
      </c>
      <c r="M2981">
        <v>0</v>
      </c>
      <c r="N2981">
        <v>0</v>
      </c>
      <c r="O2981">
        <v>4</v>
      </c>
      <c r="P2981">
        <v>21</v>
      </c>
      <c r="Q2981">
        <v>0</v>
      </c>
      <c r="R2981">
        <v>0</v>
      </c>
      <c r="S2981">
        <v>0</v>
      </c>
      <c r="Z2981">
        <v>2</v>
      </c>
      <c r="AA2981">
        <v>0</v>
      </c>
      <c r="AF2981">
        <v>12.9</v>
      </c>
    </row>
    <row r="2982" spans="1:32" x14ac:dyDescent="0.2">
      <c r="A2982" t="s">
        <v>409</v>
      </c>
      <c r="B2982" t="s">
        <v>367</v>
      </c>
      <c r="C2982" t="s">
        <v>41</v>
      </c>
      <c r="D2982" t="s">
        <v>59</v>
      </c>
      <c r="E2982">
        <v>7</v>
      </c>
      <c r="F2982" t="s">
        <v>410</v>
      </c>
      <c r="G2982" t="s">
        <v>188</v>
      </c>
      <c r="H2982">
        <v>44</v>
      </c>
      <c r="I2982">
        <v>28</v>
      </c>
      <c r="J2982">
        <v>255</v>
      </c>
      <c r="K2982">
        <v>1</v>
      </c>
      <c r="L2982">
        <v>0</v>
      </c>
      <c r="M2982">
        <v>1</v>
      </c>
      <c r="N2982">
        <v>0</v>
      </c>
      <c r="O2982">
        <v>4</v>
      </c>
      <c r="P2982">
        <v>-4</v>
      </c>
      <c r="Q2982">
        <v>0</v>
      </c>
      <c r="R2982">
        <v>0</v>
      </c>
      <c r="S2982">
        <v>0</v>
      </c>
      <c r="AF2982">
        <v>12.8</v>
      </c>
    </row>
    <row r="2983" spans="1:32" x14ac:dyDescent="0.2">
      <c r="A2983" t="s">
        <v>1238</v>
      </c>
      <c r="B2983" t="s">
        <v>720</v>
      </c>
      <c r="C2983" t="s">
        <v>58</v>
      </c>
      <c r="D2983" t="s">
        <v>40</v>
      </c>
      <c r="E2983">
        <v>7</v>
      </c>
      <c r="F2983" t="s">
        <v>1239</v>
      </c>
      <c r="G2983" t="s">
        <v>184</v>
      </c>
      <c r="T2983">
        <v>1</v>
      </c>
      <c r="U2983">
        <v>1</v>
      </c>
      <c r="V2983">
        <v>58</v>
      </c>
      <c r="W2983">
        <v>1</v>
      </c>
      <c r="X2983">
        <v>0</v>
      </c>
      <c r="Y2983">
        <v>0</v>
      </c>
      <c r="AF2983">
        <v>12.8</v>
      </c>
    </row>
    <row r="2984" spans="1:32" x14ac:dyDescent="0.2">
      <c r="A2984" t="s">
        <v>796</v>
      </c>
      <c r="B2984" t="s">
        <v>720</v>
      </c>
      <c r="C2984" t="s">
        <v>54</v>
      </c>
      <c r="D2984" t="s">
        <v>50</v>
      </c>
      <c r="E2984">
        <v>7</v>
      </c>
      <c r="F2984" t="s">
        <v>797</v>
      </c>
      <c r="G2984" t="s">
        <v>183</v>
      </c>
      <c r="O2984">
        <v>5</v>
      </c>
      <c r="P2984">
        <v>20</v>
      </c>
      <c r="Q2984">
        <v>0</v>
      </c>
      <c r="R2984">
        <v>0</v>
      </c>
      <c r="S2984">
        <v>0</v>
      </c>
      <c r="T2984">
        <v>8</v>
      </c>
      <c r="U2984">
        <v>6</v>
      </c>
      <c r="V2984">
        <v>48</v>
      </c>
      <c r="W2984">
        <v>0</v>
      </c>
      <c r="X2984">
        <v>0</v>
      </c>
      <c r="Y2984">
        <v>0</v>
      </c>
      <c r="AF2984">
        <v>12.8</v>
      </c>
    </row>
    <row r="2985" spans="1:32" x14ac:dyDescent="0.2">
      <c r="A2985" t="s">
        <v>1155</v>
      </c>
      <c r="B2985" t="s">
        <v>720</v>
      </c>
      <c r="C2985" t="s">
        <v>55</v>
      </c>
      <c r="D2985" t="s">
        <v>46</v>
      </c>
      <c r="E2985">
        <v>7</v>
      </c>
      <c r="F2985" t="s">
        <v>1156</v>
      </c>
      <c r="G2985" t="s">
        <v>195</v>
      </c>
      <c r="T2985">
        <v>9</v>
      </c>
      <c r="U2985">
        <v>5</v>
      </c>
      <c r="V2985">
        <v>78</v>
      </c>
      <c r="W2985">
        <v>0</v>
      </c>
      <c r="X2985">
        <v>0</v>
      </c>
      <c r="Y2985">
        <v>0</v>
      </c>
      <c r="AF2985">
        <v>12.8</v>
      </c>
    </row>
    <row r="2986" spans="1:32" x14ac:dyDescent="0.2">
      <c r="A2986" t="s">
        <v>493</v>
      </c>
      <c r="B2986" t="s">
        <v>475</v>
      </c>
      <c r="C2986" t="s">
        <v>59</v>
      </c>
      <c r="D2986" t="s">
        <v>41</v>
      </c>
      <c r="E2986">
        <v>7</v>
      </c>
      <c r="F2986" t="s">
        <v>494</v>
      </c>
      <c r="G2986" t="s">
        <v>188</v>
      </c>
      <c r="O2986">
        <v>9</v>
      </c>
      <c r="P2986">
        <v>43</v>
      </c>
      <c r="Q2986">
        <v>0</v>
      </c>
      <c r="R2986">
        <v>0</v>
      </c>
      <c r="S2986">
        <v>0</v>
      </c>
      <c r="T2986">
        <v>8</v>
      </c>
      <c r="U2986">
        <v>5</v>
      </c>
      <c r="V2986">
        <v>32</v>
      </c>
      <c r="W2986">
        <v>0</v>
      </c>
      <c r="X2986">
        <v>0</v>
      </c>
      <c r="Y2986">
        <v>0</v>
      </c>
      <c r="AF2986">
        <v>12.5</v>
      </c>
    </row>
    <row r="2987" spans="1:32" x14ac:dyDescent="0.2">
      <c r="A2987" t="s">
        <v>1199</v>
      </c>
      <c r="B2987" t="s">
        <v>794</v>
      </c>
      <c r="C2987" t="s">
        <v>54</v>
      </c>
      <c r="D2987" t="s">
        <v>50</v>
      </c>
      <c r="E2987">
        <v>7</v>
      </c>
      <c r="F2987" t="s">
        <v>1200</v>
      </c>
      <c r="G2987" t="s">
        <v>183</v>
      </c>
      <c r="T2987">
        <v>9</v>
      </c>
      <c r="U2987">
        <v>7</v>
      </c>
      <c r="V2987">
        <v>55</v>
      </c>
      <c r="W2987">
        <v>0</v>
      </c>
      <c r="X2987">
        <v>0</v>
      </c>
      <c r="Y2987">
        <v>0</v>
      </c>
      <c r="AF2987">
        <v>12.5</v>
      </c>
    </row>
    <row r="2988" spans="1:32" x14ac:dyDescent="0.2">
      <c r="A2988" t="s">
        <v>868</v>
      </c>
      <c r="B2988" t="s">
        <v>794</v>
      </c>
      <c r="C2988" t="s">
        <v>62</v>
      </c>
      <c r="D2988" t="s">
        <v>48</v>
      </c>
      <c r="E2988">
        <v>7</v>
      </c>
      <c r="F2988" t="s">
        <v>869</v>
      </c>
      <c r="G2988" t="s">
        <v>190</v>
      </c>
      <c r="T2988">
        <v>6</v>
      </c>
      <c r="U2988">
        <v>5</v>
      </c>
      <c r="V2988">
        <v>73</v>
      </c>
      <c r="W2988">
        <v>0</v>
      </c>
      <c r="X2988">
        <v>0</v>
      </c>
      <c r="Y2988">
        <v>0</v>
      </c>
      <c r="AF2988">
        <v>12.3</v>
      </c>
    </row>
    <row r="2989" spans="1:32" x14ac:dyDescent="0.2">
      <c r="A2989" t="s">
        <v>1053</v>
      </c>
      <c r="B2989" t="s">
        <v>794</v>
      </c>
      <c r="C2989" t="s">
        <v>56</v>
      </c>
      <c r="D2989" t="s">
        <v>49</v>
      </c>
      <c r="E2989">
        <v>7</v>
      </c>
      <c r="F2989" t="s">
        <v>1054</v>
      </c>
      <c r="G2989" t="s">
        <v>192</v>
      </c>
      <c r="T2989">
        <v>2</v>
      </c>
      <c r="U2989">
        <v>2</v>
      </c>
      <c r="V2989">
        <v>42</v>
      </c>
      <c r="W2989">
        <v>1</v>
      </c>
      <c r="X2989">
        <v>0</v>
      </c>
      <c r="Y2989">
        <v>0</v>
      </c>
      <c r="AF2989">
        <v>12.2</v>
      </c>
    </row>
    <row r="2990" spans="1:32" x14ac:dyDescent="0.2">
      <c r="A2990" t="s">
        <v>385</v>
      </c>
      <c r="B2990" t="s">
        <v>367</v>
      </c>
      <c r="C2990" t="s">
        <v>50</v>
      </c>
      <c r="D2990" t="s">
        <v>54</v>
      </c>
      <c r="E2990">
        <v>7</v>
      </c>
      <c r="F2990" t="s">
        <v>386</v>
      </c>
      <c r="G2990" t="s">
        <v>183</v>
      </c>
      <c r="H2990">
        <v>38</v>
      </c>
      <c r="I2990">
        <v>22</v>
      </c>
      <c r="J2990">
        <v>251</v>
      </c>
      <c r="K2990">
        <v>1</v>
      </c>
      <c r="L2990">
        <v>0</v>
      </c>
      <c r="M2990">
        <v>2</v>
      </c>
      <c r="N2990">
        <v>0</v>
      </c>
      <c r="O2990">
        <v>2</v>
      </c>
      <c r="P2990">
        <v>-3</v>
      </c>
      <c r="Q2990">
        <v>0</v>
      </c>
      <c r="R2990">
        <v>0</v>
      </c>
      <c r="S2990">
        <v>0</v>
      </c>
      <c r="AF2990">
        <v>11.74</v>
      </c>
    </row>
    <row r="2991" spans="1:32" x14ac:dyDescent="0.2">
      <c r="A2991" t="s">
        <v>1254</v>
      </c>
      <c r="B2991" t="s">
        <v>720</v>
      </c>
      <c r="C2991" t="s">
        <v>32</v>
      </c>
      <c r="D2991" t="s">
        <v>43</v>
      </c>
      <c r="E2991">
        <v>7</v>
      </c>
      <c r="F2991" t="s">
        <v>1255</v>
      </c>
      <c r="G2991" t="s">
        <v>189</v>
      </c>
      <c r="T2991">
        <v>4</v>
      </c>
      <c r="U2991">
        <v>3</v>
      </c>
      <c r="V2991">
        <v>27</v>
      </c>
      <c r="W2991">
        <v>1</v>
      </c>
      <c r="X2991">
        <v>0</v>
      </c>
      <c r="Y2991">
        <v>0</v>
      </c>
      <c r="AF2991">
        <v>11.7</v>
      </c>
    </row>
    <row r="2992" spans="1:32" x14ac:dyDescent="0.2">
      <c r="A2992" t="s">
        <v>761</v>
      </c>
      <c r="B2992" t="s">
        <v>720</v>
      </c>
      <c r="C2992" t="s">
        <v>58</v>
      </c>
      <c r="D2992" t="s">
        <v>40</v>
      </c>
      <c r="E2992">
        <v>7</v>
      </c>
      <c r="F2992" t="s">
        <v>762</v>
      </c>
      <c r="G2992" t="s">
        <v>184</v>
      </c>
      <c r="T2992">
        <v>11</v>
      </c>
      <c r="U2992">
        <v>6</v>
      </c>
      <c r="V2992">
        <v>56</v>
      </c>
      <c r="W2992">
        <v>0</v>
      </c>
      <c r="X2992">
        <v>0</v>
      </c>
      <c r="Y2992">
        <v>0</v>
      </c>
      <c r="AF2992">
        <v>11.6</v>
      </c>
    </row>
    <row r="2993" spans="1:32" x14ac:dyDescent="0.2">
      <c r="A2993" t="s">
        <v>894</v>
      </c>
      <c r="B2993" t="s">
        <v>794</v>
      </c>
      <c r="C2993" t="s">
        <v>38</v>
      </c>
      <c r="D2993" t="s">
        <v>44</v>
      </c>
      <c r="E2993">
        <v>7</v>
      </c>
      <c r="F2993" t="s">
        <v>895</v>
      </c>
      <c r="G2993" t="s">
        <v>194</v>
      </c>
      <c r="T2993">
        <v>8</v>
      </c>
      <c r="U2993">
        <v>5</v>
      </c>
      <c r="V2993">
        <v>63</v>
      </c>
      <c r="W2993">
        <v>0</v>
      </c>
      <c r="X2993">
        <v>0</v>
      </c>
      <c r="Y2993">
        <v>0</v>
      </c>
      <c r="AF2993">
        <v>11.3</v>
      </c>
    </row>
    <row r="2994" spans="1:32" x14ac:dyDescent="0.2">
      <c r="A2994" t="s">
        <v>978</v>
      </c>
      <c r="B2994" t="s">
        <v>720</v>
      </c>
      <c r="C2994" t="s">
        <v>34</v>
      </c>
      <c r="D2994" t="s">
        <v>37</v>
      </c>
      <c r="E2994">
        <v>7</v>
      </c>
      <c r="F2994" t="s">
        <v>979</v>
      </c>
      <c r="G2994" t="s">
        <v>193</v>
      </c>
      <c r="T2994">
        <v>7</v>
      </c>
      <c r="U2994">
        <v>4</v>
      </c>
      <c r="V2994">
        <v>70</v>
      </c>
      <c r="W2994">
        <v>0</v>
      </c>
      <c r="X2994">
        <v>0</v>
      </c>
      <c r="Y2994">
        <v>0</v>
      </c>
      <c r="AF2994">
        <v>11</v>
      </c>
    </row>
    <row r="2995" spans="1:32" x14ac:dyDescent="0.2">
      <c r="A2995" t="s">
        <v>1003</v>
      </c>
      <c r="B2995" t="s">
        <v>720</v>
      </c>
      <c r="C2995" t="s">
        <v>33</v>
      </c>
      <c r="D2995" t="s">
        <v>42</v>
      </c>
      <c r="E2995">
        <v>7</v>
      </c>
      <c r="F2995" t="s">
        <v>1004</v>
      </c>
      <c r="G2995" t="s">
        <v>186</v>
      </c>
      <c r="T2995">
        <v>12</v>
      </c>
      <c r="U2995">
        <v>6</v>
      </c>
      <c r="V2995">
        <v>50</v>
      </c>
      <c r="W2995">
        <v>0</v>
      </c>
      <c r="X2995">
        <v>0</v>
      </c>
      <c r="Y2995">
        <v>0</v>
      </c>
      <c r="AF2995">
        <v>11</v>
      </c>
    </row>
    <row r="2996" spans="1:32" x14ac:dyDescent="0.2">
      <c r="A2996" t="s">
        <v>550</v>
      </c>
      <c r="B2996" t="s">
        <v>475</v>
      </c>
      <c r="C2996" t="s">
        <v>41</v>
      </c>
      <c r="D2996" t="s">
        <v>59</v>
      </c>
      <c r="E2996">
        <v>7</v>
      </c>
      <c r="F2996" t="s">
        <v>551</v>
      </c>
      <c r="G2996" t="s">
        <v>188</v>
      </c>
      <c r="O2996">
        <v>4</v>
      </c>
      <c r="P2996">
        <v>16</v>
      </c>
      <c r="Q2996">
        <v>0</v>
      </c>
      <c r="R2996">
        <v>0</v>
      </c>
      <c r="S2996">
        <v>0</v>
      </c>
      <c r="T2996">
        <v>6</v>
      </c>
      <c r="U2996">
        <v>6</v>
      </c>
      <c r="V2996">
        <v>32</v>
      </c>
      <c r="W2996">
        <v>0</v>
      </c>
      <c r="X2996">
        <v>0</v>
      </c>
      <c r="Y2996">
        <v>0</v>
      </c>
      <c r="AF2996">
        <v>10.8</v>
      </c>
    </row>
    <row r="2997" spans="1:32" x14ac:dyDescent="0.2">
      <c r="A2997" t="s">
        <v>620</v>
      </c>
      <c r="B2997" t="s">
        <v>475</v>
      </c>
      <c r="C2997" t="s">
        <v>37</v>
      </c>
      <c r="D2997" t="s">
        <v>34</v>
      </c>
      <c r="E2997">
        <v>7</v>
      </c>
      <c r="F2997" t="s">
        <v>621</v>
      </c>
      <c r="G2997" t="s">
        <v>193</v>
      </c>
      <c r="O2997">
        <v>8</v>
      </c>
      <c r="P2997">
        <v>48</v>
      </c>
      <c r="Q2997">
        <v>1</v>
      </c>
      <c r="R2997">
        <v>0</v>
      </c>
      <c r="S2997">
        <v>0</v>
      </c>
      <c r="T2997">
        <v>1</v>
      </c>
      <c r="U2997">
        <v>0</v>
      </c>
      <c r="V2997">
        <v>0</v>
      </c>
      <c r="W2997">
        <v>0</v>
      </c>
      <c r="X2997">
        <v>0</v>
      </c>
      <c r="Y2997">
        <v>0</v>
      </c>
      <c r="AF2997">
        <v>10.8</v>
      </c>
    </row>
    <row r="2998" spans="1:32" x14ac:dyDescent="0.2">
      <c r="A2998" t="s">
        <v>846</v>
      </c>
      <c r="B2998" t="s">
        <v>720</v>
      </c>
      <c r="C2998" t="s">
        <v>32</v>
      </c>
      <c r="D2998" t="s">
        <v>43</v>
      </c>
      <c r="E2998">
        <v>7</v>
      </c>
      <c r="F2998" t="s">
        <v>847</v>
      </c>
      <c r="G2998" t="s">
        <v>189</v>
      </c>
      <c r="T2998">
        <v>7</v>
      </c>
      <c r="U2998">
        <v>4</v>
      </c>
      <c r="V2998">
        <v>67</v>
      </c>
      <c r="W2998">
        <v>0</v>
      </c>
      <c r="X2998">
        <v>0</v>
      </c>
      <c r="Y2998">
        <v>0</v>
      </c>
      <c r="AF2998">
        <v>10.7</v>
      </c>
    </row>
    <row r="2999" spans="1:32" x14ac:dyDescent="0.2">
      <c r="A2999" t="s">
        <v>956</v>
      </c>
      <c r="B2999" t="s">
        <v>720</v>
      </c>
      <c r="C2999" t="s">
        <v>53</v>
      </c>
      <c r="D2999" t="s">
        <v>36</v>
      </c>
      <c r="E2999">
        <v>7</v>
      </c>
      <c r="F2999" t="s">
        <v>957</v>
      </c>
      <c r="G2999" t="s">
        <v>191</v>
      </c>
      <c r="T2999">
        <v>6</v>
      </c>
      <c r="U2999">
        <v>5</v>
      </c>
      <c r="V2999">
        <v>55</v>
      </c>
      <c r="W2999">
        <v>0</v>
      </c>
      <c r="X2999">
        <v>0</v>
      </c>
      <c r="Y2999">
        <v>0</v>
      </c>
      <c r="AF2999">
        <v>10.5</v>
      </c>
    </row>
    <row r="3000" spans="1:32" x14ac:dyDescent="0.2">
      <c r="A3000" t="s">
        <v>429</v>
      </c>
      <c r="B3000" t="s">
        <v>367</v>
      </c>
      <c r="C3000" t="s">
        <v>34</v>
      </c>
      <c r="D3000" t="s">
        <v>37</v>
      </c>
      <c r="E3000">
        <v>7</v>
      </c>
      <c r="F3000" t="s">
        <v>430</v>
      </c>
      <c r="G3000" t="s">
        <v>193</v>
      </c>
      <c r="H3000">
        <v>27</v>
      </c>
      <c r="I3000">
        <v>17</v>
      </c>
      <c r="J3000">
        <v>227</v>
      </c>
      <c r="K3000">
        <v>1</v>
      </c>
      <c r="L3000">
        <v>0</v>
      </c>
      <c r="M3000">
        <v>3</v>
      </c>
      <c r="N3000">
        <v>0</v>
      </c>
      <c r="O3000">
        <v>1</v>
      </c>
      <c r="P3000">
        <v>4</v>
      </c>
      <c r="Q3000">
        <v>0</v>
      </c>
      <c r="R3000">
        <v>0</v>
      </c>
      <c r="S3000">
        <v>0</v>
      </c>
      <c r="AF3000">
        <v>10.48</v>
      </c>
    </row>
    <row r="3001" spans="1:32" x14ac:dyDescent="0.2">
      <c r="A3001" t="s">
        <v>767</v>
      </c>
      <c r="B3001" t="s">
        <v>720</v>
      </c>
      <c r="C3001" t="s">
        <v>35</v>
      </c>
      <c r="D3001" t="s">
        <v>45</v>
      </c>
      <c r="E3001">
        <v>7</v>
      </c>
      <c r="F3001" t="s">
        <v>768</v>
      </c>
      <c r="G3001" t="s">
        <v>185</v>
      </c>
      <c r="O3001">
        <v>1</v>
      </c>
      <c r="P3001">
        <v>21</v>
      </c>
      <c r="Q3001">
        <v>0</v>
      </c>
      <c r="R3001">
        <v>0</v>
      </c>
      <c r="S3001">
        <v>0</v>
      </c>
      <c r="T3001">
        <v>7</v>
      </c>
      <c r="U3001">
        <v>4</v>
      </c>
      <c r="V3001">
        <v>43</v>
      </c>
      <c r="W3001">
        <v>0</v>
      </c>
      <c r="X3001">
        <v>0</v>
      </c>
      <c r="Y3001">
        <v>0</v>
      </c>
      <c r="AF3001">
        <v>10.4</v>
      </c>
    </row>
    <row r="3002" spans="1:32" x14ac:dyDescent="0.2">
      <c r="A3002" t="s">
        <v>806</v>
      </c>
      <c r="B3002" t="s">
        <v>720</v>
      </c>
      <c r="C3002" t="s">
        <v>43</v>
      </c>
      <c r="D3002" t="s">
        <v>32</v>
      </c>
      <c r="E3002">
        <v>7</v>
      </c>
      <c r="F3002" t="s">
        <v>807</v>
      </c>
      <c r="G3002" t="s">
        <v>189</v>
      </c>
      <c r="T3002">
        <v>9</v>
      </c>
      <c r="U3002">
        <v>5</v>
      </c>
      <c r="V3002">
        <v>54</v>
      </c>
      <c r="W3002">
        <v>0</v>
      </c>
      <c r="X3002">
        <v>0</v>
      </c>
      <c r="Y3002">
        <v>0</v>
      </c>
      <c r="AF3002">
        <v>10.4</v>
      </c>
    </row>
    <row r="3003" spans="1:32" x14ac:dyDescent="0.2">
      <c r="A3003" t="s">
        <v>1159</v>
      </c>
      <c r="B3003" t="s">
        <v>794</v>
      </c>
      <c r="C3003" t="s">
        <v>55</v>
      </c>
      <c r="D3003" t="s">
        <v>46</v>
      </c>
      <c r="E3003">
        <v>7</v>
      </c>
      <c r="F3003" t="s">
        <v>1160</v>
      </c>
      <c r="G3003" t="s">
        <v>195</v>
      </c>
      <c r="T3003">
        <v>7</v>
      </c>
      <c r="U3003">
        <v>5</v>
      </c>
      <c r="V3003">
        <v>53</v>
      </c>
      <c r="W3003">
        <v>0</v>
      </c>
      <c r="X3003">
        <v>0</v>
      </c>
      <c r="Y3003">
        <v>0</v>
      </c>
      <c r="AF3003">
        <v>10.3</v>
      </c>
    </row>
    <row r="3004" spans="1:32" x14ac:dyDescent="0.2">
      <c r="A3004" t="s">
        <v>906</v>
      </c>
      <c r="B3004" t="s">
        <v>794</v>
      </c>
      <c r="C3004" t="s">
        <v>46</v>
      </c>
      <c r="D3004" t="s">
        <v>55</v>
      </c>
      <c r="E3004">
        <v>7</v>
      </c>
      <c r="F3004" t="s">
        <v>907</v>
      </c>
      <c r="G3004" t="s">
        <v>195</v>
      </c>
      <c r="T3004">
        <v>6</v>
      </c>
      <c r="U3004">
        <v>4</v>
      </c>
      <c r="V3004">
        <v>62</v>
      </c>
      <c r="W3004">
        <v>0</v>
      </c>
      <c r="X3004">
        <v>0</v>
      </c>
      <c r="Y3004">
        <v>0</v>
      </c>
      <c r="AF3004">
        <v>10.199999999999999</v>
      </c>
    </row>
    <row r="3005" spans="1:32" x14ac:dyDescent="0.2">
      <c r="A3005" t="s">
        <v>417</v>
      </c>
      <c r="B3005" t="s">
        <v>367</v>
      </c>
      <c r="C3005" t="s">
        <v>48</v>
      </c>
      <c r="D3005" t="s">
        <v>62</v>
      </c>
      <c r="E3005">
        <v>7</v>
      </c>
      <c r="F3005" t="s">
        <v>418</v>
      </c>
      <c r="G3005" t="s">
        <v>190</v>
      </c>
      <c r="H3005">
        <v>29</v>
      </c>
      <c r="I3005">
        <v>16</v>
      </c>
      <c r="J3005">
        <v>209</v>
      </c>
      <c r="K3005">
        <v>1</v>
      </c>
      <c r="L3005">
        <v>0</v>
      </c>
      <c r="M3005">
        <v>2</v>
      </c>
      <c r="N3005">
        <v>0</v>
      </c>
      <c r="O3005">
        <v>1</v>
      </c>
      <c r="P3005">
        <v>-2</v>
      </c>
      <c r="Q3005">
        <v>0</v>
      </c>
      <c r="R3005">
        <v>0</v>
      </c>
      <c r="S3005">
        <v>0</v>
      </c>
      <c r="Z3005">
        <v>1</v>
      </c>
      <c r="AA3005">
        <v>0</v>
      </c>
      <c r="AF3005">
        <v>10.16</v>
      </c>
    </row>
    <row r="3006" spans="1:32" x14ac:dyDescent="0.2">
      <c r="A3006" t="s">
        <v>960</v>
      </c>
      <c r="B3006" t="s">
        <v>794</v>
      </c>
      <c r="C3006" t="s">
        <v>60</v>
      </c>
      <c r="D3006" t="s">
        <v>57</v>
      </c>
      <c r="E3006">
        <v>7</v>
      </c>
      <c r="F3006" t="s">
        <v>961</v>
      </c>
      <c r="G3006" t="s">
        <v>182</v>
      </c>
      <c r="T3006">
        <v>5</v>
      </c>
      <c r="U3006">
        <v>4</v>
      </c>
      <c r="V3006">
        <v>61</v>
      </c>
      <c r="W3006">
        <v>0</v>
      </c>
      <c r="X3006">
        <v>0</v>
      </c>
      <c r="Y3006">
        <v>0</v>
      </c>
      <c r="AF3006">
        <v>10.1</v>
      </c>
    </row>
    <row r="3007" spans="1:32" x14ac:dyDescent="0.2">
      <c r="A3007" t="s">
        <v>886</v>
      </c>
      <c r="B3007" t="s">
        <v>720</v>
      </c>
      <c r="C3007" t="s">
        <v>62</v>
      </c>
      <c r="D3007" t="s">
        <v>48</v>
      </c>
      <c r="E3007">
        <v>7</v>
      </c>
      <c r="F3007" t="s">
        <v>887</v>
      </c>
      <c r="G3007" t="s">
        <v>190</v>
      </c>
      <c r="T3007">
        <v>6</v>
      </c>
      <c r="U3007">
        <v>3</v>
      </c>
      <c r="V3007">
        <v>71</v>
      </c>
      <c r="W3007">
        <v>0</v>
      </c>
      <c r="X3007">
        <v>0</v>
      </c>
      <c r="Y3007">
        <v>0</v>
      </c>
      <c r="AF3007">
        <v>10.1</v>
      </c>
    </row>
    <row r="3008" spans="1:32" x14ac:dyDescent="0.2">
      <c r="A3008" t="s">
        <v>878</v>
      </c>
      <c r="B3008" t="s">
        <v>794</v>
      </c>
      <c r="C3008" t="s">
        <v>41</v>
      </c>
      <c r="D3008" t="s">
        <v>59</v>
      </c>
      <c r="E3008">
        <v>7</v>
      </c>
      <c r="F3008" t="s">
        <v>879</v>
      </c>
      <c r="G3008" t="s">
        <v>188</v>
      </c>
      <c r="T3008">
        <v>5</v>
      </c>
      <c r="U3008">
        <v>4</v>
      </c>
      <c r="V3008">
        <v>59</v>
      </c>
      <c r="W3008">
        <v>0</v>
      </c>
      <c r="X3008">
        <v>0</v>
      </c>
      <c r="Y3008">
        <v>0</v>
      </c>
      <c r="AF3008">
        <v>9.9</v>
      </c>
    </row>
    <row r="3009" spans="1:32" x14ac:dyDescent="0.2">
      <c r="A3009" t="s">
        <v>763</v>
      </c>
      <c r="B3009" t="s">
        <v>720</v>
      </c>
      <c r="C3009" t="s">
        <v>53</v>
      </c>
      <c r="D3009" t="s">
        <v>36</v>
      </c>
      <c r="E3009">
        <v>7</v>
      </c>
      <c r="F3009" t="s">
        <v>764</v>
      </c>
      <c r="G3009" t="s">
        <v>191</v>
      </c>
      <c r="T3009">
        <v>5</v>
      </c>
      <c r="U3009">
        <v>5</v>
      </c>
      <c r="V3009">
        <v>48</v>
      </c>
      <c r="W3009">
        <v>0</v>
      </c>
      <c r="X3009">
        <v>0</v>
      </c>
      <c r="Y3009">
        <v>0</v>
      </c>
      <c r="AF3009">
        <v>9.8000000000000007</v>
      </c>
    </row>
    <row r="3010" spans="1:32" x14ac:dyDescent="0.2">
      <c r="A3010" t="s">
        <v>1266</v>
      </c>
      <c r="B3010" t="s">
        <v>720</v>
      </c>
      <c r="C3010" t="s">
        <v>34</v>
      </c>
      <c r="D3010" t="s">
        <v>37</v>
      </c>
      <c r="E3010">
        <v>7</v>
      </c>
      <c r="F3010" t="s">
        <v>1267</v>
      </c>
      <c r="G3010" t="s">
        <v>193</v>
      </c>
      <c r="T3010">
        <v>1</v>
      </c>
      <c r="U3010">
        <v>1</v>
      </c>
      <c r="V3010">
        <v>25</v>
      </c>
      <c r="W3010">
        <v>1</v>
      </c>
      <c r="X3010">
        <v>0</v>
      </c>
      <c r="Y3010">
        <v>0</v>
      </c>
      <c r="AF3010">
        <v>9.5</v>
      </c>
    </row>
    <row r="3011" spans="1:32" x14ac:dyDescent="0.2">
      <c r="A3011" t="s">
        <v>1151</v>
      </c>
      <c r="B3011" t="s">
        <v>794</v>
      </c>
      <c r="C3011" t="s">
        <v>44</v>
      </c>
      <c r="D3011" t="s">
        <v>38</v>
      </c>
      <c r="E3011">
        <v>7</v>
      </c>
      <c r="F3011" t="s">
        <v>1152</v>
      </c>
      <c r="G3011" t="s">
        <v>194</v>
      </c>
      <c r="T3011">
        <v>5</v>
      </c>
      <c r="U3011">
        <v>3</v>
      </c>
      <c r="V3011">
        <v>65</v>
      </c>
      <c r="W3011">
        <v>0</v>
      </c>
      <c r="X3011">
        <v>0</v>
      </c>
      <c r="Y3011">
        <v>0</v>
      </c>
      <c r="AF3011">
        <v>9.5</v>
      </c>
    </row>
    <row r="3012" spans="1:32" x14ac:dyDescent="0.2">
      <c r="A3012" t="s">
        <v>431</v>
      </c>
      <c r="B3012" t="s">
        <v>367</v>
      </c>
      <c r="C3012" t="s">
        <v>54</v>
      </c>
      <c r="D3012" t="s">
        <v>50</v>
      </c>
      <c r="E3012">
        <v>7</v>
      </c>
      <c r="F3012" t="s">
        <v>432</v>
      </c>
      <c r="G3012" t="s">
        <v>183</v>
      </c>
      <c r="H3012">
        <v>35</v>
      </c>
      <c r="I3012">
        <v>22</v>
      </c>
      <c r="J3012">
        <v>187</v>
      </c>
      <c r="K3012">
        <v>1</v>
      </c>
      <c r="L3012">
        <v>0</v>
      </c>
      <c r="M3012">
        <v>2</v>
      </c>
      <c r="N3012">
        <v>0</v>
      </c>
      <c r="O3012">
        <v>1</v>
      </c>
      <c r="P3012">
        <v>0</v>
      </c>
      <c r="Q3012">
        <v>0</v>
      </c>
      <c r="R3012">
        <v>0</v>
      </c>
      <c r="S3012">
        <v>0</v>
      </c>
      <c r="AF3012">
        <v>9.48</v>
      </c>
    </row>
    <row r="3013" spans="1:32" x14ac:dyDescent="0.2">
      <c r="A3013" t="s">
        <v>1145</v>
      </c>
      <c r="B3013" t="s">
        <v>720</v>
      </c>
      <c r="C3013" t="s">
        <v>57</v>
      </c>
      <c r="D3013" t="s">
        <v>60</v>
      </c>
      <c r="E3013">
        <v>7</v>
      </c>
      <c r="F3013" t="s">
        <v>1146</v>
      </c>
      <c r="G3013" t="s">
        <v>182</v>
      </c>
      <c r="T3013">
        <v>4</v>
      </c>
      <c r="U3013">
        <v>3</v>
      </c>
      <c r="V3013">
        <v>64</v>
      </c>
      <c r="W3013">
        <v>0</v>
      </c>
      <c r="X3013">
        <v>0</v>
      </c>
      <c r="Y3013">
        <v>0</v>
      </c>
      <c r="AF3013">
        <v>9.4</v>
      </c>
    </row>
    <row r="3014" spans="1:32" x14ac:dyDescent="0.2">
      <c r="A3014" t="s">
        <v>1227</v>
      </c>
      <c r="B3014" t="s">
        <v>720</v>
      </c>
      <c r="C3014" t="s">
        <v>38</v>
      </c>
      <c r="D3014" t="s">
        <v>44</v>
      </c>
      <c r="E3014">
        <v>7</v>
      </c>
      <c r="F3014" t="s">
        <v>1228</v>
      </c>
      <c r="G3014" t="s">
        <v>194</v>
      </c>
      <c r="T3014">
        <v>6</v>
      </c>
      <c r="U3014">
        <v>4</v>
      </c>
      <c r="V3014">
        <v>52</v>
      </c>
      <c r="W3014">
        <v>0</v>
      </c>
      <c r="X3014">
        <v>0</v>
      </c>
      <c r="Y3014">
        <v>0</v>
      </c>
      <c r="AF3014">
        <v>9.1999999999999993</v>
      </c>
    </row>
    <row r="3015" spans="1:32" x14ac:dyDescent="0.2">
      <c r="A3015" t="s">
        <v>495</v>
      </c>
      <c r="B3015" t="s">
        <v>475</v>
      </c>
      <c r="C3015" t="s">
        <v>38</v>
      </c>
      <c r="D3015" t="s">
        <v>44</v>
      </c>
      <c r="E3015">
        <v>7</v>
      </c>
      <c r="F3015" t="s">
        <v>496</v>
      </c>
      <c r="G3015" t="s">
        <v>194</v>
      </c>
      <c r="O3015">
        <v>3</v>
      </c>
      <c r="P3015">
        <v>9</v>
      </c>
      <c r="Q3015">
        <v>0</v>
      </c>
      <c r="R3015">
        <v>0</v>
      </c>
      <c r="S3015">
        <v>0</v>
      </c>
      <c r="T3015">
        <v>10</v>
      </c>
      <c r="U3015">
        <v>5</v>
      </c>
      <c r="V3015">
        <v>31</v>
      </c>
      <c r="W3015">
        <v>0</v>
      </c>
      <c r="X3015">
        <v>0</v>
      </c>
      <c r="Y3015">
        <v>0</v>
      </c>
      <c r="AF3015">
        <v>9</v>
      </c>
    </row>
    <row r="3016" spans="1:32" x14ac:dyDescent="0.2">
      <c r="A3016" t="s">
        <v>640</v>
      </c>
      <c r="B3016" t="s">
        <v>475</v>
      </c>
      <c r="C3016" t="s">
        <v>38</v>
      </c>
      <c r="D3016" t="s">
        <v>44</v>
      </c>
      <c r="E3016">
        <v>7</v>
      </c>
      <c r="F3016" t="s">
        <v>641</v>
      </c>
      <c r="G3016" t="s">
        <v>194</v>
      </c>
      <c r="O3016">
        <v>18</v>
      </c>
      <c r="P3016">
        <v>65</v>
      </c>
      <c r="Q3016">
        <v>0</v>
      </c>
      <c r="R3016">
        <v>0</v>
      </c>
      <c r="S3016">
        <v>0</v>
      </c>
      <c r="T3016">
        <v>4</v>
      </c>
      <c r="U3016">
        <v>2</v>
      </c>
      <c r="V3016">
        <v>5</v>
      </c>
      <c r="W3016">
        <v>0</v>
      </c>
      <c r="X3016">
        <v>0</v>
      </c>
      <c r="Y3016">
        <v>0</v>
      </c>
      <c r="AF3016">
        <v>9</v>
      </c>
    </row>
    <row r="3017" spans="1:32" x14ac:dyDescent="0.2">
      <c r="A3017" t="s">
        <v>1037</v>
      </c>
      <c r="B3017" t="s">
        <v>720</v>
      </c>
      <c r="C3017" t="s">
        <v>49</v>
      </c>
      <c r="D3017" t="s">
        <v>56</v>
      </c>
      <c r="E3017">
        <v>7</v>
      </c>
      <c r="F3017" t="s">
        <v>1038</v>
      </c>
      <c r="G3017" t="s">
        <v>192</v>
      </c>
      <c r="T3017">
        <v>8</v>
      </c>
      <c r="U3017">
        <v>4</v>
      </c>
      <c r="V3017">
        <v>50</v>
      </c>
      <c r="W3017">
        <v>0</v>
      </c>
      <c r="X3017">
        <v>0</v>
      </c>
      <c r="Y3017">
        <v>0</v>
      </c>
      <c r="AF3017">
        <v>9</v>
      </c>
    </row>
    <row r="3018" spans="1:32" x14ac:dyDescent="0.2">
      <c r="A3018" t="s">
        <v>1153</v>
      </c>
      <c r="B3018" t="s">
        <v>794</v>
      </c>
      <c r="C3018" t="s">
        <v>39</v>
      </c>
      <c r="D3018" t="s">
        <v>61</v>
      </c>
      <c r="E3018">
        <v>7</v>
      </c>
      <c r="F3018" t="s">
        <v>1154</v>
      </c>
      <c r="G3018" t="s">
        <v>187</v>
      </c>
      <c r="T3018">
        <v>2</v>
      </c>
      <c r="U3018">
        <v>2</v>
      </c>
      <c r="V3018">
        <v>10</v>
      </c>
      <c r="W3018">
        <v>1</v>
      </c>
      <c r="X3018">
        <v>0</v>
      </c>
      <c r="Y3018">
        <v>0</v>
      </c>
      <c r="AF3018">
        <v>9</v>
      </c>
    </row>
    <row r="3019" spans="1:32" x14ac:dyDescent="0.2">
      <c r="A3019" t="s">
        <v>1117</v>
      </c>
      <c r="B3019" t="s">
        <v>720</v>
      </c>
      <c r="C3019" t="s">
        <v>37</v>
      </c>
      <c r="D3019" t="s">
        <v>34</v>
      </c>
      <c r="E3019">
        <v>7</v>
      </c>
      <c r="F3019" t="s">
        <v>1118</v>
      </c>
      <c r="G3019" t="s">
        <v>193</v>
      </c>
      <c r="T3019">
        <v>5</v>
      </c>
      <c r="U3019">
        <v>2</v>
      </c>
      <c r="V3019">
        <v>68</v>
      </c>
      <c r="W3019">
        <v>0</v>
      </c>
      <c r="X3019">
        <v>0</v>
      </c>
      <c r="Y3019">
        <v>0</v>
      </c>
      <c r="AF3019">
        <v>8.8000000000000007</v>
      </c>
    </row>
    <row r="3020" spans="1:32" x14ac:dyDescent="0.2">
      <c r="A3020" t="s">
        <v>854</v>
      </c>
      <c r="B3020" t="s">
        <v>720</v>
      </c>
      <c r="C3020" t="s">
        <v>45</v>
      </c>
      <c r="D3020" t="s">
        <v>35</v>
      </c>
      <c r="E3020">
        <v>7</v>
      </c>
      <c r="F3020" t="s">
        <v>855</v>
      </c>
      <c r="G3020" t="s">
        <v>185</v>
      </c>
      <c r="T3020">
        <v>8</v>
      </c>
      <c r="U3020">
        <v>4</v>
      </c>
      <c r="V3020">
        <v>47</v>
      </c>
      <c r="W3020">
        <v>0</v>
      </c>
      <c r="X3020">
        <v>0</v>
      </c>
      <c r="Y3020">
        <v>0</v>
      </c>
      <c r="Z3020">
        <v>1</v>
      </c>
      <c r="AA3020">
        <v>0</v>
      </c>
      <c r="AF3020">
        <v>8.6999999999999993</v>
      </c>
    </row>
    <row r="3021" spans="1:32" x14ac:dyDescent="0.2">
      <c r="A3021" t="s">
        <v>505</v>
      </c>
      <c r="B3021" t="s">
        <v>475</v>
      </c>
      <c r="C3021" t="s">
        <v>36</v>
      </c>
      <c r="D3021" t="s">
        <v>53</v>
      </c>
      <c r="E3021">
        <v>7</v>
      </c>
      <c r="F3021" t="s">
        <v>506</v>
      </c>
      <c r="G3021" t="s">
        <v>191</v>
      </c>
      <c r="O3021">
        <v>10</v>
      </c>
      <c r="P3021">
        <v>49</v>
      </c>
      <c r="Q3021">
        <v>0</v>
      </c>
      <c r="R3021">
        <v>0</v>
      </c>
      <c r="S3021">
        <v>0</v>
      </c>
      <c r="T3021">
        <v>3</v>
      </c>
      <c r="U3021">
        <v>2</v>
      </c>
      <c r="V3021">
        <v>17</v>
      </c>
      <c r="W3021">
        <v>0</v>
      </c>
      <c r="X3021">
        <v>0</v>
      </c>
      <c r="Y3021">
        <v>0</v>
      </c>
      <c r="Z3021">
        <v>1</v>
      </c>
      <c r="AA3021">
        <v>0</v>
      </c>
      <c r="AF3021">
        <v>8.6</v>
      </c>
    </row>
    <row r="3022" spans="1:32" x14ac:dyDescent="0.2">
      <c r="A3022" t="s">
        <v>1031</v>
      </c>
      <c r="B3022" t="s">
        <v>720</v>
      </c>
      <c r="C3022" t="s">
        <v>59</v>
      </c>
      <c r="D3022" t="s">
        <v>41</v>
      </c>
      <c r="E3022">
        <v>7</v>
      </c>
      <c r="F3022" t="s">
        <v>1032</v>
      </c>
      <c r="G3022" t="s">
        <v>188</v>
      </c>
      <c r="T3022">
        <v>4</v>
      </c>
      <c r="U3022">
        <v>4</v>
      </c>
      <c r="V3022">
        <v>44</v>
      </c>
      <c r="W3022">
        <v>0</v>
      </c>
      <c r="X3022">
        <v>0</v>
      </c>
      <c r="Y3022">
        <v>0</v>
      </c>
      <c r="AF3022">
        <v>8.4</v>
      </c>
    </row>
    <row r="3023" spans="1:32" x14ac:dyDescent="0.2">
      <c r="A3023" t="s">
        <v>523</v>
      </c>
      <c r="B3023" t="s">
        <v>475</v>
      </c>
      <c r="C3023" t="s">
        <v>53</v>
      </c>
      <c r="D3023" t="s">
        <v>36</v>
      </c>
      <c r="E3023">
        <v>7</v>
      </c>
      <c r="F3023" t="s">
        <v>524</v>
      </c>
      <c r="G3023" t="s">
        <v>191</v>
      </c>
      <c r="O3023">
        <v>9</v>
      </c>
      <c r="P3023">
        <v>29</v>
      </c>
      <c r="Q3023">
        <v>0</v>
      </c>
      <c r="R3023">
        <v>0</v>
      </c>
      <c r="S3023">
        <v>0</v>
      </c>
      <c r="T3023">
        <v>4</v>
      </c>
      <c r="U3023">
        <v>3</v>
      </c>
      <c r="V3023">
        <v>22</v>
      </c>
      <c r="W3023">
        <v>0</v>
      </c>
      <c r="X3023">
        <v>0</v>
      </c>
      <c r="Y3023">
        <v>0</v>
      </c>
      <c r="AF3023">
        <v>8.1</v>
      </c>
    </row>
    <row r="3024" spans="1:32" x14ac:dyDescent="0.2">
      <c r="A3024" t="s">
        <v>511</v>
      </c>
      <c r="B3024" t="s">
        <v>475</v>
      </c>
      <c r="C3024" t="s">
        <v>46</v>
      </c>
      <c r="D3024" t="s">
        <v>55</v>
      </c>
      <c r="E3024">
        <v>7</v>
      </c>
      <c r="F3024" t="s">
        <v>512</v>
      </c>
      <c r="G3024" t="s">
        <v>195</v>
      </c>
      <c r="O3024">
        <v>5</v>
      </c>
      <c r="P3024">
        <v>21</v>
      </c>
      <c r="Q3024">
        <v>0</v>
      </c>
      <c r="R3024">
        <v>0</v>
      </c>
      <c r="S3024">
        <v>0</v>
      </c>
      <c r="T3024">
        <v>4</v>
      </c>
      <c r="U3024">
        <v>3</v>
      </c>
      <c r="V3024">
        <v>28</v>
      </c>
      <c r="W3024">
        <v>0</v>
      </c>
      <c r="X3024">
        <v>0</v>
      </c>
      <c r="Y3024">
        <v>0</v>
      </c>
      <c r="AF3024">
        <v>7.9</v>
      </c>
    </row>
    <row r="3025" spans="1:32" x14ac:dyDescent="0.2">
      <c r="A3025" t="s">
        <v>1189</v>
      </c>
      <c r="B3025" t="s">
        <v>720</v>
      </c>
      <c r="C3025" t="s">
        <v>53</v>
      </c>
      <c r="D3025" t="s">
        <v>36</v>
      </c>
      <c r="E3025">
        <v>7</v>
      </c>
      <c r="F3025" t="s">
        <v>1190</v>
      </c>
      <c r="G3025" t="s">
        <v>191</v>
      </c>
      <c r="T3025">
        <v>6</v>
      </c>
      <c r="U3025">
        <v>3</v>
      </c>
      <c r="V3025">
        <v>49</v>
      </c>
      <c r="W3025">
        <v>0</v>
      </c>
      <c r="X3025">
        <v>0</v>
      </c>
      <c r="Y3025">
        <v>0</v>
      </c>
      <c r="AF3025">
        <v>7.9</v>
      </c>
    </row>
    <row r="3026" spans="1:32" x14ac:dyDescent="0.2">
      <c r="A3026" t="s">
        <v>401</v>
      </c>
      <c r="B3026" t="s">
        <v>367</v>
      </c>
      <c r="C3026" t="s">
        <v>38</v>
      </c>
      <c r="D3026" t="s">
        <v>44</v>
      </c>
      <c r="E3026">
        <v>7</v>
      </c>
      <c r="F3026" t="s">
        <v>402</v>
      </c>
      <c r="G3026" t="s">
        <v>194</v>
      </c>
      <c r="H3026">
        <v>46</v>
      </c>
      <c r="I3026">
        <v>26</v>
      </c>
      <c r="J3026">
        <v>205</v>
      </c>
      <c r="K3026">
        <v>0</v>
      </c>
      <c r="L3026">
        <v>0</v>
      </c>
      <c r="M3026">
        <v>1</v>
      </c>
      <c r="N3026">
        <v>0</v>
      </c>
      <c r="O3026">
        <v>3</v>
      </c>
      <c r="P3026">
        <v>6</v>
      </c>
      <c r="Q3026">
        <v>0</v>
      </c>
      <c r="R3026">
        <v>0</v>
      </c>
      <c r="S3026">
        <v>0</v>
      </c>
      <c r="AF3026">
        <v>7.8</v>
      </c>
    </row>
    <row r="3027" spans="1:32" x14ac:dyDescent="0.2">
      <c r="A3027" t="s">
        <v>503</v>
      </c>
      <c r="B3027" t="s">
        <v>475</v>
      </c>
      <c r="C3027" t="s">
        <v>61</v>
      </c>
      <c r="D3027" t="s">
        <v>39</v>
      </c>
      <c r="E3027">
        <v>7</v>
      </c>
      <c r="F3027" t="s">
        <v>504</v>
      </c>
      <c r="G3027" t="s">
        <v>187</v>
      </c>
      <c r="O3027">
        <v>3</v>
      </c>
      <c r="P3027">
        <v>8</v>
      </c>
      <c r="Q3027">
        <v>0</v>
      </c>
      <c r="R3027">
        <v>0</v>
      </c>
      <c r="S3027">
        <v>0</v>
      </c>
      <c r="T3027">
        <v>4</v>
      </c>
      <c r="U3027">
        <v>3</v>
      </c>
      <c r="V3027">
        <v>40</v>
      </c>
      <c r="W3027">
        <v>0</v>
      </c>
      <c r="X3027">
        <v>0</v>
      </c>
      <c r="Y3027">
        <v>0</v>
      </c>
      <c r="AF3027">
        <v>7.8</v>
      </c>
    </row>
    <row r="3028" spans="1:32" x14ac:dyDescent="0.2">
      <c r="A3028" t="s">
        <v>958</v>
      </c>
      <c r="B3028" t="s">
        <v>720</v>
      </c>
      <c r="C3028" t="s">
        <v>50</v>
      </c>
      <c r="D3028" t="s">
        <v>54</v>
      </c>
      <c r="E3028">
        <v>7</v>
      </c>
      <c r="F3028" t="s">
        <v>959</v>
      </c>
      <c r="G3028" t="s">
        <v>183</v>
      </c>
      <c r="T3028">
        <v>4</v>
      </c>
      <c r="U3028">
        <v>3</v>
      </c>
      <c r="V3028">
        <v>48</v>
      </c>
      <c r="W3028">
        <v>0</v>
      </c>
      <c r="X3028">
        <v>0</v>
      </c>
      <c r="Y3028">
        <v>0</v>
      </c>
      <c r="AF3028">
        <v>7.8</v>
      </c>
    </row>
    <row r="3029" spans="1:32" x14ac:dyDescent="0.2">
      <c r="A3029" t="s">
        <v>1270</v>
      </c>
      <c r="B3029" t="s">
        <v>720</v>
      </c>
      <c r="C3029" t="s">
        <v>36</v>
      </c>
      <c r="D3029" t="s">
        <v>53</v>
      </c>
      <c r="E3029">
        <v>7</v>
      </c>
      <c r="F3029" t="s">
        <v>1271</v>
      </c>
      <c r="G3029" t="s">
        <v>191</v>
      </c>
      <c r="T3029">
        <v>1</v>
      </c>
      <c r="U3029">
        <v>1</v>
      </c>
      <c r="V3029">
        <v>7</v>
      </c>
      <c r="W3029">
        <v>1</v>
      </c>
      <c r="X3029">
        <v>0</v>
      </c>
      <c r="Y3029">
        <v>0</v>
      </c>
      <c r="AF3029">
        <v>7.7</v>
      </c>
    </row>
    <row r="3030" spans="1:32" x14ac:dyDescent="0.2">
      <c r="A3030" t="s">
        <v>1147</v>
      </c>
      <c r="B3030" t="s">
        <v>794</v>
      </c>
      <c r="C3030" t="s">
        <v>59</v>
      </c>
      <c r="D3030" t="s">
        <v>41</v>
      </c>
      <c r="E3030">
        <v>7</v>
      </c>
      <c r="F3030" t="s">
        <v>1148</v>
      </c>
      <c r="G3030" t="s">
        <v>188</v>
      </c>
      <c r="T3030">
        <v>5</v>
      </c>
      <c r="U3030">
        <v>3</v>
      </c>
      <c r="V3030">
        <v>47</v>
      </c>
      <c r="W3030">
        <v>0</v>
      </c>
      <c r="X3030">
        <v>0</v>
      </c>
      <c r="Y3030">
        <v>0</v>
      </c>
      <c r="AF3030">
        <v>7.7</v>
      </c>
    </row>
    <row r="3031" spans="1:32" x14ac:dyDescent="0.2">
      <c r="A3031" t="s">
        <v>1258</v>
      </c>
      <c r="B3031" t="s">
        <v>720</v>
      </c>
      <c r="C3031" t="s">
        <v>39</v>
      </c>
      <c r="D3031" t="s">
        <v>61</v>
      </c>
      <c r="E3031">
        <v>7</v>
      </c>
      <c r="F3031" t="s">
        <v>1259</v>
      </c>
      <c r="G3031" t="s">
        <v>187</v>
      </c>
      <c r="T3031">
        <v>5</v>
      </c>
      <c r="U3031">
        <v>4</v>
      </c>
      <c r="V3031">
        <v>36</v>
      </c>
      <c r="W3031">
        <v>0</v>
      </c>
      <c r="X3031">
        <v>0</v>
      </c>
      <c r="Y3031">
        <v>0</v>
      </c>
      <c r="AF3031">
        <v>7.6</v>
      </c>
    </row>
    <row r="3032" spans="1:32" x14ac:dyDescent="0.2">
      <c r="A3032" t="s">
        <v>606</v>
      </c>
      <c r="B3032" t="s">
        <v>475</v>
      </c>
      <c r="C3032" t="s">
        <v>57</v>
      </c>
      <c r="D3032" t="s">
        <v>60</v>
      </c>
      <c r="E3032">
        <v>7</v>
      </c>
      <c r="F3032" t="s">
        <v>607</v>
      </c>
      <c r="G3032" t="s">
        <v>182</v>
      </c>
      <c r="O3032">
        <v>1</v>
      </c>
      <c r="P3032">
        <v>2</v>
      </c>
      <c r="Q3032">
        <v>0</v>
      </c>
      <c r="R3032">
        <v>0</v>
      </c>
      <c r="S3032">
        <v>0</v>
      </c>
      <c r="T3032">
        <v>4</v>
      </c>
      <c r="U3032">
        <v>4</v>
      </c>
      <c r="V3032">
        <v>33</v>
      </c>
      <c r="W3032">
        <v>0</v>
      </c>
      <c r="X3032">
        <v>0</v>
      </c>
      <c r="Y3032">
        <v>0</v>
      </c>
      <c r="AF3032">
        <v>7.5</v>
      </c>
    </row>
    <row r="3033" spans="1:32" x14ac:dyDescent="0.2">
      <c r="A3033" t="s">
        <v>785</v>
      </c>
      <c r="B3033" t="s">
        <v>720</v>
      </c>
      <c r="C3033" t="s">
        <v>37</v>
      </c>
      <c r="D3033" t="s">
        <v>34</v>
      </c>
      <c r="E3033">
        <v>7</v>
      </c>
      <c r="F3033" t="s">
        <v>786</v>
      </c>
      <c r="G3033" t="s">
        <v>193</v>
      </c>
      <c r="T3033">
        <v>6</v>
      </c>
      <c r="U3033">
        <v>4</v>
      </c>
      <c r="V3033">
        <v>35</v>
      </c>
      <c r="W3033">
        <v>0</v>
      </c>
      <c r="X3033">
        <v>0</v>
      </c>
      <c r="Y3033">
        <v>0</v>
      </c>
      <c r="AF3033">
        <v>7.5</v>
      </c>
    </row>
    <row r="3034" spans="1:32" x14ac:dyDescent="0.2">
      <c r="A3034" t="s">
        <v>910</v>
      </c>
      <c r="B3034" t="s">
        <v>720</v>
      </c>
      <c r="C3034" t="s">
        <v>50</v>
      </c>
      <c r="D3034" t="s">
        <v>54</v>
      </c>
      <c r="E3034">
        <v>7</v>
      </c>
      <c r="F3034" t="s">
        <v>911</v>
      </c>
      <c r="G3034" t="s">
        <v>183</v>
      </c>
      <c r="T3034">
        <v>5</v>
      </c>
      <c r="U3034">
        <v>3</v>
      </c>
      <c r="V3034">
        <v>43</v>
      </c>
      <c r="W3034">
        <v>0</v>
      </c>
      <c r="X3034">
        <v>0</v>
      </c>
      <c r="Y3034">
        <v>0</v>
      </c>
      <c r="AF3034">
        <v>7.3</v>
      </c>
    </row>
    <row r="3035" spans="1:32" x14ac:dyDescent="0.2">
      <c r="A3035" t="s">
        <v>527</v>
      </c>
      <c r="B3035" t="s">
        <v>475</v>
      </c>
      <c r="C3035" t="s">
        <v>56</v>
      </c>
      <c r="D3035" t="s">
        <v>49</v>
      </c>
      <c r="E3035">
        <v>7</v>
      </c>
      <c r="F3035" t="s">
        <v>528</v>
      </c>
      <c r="G3035" t="s">
        <v>192</v>
      </c>
      <c r="O3035">
        <v>3</v>
      </c>
      <c r="P3035">
        <v>35</v>
      </c>
      <c r="Q3035">
        <v>0</v>
      </c>
      <c r="R3035">
        <v>0</v>
      </c>
      <c r="S3035">
        <v>0</v>
      </c>
      <c r="T3035">
        <v>3</v>
      </c>
      <c r="U3035">
        <v>2</v>
      </c>
      <c r="V3035">
        <v>17</v>
      </c>
      <c r="W3035">
        <v>0</v>
      </c>
      <c r="X3035">
        <v>0</v>
      </c>
      <c r="Y3035">
        <v>0</v>
      </c>
      <c r="AF3035">
        <v>7.2</v>
      </c>
    </row>
    <row r="3036" spans="1:32" x14ac:dyDescent="0.2">
      <c r="A3036" t="s">
        <v>558</v>
      </c>
      <c r="B3036" t="s">
        <v>475</v>
      </c>
      <c r="C3036" t="s">
        <v>37</v>
      </c>
      <c r="D3036" t="s">
        <v>34</v>
      </c>
      <c r="E3036">
        <v>7</v>
      </c>
      <c r="F3036" t="s">
        <v>559</v>
      </c>
      <c r="G3036" t="s">
        <v>193</v>
      </c>
      <c r="O3036">
        <v>4</v>
      </c>
      <c r="P3036">
        <v>56</v>
      </c>
      <c r="Q3036">
        <v>0</v>
      </c>
      <c r="R3036">
        <v>0</v>
      </c>
      <c r="S3036">
        <v>0</v>
      </c>
      <c r="T3036">
        <v>3</v>
      </c>
      <c r="U3036">
        <v>1</v>
      </c>
      <c r="V3036">
        <v>6</v>
      </c>
      <c r="W3036">
        <v>0</v>
      </c>
      <c r="X3036">
        <v>0</v>
      </c>
      <c r="Y3036">
        <v>0</v>
      </c>
      <c r="AF3036">
        <v>7.2</v>
      </c>
    </row>
    <row r="3037" spans="1:32" x14ac:dyDescent="0.2">
      <c r="A3037" t="s">
        <v>952</v>
      </c>
      <c r="B3037" t="s">
        <v>720</v>
      </c>
      <c r="C3037" t="s">
        <v>60</v>
      </c>
      <c r="D3037" t="s">
        <v>57</v>
      </c>
      <c r="E3037">
        <v>7</v>
      </c>
      <c r="F3037" t="s">
        <v>953</v>
      </c>
      <c r="G3037" t="s">
        <v>182</v>
      </c>
      <c r="T3037">
        <v>7</v>
      </c>
      <c r="U3037">
        <v>3</v>
      </c>
      <c r="V3037">
        <v>39</v>
      </c>
      <c r="W3037">
        <v>0</v>
      </c>
      <c r="X3037">
        <v>0</v>
      </c>
      <c r="Y3037">
        <v>0</v>
      </c>
      <c r="AF3037">
        <v>6.9</v>
      </c>
    </row>
    <row r="3038" spans="1:32" x14ac:dyDescent="0.2">
      <c r="A3038" t="s">
        <v>926</v>
      </c>
      <c r="B3038" t="s">
        <v>720</v>
      </c>
      <c r="C3038" t="s">
        <v>46</v>
      </c>
      <c r="D3038" t="s">
        <v>55</v>
      </c>
      <c r="E3038">
        <v>7</v>
      </c>
      <c r="F3038" t="s">
        <v>927</v>
      </c>
      <c r="G3038" t="s">
        <v>195</v>
      </c>
      <c r="T3038">
        <v>5</v>
      </c>
      <c r="U3038">
        <v>3</v>
      </c>
      <c r="V3038">
        <v>39</v>
      </c>
      <c r="W3038">
        <v>0</v>
      </c>
      <c r="X3038">
        <v>0</v>
      </c>
      <c r="Y3038">
        <v>0</v>
      </c>
      <c r="AF3038">
        <v>6.9</v>
      </c>
    </row>
    <row r="3039" spans="1:32" x14ac:dyDescent="0.2">
      <c r="A3039" t="s">
        <v>650</v>
      </c>
      <c r="B3039" t="s">
        <v>475</v>
      </c>
      <c r="C3039" t="s">
        <v>42</v>
      </c>
      <c r="D3039" t="s">
        <v>33</v>
      </c>
      <c r="E3039">
        <v>7</v>
      </c>
      <c r="F3039" t="s">
        <v>651</v>
      </c>
      <c r="G3039" t="s">
        <v>186</v>
      </c>
      <c r="O3039">
        <v>12</v>
      </c>
      <c r="P3039">
        <v>48</v>
      </c>
      <c r="Q3039">
        <v>0</v>
      </c>
      <c r="R3039">
        <v>0</v>
      </c>
      <c r="S3039">
        <v>0</v>
      </c>
      <c r="T3039">
        <v>1</v>
      </c>
      <c r="U3039">
        <v>1</v>
      </c>
      <c r="V3039">
        <v>10</v>
      </c>
      <c r="W3039">
        <v>0</v>
      </c>
      <c r="X3039">
        <v>0</v>
      </c>
      <c r="Y3039">
        <v>0</v>
      </c>
      <c r="AF3039">
        <v>6.8</v>
      </c>
    </row>
    <row r="3040" spans="1:32" x14ac:dyDescent="0.2">
      <c r="A3040" t="s">
        <v>810</v>
      </c>
      <c r="B3040" t="s">
        <v>720</v>
      </c>
      <c r="C3040" t="s">
        <v>44</v>
      </c>
      <c r="D3040" t="s">
        <v>38</v>
      </c>
      <c r="E3040">
        <v>7</v>
      </c>
      <c r="F3040" t="s">
        <v>811</v>
      </c>
      <c r="G3040" t="s">
        <v>194</v>
      </c>
      <c r="T3040">
        <v>5</v>
      </c>
      <c r="U3040">
        <v>3</v>
      </c>
      <c r="V3040">
        <v>38</v>
      </c>
      <c r="W3040">
        <v>0</v>
      </c>
      <c r="X3040">
        <v>0</v>
      </c>
      <c r="Y3040">
        <v>0</v>
      </c>
      <c r="AF3040">
        <v>6.8</v>
      </c>
    </row>
    <row r="3041" spans="1:32" x14ac:dyDescent="0.2">
      <c r="A3041" t="s">
        <v>1073</v>
      </c>
      <c r="B3041" t="s">
        <v>794</v>
      </c>
      <c r="C3041" t="s">
        <v>50</v>
      </c>
      <c r="D3041" t="s">
        <v>54</v>
      </c>
      <c r="E3041">
        <v>7</v>
      </c>
      <c r="F3041" t="s">
        <v>1074</v>
      </c>
      <c r="G3041" t="s">
        <v>183</v>
      </c>
      <c r="T3041">
        <v>6</v>
      </c>
      <c r="U3041">
        <v>3</v>
      </c>
      <c r="V3041">
        <v>36</v>
      </c>
      <c r="W3041">
        <v>0</v>
      </c>
      <c r="X3041">
        <v>0</v>
      </c>
      <c r="Y3041">
        <v>0</v>
      </c>
      <c r="AF3041">
        <v>6.6</v>
      </c>
    </row>
    <row r="3042" spans="1:32" x14ac:dyDescent="0.2">
      <c r="A3042" t="s">
        <v>411</v>
      </c>
      <c r="B3042" t="s">
        <v>367</v>
      </c>
      <c r="C3042" t="s">
        <v>37</v>
      </c>
      <c r="D3042" t="s">
        <v>34</v>
      </c>
      <c r="E3042">
        <v>7</v>
      </c>
      <c r="F3042" t="s">
        <v>412</v>
      </c>
      <c r="G3042" t="s">
        <v>193</v>
      </c>
      <c r="H3042">
        <v>24</v>
      </c>
      <c r="I3042">
        <v>13</v>
      </c>
      <c r="J3042">
        <v>170</v>
      </c>
      <c r="K3042">
        <v>0</v>
      </c>
      <c r="L3042">
        <v>0</v>
      </c>
      <c r="M3042">
        <v>0</v>
      </c>
      <c r="N3042">
        <v>0</v>
      </c>
      <c r="O3042">
        <v>4</v>
      </c>
      <c r="P3042">
        <v>-4</v>
      </c>
      <c r="Q3042">
        <v>0</v>
      </c>
      <c r="R3042">
        <v>0</v>
      </c>
      <c r="S3042">
        <v>0</v>
      </c>
      <c r="AF3042">
        <v>6.4</v>
      </c>
    </row>
    <row r="3043" spans="1:32" x14ac:dyDescent="0.2">
      <c r="A3043" t="s">
        <v>656</v>
      </c>
      <c r="B3043" t="s">
        <v>475</v>
      </c>
      <c r="C3043" t="s">
        <v>60</v>
      </c>
      <c r="D3043" t="s">
        <v>57</v>
      </c>
      <c r="E3043">
        <v>7</v>
      </c>
      <c r="F3043" t="s">
        <v>657</v>
      </c>
      <c r="G3043" t="s">
        <v>182</v>
      </c>
      <c r="O3043">
        <v>4</v>
      </c>
      <c r="P3043">
        <v>21</v>
      </c>
      <c r="Q3043">
        <v>0</v>
      </c>
      <c r="R3043">
        <v>0</v>
      </c>
      <c r="S3043">
        <v>0</v>
      </c>
      <c r="T3043">
        <v>5</v>
      </c>
      <c r="U3043">
        <v>3</v>
      </c>
      <c r="V3043">
        <v>13</v>
      </c>
      <c r="W3043">
        <v>0</v>
      </c>
      <c r="X3043">
        <v>0</v>
      </c>
      <c r="Y3043">
        <v>0</v>
      </c>
      <c r="AF3043">
        <v>6.4</v>
      </c>
    </row>
    <row r="3044" spans="1:32" x14ac:dyDescent="0.2">
      <c r="A3044" t="s">
        <v>395</v>
      </c>
      <c r="B3044" t="s">
        <v>367</v>
      </c>
      <c r="C3044" t="s">
        <v>35</v>
      </c>
      <c r="D3044" t="s">
        <v>45</v>
      </c>
      <c r="E3044">
        <v>7</v>
      </c>
      <c r="F3044" t="s">
        <v>396</v>
      </c>
      <c r="G3044" t="s">
        <v>185</v>
      </c>
      <c r="H3044">
        <v>23</v>
      </c>
      <c r="I3044">
        <v>15</v>
      </c>
      <c r="J3044">
        <v>163</v>
      </c>
      <c r="K3044">
        <v>0</v>
      </c>
      <c r="L3044">
        <v>0</v>
      </c>
      <c r="M3044">
        <v>0</v>
      </c>
      <c r="N3044">
        <v>0</v>
      </c>
      <c r="O3044">
        <v>2</v>
      </c>
      <c r="P3044">
        <v>-2</v>
      </c>
      <c r="Q3044">
        <v>0</v>
      </c>
      <c r="R3044">
        <v>0</v>
      </c>
      <c r="S3044">
        <v>0</v>
      </c>
      <c r="AF3044">
        <v>6.32</v>
      </c>
    </row>
    <row r="3045" spans="1:32" x14ac:dyDescent="0.2">
      <c r="A3045" t="s">
        <v>840</v>
      </c>
      <c r="B3045" t="s">
        <v>720</v>
      </c>
      <c r="C3045" t="s">
        <v>37</v>
      </c>
      <c r="D3045" t="s">
        <v>34</v>
      </c>
      <c r="E3045">
        <v>7</v>
      </c>
      <c r="F3045" t="s">
        <v>841</v>
      </c>
      <c r="G3045" t="s">
        <v>193</v>
      </c>
      <c r="T3045">
        <v>2</v>
      </c>
      <c r="U3045">
        <v>2</v>
      </c>
      <c r="V3045">
        <v>43</v>
      </c>
      <c r="W3045">
        <v>0</v>
      </c>
      <c r="X3045">
        <v>0</v>
      </c>
      <c r="Y3045">
        <v>0</v>
      </c>
      <c r="Z3045">
        <v>0</v>
      </c>
      <c r="AA3045">
        <v>1</v>
      </c>
      <c r="AF3045">
        <v>6.3</v>
      </c>
    </row>
    <row r="3046" spans="1:32" x14ac:dyDescent="0.2">
      <c r="A3046" t="s">
        <v>572</v>
      </c>
      <c r="B3046" t="s">
        <v>530</v>
      </c>
      <c r="C3046" t="s">
        <v>39</v>
      </c>
      <c r="D3046" t="s">
        <v>61</v>
      </c>
      <c r="E3046">
        <v>7</v>
      </c>
      <c r="F3046" t="s">
        <v>573</v>
      </c>
      <c r="G3046" t="s">
        <v>187</v>
      </c>
      <c r="O3046">
        <v>2</v>
      </c>
      <c r="P3046">
        <v>2</v>
      </c>
      <c r="Q3046">
        <v>0</v>
      </c>
      <c r="R3046">
        <v>0</v>
      </c>
      <c r="S3046">
        <v>0</v>
      </c>
      <c r="T3046">
        <v>1</v>
      </c>
      <c r="U3046">
        <v>1</v>
      </c>
      <c r="V3046">
        <v>49</v>
      </c>
      <c r="W3046">
        <v>0</v>
      </c>
      <c r="X3046">
        <v>0</v>
      </c>
      <c r="Y3046">
        <v>0</v>
      </c>
      <c r="AF3046">
        <v>6.1</v>
      </c>
    </row>
    <row r="3047" spans="1:32" x14ac:dyDescent="0.2">
      <c r="A3047" t="s">
        <v>570</v>
      </c>
      <c r="B3047" t="s">
        <v>475</v>
      </c>
      <c r="C3047" t="s">
        <v>57</v>
      </c>
      <c r="D3047" t="s">
        <v>60</v>
      </c>
      <c r="E3047">
        <v>7</v>
      </c>
      <c r="F3047" t="s">
        <v>571</v>
      </c>
      <c r="G3047" t="s">
        <v>182</v>
      </c>
      <c r="O3047">
        <v>6</v>
      </c>
      <c r="P3047">
        <v>32</v>
      </c>
      <c r="Q3047">
        <v>0</v>
      </c>
      <c r="R3047">
        <v>0</v>
      </c>
      <c r="S3047">
        <v>0</v>
      </c>
      <c r="T3047">
        <v>2</v>
      </c>
      <c r="U3047">
        <v>2</v>
      </c>
      <c r="V3047">
        <v>9</v>
      </c>
      <c r="W3047">
        <v>0</v>
      </c>
      <c r="X3047">
        <v>0</v>
      </c>
      <c r="Y3047">
        <v>0</v>
      </c>
      <c r="AF3047">
        <v>6.1</v>
      </c>
    </row>
    <row r="3048" spans="1:32" x14ac:dyDescent="0.2">
      <c r="A3048" t="s">
        <v>818</v>
      </c>
      <c r="B3048" t="s">
        <v>720</v>
      </c>
      <c r="C3048" t="s">
        <v>39</v>
      </c>
      <c r="D3048" t="s">
        <v>61</v>
      </c>
      <c r="E3048">
        <v>7</v>
      </c>
      <c r="F3048" t="s">
        <v>819</v>
      </c>
      <c r="G3048" t="s">
        <v>187</v>
      </c>
      <c r="T3048">
        <v>6</v>
      </c>
      <c r="U3048">
        <v>3</v>
      </c>
      <c r="V3048">
        <v>31</v>
      </c>
      <c r="W3048">
        <v>0</v>
      </c>
      <c r="X3048">
        <v>0</v>
      </c>
      <c r="Y3048">
        <v>0</v>
      </c>
      <c r="AF3048">
        <v>6.1</v>
      </c>
    </row>
    <row r="3049" spans="1:32" x14ac:dyDescent="0.2">
      <c r="A3049" t="s">
        <v>1177</v>
      </c>
      <c r="B3049" t="s">
        <v>720</v>
      </c>
      <c r="C3049" t="s">
        <v>34</v>
      </c>
      <c r="D3049" t="s">
        <v>37</v>
      </c>
      <c r="E3049">
        <v>7</v>
      </c>
      <c r="F3049" t="s">
        <v>1178</v>
      </c>
      <c r="G3049" t="s">
        <v>193</v>
      </c>
      <c r="T3049">
        <v>5</v>
      </c>
      <c r="U3049">
        <v>2</v>
      </c>
      <c r="V3049">
        <v>41</v>
      </c>
      <c r="W3049">
        <v>0</v>
      </c>
      <c r="X3049">
        <v>0</v>
      </c>
      <c r="Y3049">
        <v>0</v>
      </c>
      <c r="AF3049">
        <v>6.1</v>
      </c>
    </row>
    <row r="3050" spans="1:32" x14ac:dyDescent="0.2">
      <c r="A3050" t="s">
        <v>596</v>
      </c>
      <c r="B3050" t="s">
        <v>475</v>
      </c>
      <c r="C3050" t="s">
        <v>43</v>
      </c>
      <c r="D3050" t="s">
        <v>32</v>
      </c>
      <c r="E3050">
        <v>7</v>
      </c>
      <c r="F3050" t="s">
        <v>597</v>
      </c>
      <c r="G3050" t="s">
        <v>189</v>
      </c>
      <c r="O3050">
        <v>2</v>
      </c>
      <c r="P3050">
        <v>4</v>
      </c>
      <c r="Q3050">
        <v>0</v>
      </c>
      <c r="R3050">
        <v>0</v>
      </c>
      <c r="S3050">
        <v>0</v>
      </c>
      <c r="T3050">
        <v>5</v>
      </c>
      <c r="U3050">
        <v>3</v>
      </c>
      <c r="V3050">
        <v>26</v>
      </c>
      <c r="W3050">
        <v>0</v>
      </c>
      <c r="X3050">
        <v>0</v>
      </c>
      <c r="Y3050">
        <v>0</v>
      </c>
      <c r="AF3050">
        <v>6</v>
      </c>
    </row>
    <row r="3051" spans="1:32" x14ac:dyDescent="0.2">
      <c r="A3051" t="s">
        <v>1171</v>
      </c>
      <c r="B3051" t="s">
        <v>794</v>
      </c>
      <c r="C3051" t="s">
        <v>55</v>
      </c>
      <c r="D3051" t="s">
        <v>46</v>
      </c>
      <c r="E3051">
        <v>7</v>
      </c>
      <c r="F3051" t="s">
        <v>1172</v>
      </c>
      <c r="G3051" t="s">
        <v>195</v>
      </c>
      <c r="T3051">
        <v>2</v>
      </c>
      <c r="U3051">
        <v>2</v>
      </c>
      <c r="V3051">
        <v>20</v>
      </c>
      <c r="W3051">
        <v>0</v>
      </c>
      <c r="X3051">
        <v>1</v>
      </c>
      <c r="Y3051">
        <v>0</v>
      </c>
      <c r="AF3051">
        <v>6</v>
      </c>
    </row>
    <row r="3052" spans="1:32" x14ac:dyDescent="0.2">
      <c r="A3052" t="s">
        <v>654</v>
      </c>
      <c r="B3052" t="s">
        <v>475</v>
      </c>
      <c r="C3052" t="s">
        <v>45</v>
      </c>
      <c r="D3052" t="s">
        <v>35</v>
      </c>
      <c r="E3052">
        <v>7</v>
      </c>
      <c r="F3052" t="s">
        <v>655</v>
      </c>
      <c r="G3052" t="s">
        <v>185</v>
      </c>
      <c r="O3052">
        <v>5</v>
      </c>
      <c r="P3052">
        <v>30</v>
      </c>
      <c r="Q3052">
        <v>0</v>
      </c>
      <c r="R3052">
        <v>0</v>
      </c>
      <c r="S3052">
        <v>0</v>
      </c>
      <c r="T3052">
        <v>2</v>
      </c>
      <c r="U3052">
        <v>2</v>
      </c>
      <c r="V3052">
        <v>8</v>
      </c>
      <c r="W3052">
        <v>0</v>
      </c>
      <c r="X3052">
        <v>0</v>
      </c>
      <c r="Y3052">
        <v>0</v>
      </c>
      <c r="AF3052">
        <v>5.8</v>
      </c>
    </row>
    <row r="3053" spans="1:32" x14ac:dyDescent="0.2">
      <c r="A3053" t="s">
        <v>1181</v>
      </c>
      <c r="B3053" t="s">
        <v>794</v>
      </c>
      <c r="C3053" t="s">
        <v>37</v>
      </c>
      <c r="D3053" t="s">
        <v>34</v>
      </c>
      <c r="E3053">
        <v>7</v>
      </c>
      <c r="F3053" t="s">
        <v>1182</v>
      </c>
      <c r="G3053" t="s">
        <v>193</v>
      </c>
      <c r="T3053">
        <v>5</v>
      </c>
      <c r="U3053">
        <v>4</v>
      </c>
      <c r="V3053">
        <v>18</v>
      </c>
      <c r="W3053">
        <v>0</v>
      </c>
      <c r="X3053">
        <v>0</v>
      </c>
      <c r="Y3053">
        <v>0</v>
      </c>
      <c r="AF3053">
        <v>5.8</v>
      </c>
    </row>
    <row r="3054" spans="1:32" x14ac:dyDescent="0.2">
      <c r="A3054" t="s">
        <v>534</v>
      </c>
      <c r="B3054" t="s">
        <v>475</v>
      </c>
      <c r="C3054" t="s">
        <v>54</v>
      </c>
      <c r="D3054" t="s">
        <v>50</v>
      </c>
      <c r="E3054">
        <v>7</v>
      </c>
      <c r="F3054" t="s">
        <v>535</v>
      </c>
      <c r="G3054" t="s">
        <v>183</v>
      </c>
      <c r="O3054">
        <v>10</v>
      </c>
      <c r="P3054">
        <v>57</v>
      </c>
      <c r="Q3054">
        <v>0</v>
      </c>
      <c r="R3054">
        <v>0</v>
      </c>
      <c r="S3054">
        <v>0</v>
      </c>
      <c r="AF3054">
        <v>5.7</v>
      </c>
    </row>
    <row r="3055" spans="1:32" x14ac:dyDescent="0.2">
      <c r="A3055" t="s">
        <v>998</v>
      </c>
      <c r="B3055" t="s">
        <v>720</v>
      </c>
      <c r="C3055" t="s">
        <v>42</v>
      </c>
      <c r="D3055" t="s">
        <v>33</v>
      </c>
      <c r="E3055">
        <v>7</v>
      </c>
      <c r="F3055" t="s">
        <v>999</v>
      </c>
      <c r="G3055" t="s">
        <v>186</v>
      </c>
      <c r="T3055">
        <v>2</v>
      </c>
      <c r="U3055">
        <v>2</v>
      </c>
      <c r="V3055">
        <v>37</v>
      </c>
      <c r="W3055">
        <v>0</v>
      </c>
      <c r="X3055">
        <v>0</v>
      </c>
      <c r="Y3055">
        <v>0</v>
      </c>
      <c r="AF3055">
        <v>5.7</v>
      </c>
    </row>
    <row r="3056" spans="1:32" x14ac:dyDescent="0.2">
      <c r="A3056" t="s">
        <v>908</v>
      </c>
      <c r="B3056" t="s">
        <v>794</v>
      </c>
      <c r="C3056" t="s">
        <v>58</v>
      </c>
      <c r="D3056" t="s">
        <v>40</v>
      </c>
      <c r="E3056">
        <v>7</v>
      </c>
      <c r="F3056" t="s">
        <v>909</v>
      </c>
      <c r="G3056" t="s">
        <v>184</v>
      </c>
      <c r="T3056">
        <v>5</v>
      </c>
      <c r="U3056">
        <v>3</v>
      </c>
      <c r="V3056">
        <v>26</v>
      </c>
      <c r="W3056">
        <v>0</v>
      </c>
      <c r="X3056">
        <v>0</v>
      </c>
      <c r="Y3056">
        <v>0</v>
      </c>
      <c r="AF3056">
        <v>5.6</v>
      </c>
    </row>
    <row r="3057" spans="1:32" x14ac:dyDescent="0.2">
      <c r="A3057" t="s">
        <v>554</v>
      </c>
      <c r="B3057" t="s">
        <v>475</v>
      </c>
      <c r="C3057" t="s">
        <v>61</v>
      </c>
      <c r="D3057" t="s">
        <v>39</v>
      </c>
      <c r="E3057">
        <v>7</v>
      </c>
      <c r="F3057" t="s">
        <v>555</v>
      </c>
      <c r="G3057" t="s">
        <v>187</v>
      </c>
      <c r="O3057">
        <v>3</v>
      </c>
      <c r="P3057">
        <v>21</v>
      </c>
      <c r="Q3057">
        <v>0</v>
      </c>
      <c r="R3057">
        <v>0</v>
      </c>
      <c r="S3057">
        <v>0</v>
      </c>
      <c r="T3057">
        <v>2</v>
      </c>
      <c r="U3057">
        <v>2</v>
      </c>
      <c r="V3057">
        <v>14</v>
      </c>
      <c r="W3057">
        <v>0</v>
      </c>
      <c r="X3057">
        <v>0</v>
      </c>
      <c r="Y3057">
        <v>0</v>
      </c>
      <c r="AF3057">
        <v>5.5</v>
      </c>
    </row>
    <row r="3058" spans="1:32" x14ac:dyDescent="0.2">
      <c r="A3058" t="s">
        <v>830</v>
      </c>
      <c r="B3058" t="s">
        <v>720</v>
      </c>
      <c r="C3058" t="s">
        <v>45</v>
      </c>
      <c r="D3058" t="s">
        <v>35</v>
      </c>
      <c r="E3058">
        <v>7</v>
      </c>
      <c r="F3058" t="s">
        <v>831</v>
      </c>
      <c r="G3058" t="s">
        <v>185</v>
      </c>
      <c r="T3058">
        <v>4</v>
      </c>
      <c r="U3058">
        <v>4</v>
      </c>
      <c r="V3058">
        <v>15</v>
      </c>
      <c r="W3058">
        <v>0</v>
      </c>
      <c r="X3058">
        <v>0</v>
      </c>
      <c r="Y3058">
        <v>0</v>
      </c>
      <c r="Z3058">
        <v>1</v>
      </c>
      <c r="AA3058">
        <v>0</v>
      </c>
      <c r="AF3058">
        <v>5.5</v>
      </c>
    </row>
    <row r="3059" spans="1:32" x14ac:dyDescent="0.2">
      <c r="A3059" t="s">
        <v>866</v>
      </c>
      <c r="B3059" t="s">
        <v>720</v>
      </c>
      <c r="C3059" t="s">
        <v>41</v>
      </c>
      <c r="D3059" t="s">
        <v>59</v>
      </c>
      <c r="E3059">
        <v>7</v>
      </c>
      <c r="F3059" t="s">
        <v>867</v>
      </c>
      <c r="G3059" t="s">
        <v>188</v>
      </c>
      <c r="T3059">
        <v>7</v>
      </c>
      <c r="U3059">
        <v>3</v>
      </c>
      <c r="V3059">
        <v>25</v>
      </c>
      <c r="W3059">
        <v>0</v>
      </c>
      <c r="X3059">
        <v>0</v>
      </c>
      <c r="Y3059">
        <v>0</v>
      </c>
      <c r="AF3059">
        <v>5.5</v>
      </c>
    </row>
    <row r="3060" spans="1:32" x14ac:dyDescent="0.2">
      <c r="A3060" t="s">
        <v>1221</v>
      </c>
      <c r="B3060" t="s">
        <v>794</v>
      </c>
      <c r="C3060" t="s">
        <v>58</v>
      </c>
      <c r="D3060" t="s">
        <v>40</v>
      </c>
      <c r="E3060">
        <v>7</v>
      </c>
      <c r="F3060" t="s">
        <v>1222</v>
      </c>
      <c r="G3060" t="s">
        <v>184</v>
      </c>
      <c r="T3060">
        <v>7</v>
      </c>
      <c r="U3060">
        <v>2</v>
      </c>
      <c r="V3060">
        <v>35</v>
      </c>
      <c r="W3060">
        <v>0</v>
      </c>
      <c r="X3060">
        <v>0</v>
      </c>
      <c r="Y3060">
        <v>0</v>
      </c>
      <c r="AF3060">
        <v>5.5</v>
      </c>
    </row>
    <row r="3061" spans="1:32" x14ac:dyDescent="0.2">
      <c r="A3061" t="s">
        <v>1240</v>
      </c>
      <c r="B3061" t="s">
        <v>794</v>
      </c>
      <c r="C3061" t="s">
        <v>43</v>
      </c>
      <c r="D3061" t="s">
        <v>32</v>
      </c>
      <c r="E3061">
        <v>7</v>
      </c>
      <c r="F3061" t="s">
        <v>1241</v>
      </c>
      <c r="G3061" t="s">
        <v>189</v>
      </c>
      <c r="T3061">
        <v>2</v>
      </c>
      <c r="U3061">
        <v>2</v>
      </c>
      <c r="V3061">
        <v>34</v>
      </c>
      <c r="W3061">
        <v>0</v>
      </c>
      <c r="X3061">
        <v>0</v>
      </c>
      <c r="Y3061">
        <v>0</v>
      </c>
      <c r="AF3061">
        <v>5.4</v>
      </c>
    </row>
    <row r="3062" spans="1:32" x14ac:dyDescent="0.2">
      <c r="A3062" t="s">
        <v>984</v>
      </c>
      <c r="B3062" t="s">
        <v>720</v>
      </c>
      <c r="C3062" t="s">
        <v>55</v>
      </c>
      <c r="D3062" t="s">
        <v>46</v>
      </c>
      <c r="E3062">
        <v>7</v>
      </c>
      <c r="F3062" t="s">
        <v>985</v>
      </c>
      <c r="G3062" t="s">
        <v>195</v>
      </c>
      <c r="T3062">
        <v>5</v>
      </c>
      <c r="U3062">
        <v>3</v>
      </c>
      <c r="V3062">
        <v>22</v>
      </c>
      <c r="W3062">
        <v>0</v>
      </c>
      <c r="X3062">
        <v>0</v>
      </c>
      <c r="Y3062">
        <v>0</v>
      </c>
      <c r="AF3062">
        <v>5.2</v>
      </c>
    </row>
    <row r="3063" spans="1:32" x14ac:dyDescent="0.2">
      <c r="A3063" t="s">
        <v>1195</v>
      </c>
      <c r="B3063" t="s">
        <v>794</v>
      </c>
      <c r="C3063" t="s">
        <v>36</v>
      </c>
      <c r="D3063" t="s">
        <v>53</v>
      </c>
      <c r="E3063">
        <v>7</v>
      </c>
      <c r="F3063" t="s">
        <v>1196</v>
      </c>
      <c r="G3063" t="s">
        <v>191</v>
      </c>
      <c r="T3063">
        <v>4</v>
      </c>
      <c r="U3063">
        <v>3</v>
      </c>
      <c r="V3063">
        <v>22</v>
      </c>
      <c r="W3063">
        <v>0</v>
      </c>
      <c r="X3063">
        <v>0</v>
      </c>
      <c r="Y3063">
        <v>0</v>
      </c>
      <c r="AF3063">
        <v>5.2</v>
      </c>
    </row>
    <row r="3064" spans="1:32" x14ac:dyDescent="0.2">
      <c r="A3064" t="s">
        <v>890</v>
      </c>
      <c r="B3064" t="s">
        <v>720</v>
      </c>
      <c r="C3064" t="s">
        <v>45</v>
      </c>
      <c r="D3064" t="s">
        <v>35</v>
      </c>
      <c r="E3064">
        <v>7</v>
      </c>
      <c r="F3064" t="s">
        <v>891</v>
      </c>
      <c r="G3064" t="s">
        <v>185</v>
      </c>
      <c r="T3064">
        <v>3</v>
      </c>
      <c r="U3064">
        <v>3</v>
      </c>
      <c r="V3064">
        <v>22</v>
      </c>
      <c r="W3064">
        <v>0</v>
      </c>
      <c r="X3064">
        <v>0</v>
      </c>
      <c r="Y3064">
        <v>0</v>
      </c>
      <c r="AF3064">
        <v>5.2</v>
      </c>
    </row>
    <row r="3065" spans="1:32" x14ac:dyDescent="0.2">
      <c r="A3065" t="s">
        <v>1125</v>
      </c>
      <c r="B3065" t="s">
        <v>720</v>
      </c>
      <c r="C3065" t="s">
        <v>35</v>
      </c>
      <c r="D3065" t="s">
        <v>45</v>
      </c>
      <c r="E3065">
        <v>7</v>
      </c>
      <c r="F3065" t="s">
        <v>1126</v>
      </c>
      <c r="G3065" t="s">
        <v>185</v>
      </c>
      <c r="T3065">
        <v>2</v>
      </c>
      <c r="U3065">
        <v>1</v>
      </c>
      <c r="V3065">
        <v>41</v>
      </c>
      <c r="W3065">
        <v>0</v>
      </c>
      <c r="X3065">
        <v>0</v>
      </c>
      <c r="Y3065">
        <v>0</v>
      </c>
      <c r="AF3065">
        <v>5.0999999999999996</v>
      </c>
    </row>
    <row r="3066" spans="1:32" x14ac:dyDescent="0.2">
      <c r="A3066" t="s">
        <v>1111</v>
      </c>
      <c r="B3066" t="s">
        <v>794</v>
      </c>
      <c r="C3066" t="s">
        <v>57</v>
      </c>
      <c r="D3066" t="s">
        <v>60</v>
      </c>
      <c r="E3066">
        <v>7</v>
      </c>
      <c r="F3066" t="s">
        <v>1112</v>
      </c>
      <c r="G3066" t="s">
        <v>182</v>
      </c>
      <c r="T3066">
        <v>5</v>
      </c>
      <c r="U3066">
        <v>2</v>
      </c>
      <c r="V3066">
        <v>31</v>
      </c>
      <c r="W3066">
        <v>0</v>
      </c>
      <c r="X3066">
        <v>0</v>
      </c>
      <c r="Y3066">
        <v>0</v>
      </c>
      <c r="AF3066">
        <v>5.0999999999999996</v>
      </c>
    </row>
    <row r="3067" spans="1:32" x14ac:dyDescent="0.2">
      <c r="A3067" t="s">
        <v>1187</v>
      </c>
      <c r="B3067" t="s">
        <v>794</v>
      </c>
      <c r="C3067" t="s">
        <v>54</v>
      </c>
      <c r="D3067" t="s">
        <v>50</v>
      </c>
      <c r="E3067">
        <v>7</v>
      </c>
      <c r="F3067" t="s">
        <v>1188</v>
      </c>
      <c r="G3067" t="s">
        <v>183</v>
      </c>
      <c r="T3067">
        <v>4</v>
      </c>
      <c r="U3067">
        <v>3</v>
      </c>
      <c r="V3067">
        <v>21</v>
      </c>
      <c r="W3067">
        <v>0</v>
      </c>
      <c r="X3067">
        <v>0</v>
      </c>
      <c r="Y3067">
        <v>0</v>
      </c>
      <c r="AF3067">
        <v>5.0999999999999996</v>
      </c>
    </row>
    <row r="3068" spans="1:32" x14ac:dyDescent="0.2">
      <c r="A3068" t="s">
        <v>379</v>
      </c>
      <c r="B3068" t="s">
        <v>367</v>
      </c>
      <c r="C3068" t="s">
        <v>60</v>
      </c>
      <c r="D3068" t="s">
        <v>57</v>
      </c>
      <c r="E3068">
        <v>7</v>
      </c>
      <c r="F3068" t="s">
        <v>380</v>
      </c>
      <c r="G3068" t="s">
        <v>182</v>
      </c>
      <c r="H3068">
        <v>24</v>
      </c>
      <c r="I3068">
        <v>13</v>
      </c>
      <c r="J3068">
        <v>124</v>
      </c>
      <c r="K3068">
        <v>0</v>
      </c>
      <c r="L3068">
        <v>0</v>
      </c>
      <c r="M3068">
        <v>0</v>
      </c>
      <c r="N3068">
        <v>0</v>
      </c>
      <c r="AF3068">
        <v>4.96</v>
      </c>
    </row>
    <row r="3069" spans="1:32" x14ac:dyDescent="0.2">
      <c r="A3069" t="s">
        <v>491</v>
      </c>
      <c r="B3069" t="s">
        <v>475</v>
      </c>
      <c r="C3069" t="s">
        <v>42</v>
      </c>
      <c r="D3069" t="s">
        <v>33</v>
      </c>
      <c r="E3069">
        <v>7</v>
      </c>
      <c r="F3069" t="s">
        <v>492</v>
      </c>
      <c r="G3069" t="s">
        <v>186</v>
      </c>
      <c r="O3069">
        <v>4</v>
      </c>
      <c r="P3069">
        <v>19</v>
      </c>
      <c r="Q3069">
        <v>0</v>
      </c>
      <c r="R3069">
        <v>0</v>
      </c>
      <c r="S3069">
        <v>0</v>
      </c>
      <c r="T3069">
        <v>2</v>
      </c>
      <c r="U3069">
        <v>2</v>
      </c>
      <c r="V3069">
        <v>10</v>
      </c>
      <c r="W3069">
        <v>0</v>
      </c>
      <c r="X3069">
        <v>0</v>
      </c>
      <c r="Y3069">
        <v>0</v>
      </c>
      <c r="Z3069">
        <v>1</v>
      </c>
      <c r="AA3069">
        <v>0</v>
      </c>
      <c r="AF3069">
        <v>4.9000000000000004</v>
      </c>
    </row>
    <row r="3070" spans="1:32" x14ac:dyDescent="0.2">
      <c r="A3070" t="s">
        <v>538</v>
      </c>
      <c r="B3070" t="s">
        <v>475</v>
      </c>
      <c r="C3070" t="s">
        <v>39</v>
      </c>
      <c r="D3070" t="s">
        <v>61</v>
      </c>
      <c r="E3070">
        <v>7</v>
      </c>
      <c r="F3070" t="s">
        <v>539</v>
      </c>
      <c r="G3070" t="s">
        <v>187</v>
      </c>
      <c r="O3070">
        <v>9</v>
      </c>
      <c r="P3070">
        <v>36</v>
      </c>
      <c r="Q3070">
        <v>0</v>
      </c>
      <c r="R3070">
        <v>0</v>
      </c>
      <c r="S3070">
        <v>0</v>
      </c>
      <c r="T3070">
        <v>1</v>
      </c>
      <c r="U3070">
        <v>1</v>
      </c>
      <c r="V3070">
        <v>1</v>
      </c>
      <c r="W3070">
        <v>0</v>
      </c>
      <c r="X3070">
        <v>0</v>
      </c>
      <c r="Y3070">
        <v>0</v>
      </c>
      <c r="AF3070">
        <v>4.7</v>
      </c>
    </row>
    <row r="3071" spans="1:32" x14ac:dyDescent="0.2">
      <c r="A3071" t="s">
        <v>1103</v>
      </c>
      <c r="B3071" t="s">
        <v>720</v>
      </c>
      <c r="C3071" t="s">
        <v>49</v>
      </c>
      <c r="D3071" t="s">
        <v>56</v>
      </c>
      <c r="E3071">
        <v>7</v>
      </c>
      <c r="F3071" t="s">
        <v>1104</v>
      </c>
      <c r="G3071" t="s">
        <v>192</v>
      </c>
      <c r="T3071">
        <v>2</v>
      </c>
      <c r="U3071">
        <v>2</v>
      </c>
      <c r="V3071">
        <v>26</v>
      </c>
      <c r="W3071">
        <v>0</v>
      </c>
      <c r="X3071">
        <v>0</v>
      </c>
      <c r="Y3071">
        <v>0</v>
      </c>
      <c r="AF3071">
        <v>4.5999999999999996</v>
      </c>
    </row>
    <row r="3072" spans="1:32" x14ac:dyDescent="0.2">
      <c r="A3072" t="s">
        <v>612</v>
      </c>
      <c r="B3072" t="s">
        <v>475</v>
      </c>
      <c r="C3072" t="s">
        <v>55</v>
      </c>
      <c r="D3072" t="s">
        <v>46</v>
      </c>
      <c r="E3072">
        <v>7</v>
      </c>
      <c r="F3072" t="s">
        <v>613</v>
      </c>
      <c r="G3072" t="s">
        <v>195</v>
      </c>
      <c r="O3072">
        <v>3</v>
      </c>
      <c r="P3072">
        <v>25</v>
      </c>
      <c r="Q3072">
        <v>0</v>
      </c>
      <c r="R3072">
        <v>0</v>
      </c>
      <c r="S3072">
        <v>0</v>
      </c>
      <c r="T3072">
        <v>1</v>
      </c>
      <c r="U3072">
        <v>1</v>
      </c>
      <c r="V3072">
        <v>10</v>
      </c>
      <c r="W3072">
        <v>0</v>
      </c>
      <c r="X3072">
        <v>0</v>
      </c>
      <c r="Y3072">
        <v>0</v>
      </c>
      <c r="AF3072">
        <v>4.5</v>
      </c>
    </row>
    <row r="3073" spans="1:32" x14ac:dyDescent="0.2">
      <c r="A3073" t="s">
        <v>781</v>
      </c>
      <c r="B3073" t="s">
        <v>720</v>
      </c>
      <c r="C3073" t="s">
        <v>62</v>
      </c>
      <c r="D3073" t="s">
        <v>48</v>
      </c>
      <c r="E3073">
        <v>7</v>
      </c>
      <c r="F3073" t="s">
        <v>782</v>
      </c>
      <c r="G3073" t="s">
        <v>190</v>
      </c>
      <c r="O3073">
        <v>1</v>
      </c>
      <c r="P3073">
        <v>13</v>
      </c>
      <c r="Q3073">
        <v>0</v>
      </c>
      <c r="R3073">
        <v>0</v>
      </c>
      <c r="S3073">
        <v>0</v>
      </c>
      <c r="T3073">
        <v>3</v>
      </c>
      <c r="U3073">
        <v>2</v>
      </c>
      <c r="V3073">
        <v>12</v>
      </c>
      <c r="W3073">
        <v>0</v>
      </c>
      <c r="X3073">
        <v>0</v>
      </c>
      <c r="Y3073">
        <v>0</v>
      </c>
      <c r="AF3073">
        <v>4.5</v>
      </c>
    </row>
    <row r="3074" spans="1:32" x14ac:dyDescent="0.2">
      <c r="A3074" t="s">
        <v>1091</v>
      </c>
      <c r="B3074" t="s">
        <v>720</v>
      </c>
      <c r="C3074" t="s">
        <v>32</v>
      </c>
      <c r="D3074" t="s">
        <v>43</v>
      </c>
      <c r="E3074">
        <v>7</v>
      </c>
      <c r="F3074" t="s">
        <v>1092</v>
      </c>
      <c r="G3074" t="s">
        <v>189</v>
      </c>
      <c r="T3074">
        <v>4</v>
      </c>
      <c r="U3074">
        <v>2</v>
      </c>
      <c r="V3074">
        <v>25</v>
      </c>
      <c r="W3074">
        <v>0</v>
      </c>
      <c r="X3074">
        <v>0</v>
      </c>
      <c r="Y3074">
        <v>0</v>
      </c>
      <c r="AF3074">
        <v>4.5</v>
      </c>
    </row>
    <row r="3075" spans="1:32" x14ac:dyDescent="0.2">
      <c r="A3075" t="s">
        <v>1284</v>
      </c>
      <c r="B3075" t="s">
        <v>720</v>
      </c>
      <c r="C3075" t="s">
        <v>43</v>
      </c>
      <c r="D3075" t="s">
        <v>32</v>
      </c>
      <c r="E3075">
        <v>7</v>
      </c>
      <c r="F3075" t="s">
        <v>1285</v>
      </c>
      <c r="G3075" t="s">
        <v>189</v>
      </c>
      <c r="T3075">
        <v>8</v>
      </c>
      <c r="U3075">
        <v>2</v>
      </c>
      <c r="V3075">
        <v>25</v>
      </c>
      <c r="W3075">
        <v>0</v>
      </c>
      <c r="X3075">
        <v>0</v>
      </c>
      <c r="Y3075">
        <v>0</v>
      </c>
      <c r="AF3075">
        <v>4.5</v>
      </c>
    </row>
    <row r="3076" spans="1:32" x14ac:dyDescent="0.2">
      <c r="A3076" t="s">
        <v>602</v>
      </c>
      <c r="B3076" t="s">
        <v>475</v>
      </c>
      <c r="C3076" t="s">
        <v>35</v>
      </c>
      <c r="D3076" t="s">
        <v>45</v>
      </c>
      <c r="E3076">
        <v>7</v>
      </c>
      <c r="F3076" t="s">
        <v>603</v>
      </c>
      <c r="G3076" t="s">
        <v>185</v>
      </c>
      <c r="O3076">
        <v>4</v>
      </c>
      <c r="P3076">
        <v>11</v>
      </c>
      <c r="Q3076">
        <v>0</v>
      </c>
      <c r="R3076">
        <v>0</v>
      </c>
      <c r="S3076">
        <v>0</v>
      </c>
      <c r="T3076">
        <v>2</v>
      </c>
      <c r="U3076">
        <v>2</v>
      </c>
      <c r="V3076">
        <v>13</v>
      </c>
      <c r="W3076">
        <v>0</v>
      </c>
      <c r="X3076">
        <v>0</v>
      </c>
      <c r="Y3076">
        <v>0</v>
      </c>
      <c r="AF3076">
        <v>4.4000000000000004</v>
      </c>
    </row>
    <row r="3077" spans="1:32" x14ac:dyDescent="0.2">
      <c r="A3077" t="s">
        <v>477</v>
      </c>
      <c r="B3077" t="s">
        <v>475</v>
      </c>
      <c r="C3077" t="s">
        <v>46</v>
      </c>
      <c r="D3077" t="s">
        <v>55</v>
      </c>
      <c r="E3077">
        <v>7</v>
      </c>
      <c r="F3077" t="s">
        <v>478</v>
      </c>
      <c r="G3077" t="s">
        <v>195</v>
      </c>
      <c r="O3077">
        <v>3</v>
      </c>
      <c r="P3077">
        <v>5</v>
      </c>
      <c r="Q3077">
        <v>0</v>
      </c>
      <c r="R3077">
        <v>0</v>
      </c>
      <c r="S3077">
        <v>0</v>
      </c>
      <c r="T3077">
        <v>2</v>
      </c>
      <c r="U3077">
        <v>2</v>
      </c>
      <c r="V3077">
        <v>19</v>
      </c>
      <c r="W3077">
        <v>0</v>
      </c>
      <c r="X3077">
        <v>0</v>
      </c>
      <c r="Y3077">
        <v>0</v>
      </c>
      <c r="AF3077">
        <v>4.4000000000000004</v>
      </c>
    </row>
    <row r="3078" spans="1:32" x14ac:dyDescent="0.2">
      <c r="A3078" t="s">
        <v>882</v>
      </c>
      <c r="B3078" t="s">
        <v>720</v>
      </c>
      <c r="C3078" t="s">
        <v>38</v>
      </c>
      <c r="D3078" t="s">
        <v>44</v>
      </c>
      <c r="E3078">
        <v>7</v>
      </c>
      <c r="F3078" t="s">
        <v>883</v>
      </c>
      <c r="G3078" t="s">
        <v>194</v>
      </c>
      <c r="T3078">
        <v>7</v>
      </c>
      <c r="U3078">
        <v>3</v>
      </c>
      <c r="V3078">
        <v>14</v>
      </c>
      <c r="W3078">
        <v>0</v>
      </c>
      <c r="X3078">
        <v>0</v>
      </c>
      <c r="Y3078">
        <v>0</v>
      </c>
      <c r="AF3078">
        <v>4.4000000000000004</v>
      </c>
    </row>
    <row r="3079" spans="1:32" x14ac:dyDescent="0.2">
      <c r="A3079" t="s">
        <v>525</v>
      </c>
      <c r="B3079" t="s">
        <v>475</v>
      </c>
      <c r="C3079" t="s">
        <v>61</v>
      </c>
      <c r="D3079" t="s">
        <v>39</v>
      </c>
      <c r="E3079">
        <v>7</v>
      </c>
      <c r="F3079" t="s">
        <v>526</v>
      </c>
      <c r="G3079" t="s">
        <v>187</v>
      </c>
      <c r="O3079">
        <v>8</v>
      </c>
      <c r="P3079">
        <v>43</v>
      </c>
      <c r="Q3079">
        <v>0</v>
      </c>
      <c r="R3079">
        <v>0</v>
      </c>
      <c r="S3079">
        <v>0</v>
      </c>
      <c r="AF3079">
        <v>4.3</v>
      </c>
    </row>
    <row r="3080" spans="1:32" x14ac:dyDescent="0.2">
      <c r="A3080" t="s">
        <v>1179</v>
      </c>
      <c r="B3080" t="s">
        <v>794</v>
      </c>
      <c r="C3080" t="s">
        <v>42</v>
      </c>
      <c r="D3080" t="s">
        <v>33</v>
      </c>
      <c r="E3080">
        <v>7</v>
      </c>
      <c r="F3080" t="s">
        <v>1180</v>
      </c>
      <c r="G3080" t="s">
        <v>186</v>
      </c>
      <c r="T3080">
        <v>2</v>
      </c>
      <c r="U3080">
        <v>2</v>
      </c>
      <c r="V3080">
        <v>23</v>
      </c>
      <c r="W3080">
        <v>0</v>
      </c>
      <c r="X3080">
        <v>0</v>
      </c>
      <c r="Y3080">
        <v>0</v>
      </c>
      <c r="AF3080">
        <v>4.3</v>
      </c>
    </row>
    <row r="3081" spans="1:32" x14ac:dyDescent="0.2">
      <c r="A3081" t="s">
        <v>1149</v>
      </c>
      <c r="B3081" t="s">
        <v>720</v>
      </c>
      <c r="C3081" t="s">
        <v>45</v>
      </c>
      <c r="D3081" t="s">
        <v>35</v>
      </c>
      <c r="E3081">
        <v>7</v>
      </c>
      <c r="F3081" t="s">
        <v>1150</v>
      </c>
      <c r="G3081" t="s">
        <v>185</v>
      </c>
      <c r="T3081">
        <v>3</v>
      </c>
      <c r="U3081">
        <v>2</v>
      </c>
      <c r="V3081">
        <v>21</v>
      </c>
      <c r="W3081">
        <v>0</v>
      </c>
      <c r="X3081">
        <v>0</v>
      </c>
      <c r="Y3081">
        <v>0</v>
      </c>
      <c r="AF3081">
        <v>4.0999999999999996</v>
      </c>
    </row>
    <row r="3082" spans="1:32" x14ac:dyDescent="0.2">
      <c r="A3082" t="s">
        <v>562</v>
      </c>
      <c r="B3082" t="s">
        <v>475</v>
      </c>
      <c r="C3082" t="s">
        <v>32</v>
      </c>
      <c r="D3082" t="s">
        <v>43</v>
      </c>
      <c r="E3082">
        <v>7</v>
      </c>
      <c r="F3082" t="s">
        <v>563</v>
      </c>
      <c r="G3082" t="s">
        <v>189</v>
      </c>
      <c r="O3082">
        <v>7</v>
      </c>
      <c r="P3082">
        <v>19</v>
      </c>
      <c r="Q3082">
        <v>0</v>
      </c>
      <c r="R3082">
        <v>0</v>
      </c>
      <c r="S3082">
        <v>0</v>
      </c>
      <c r="T3082">
        <v>1</v>
      </c>
      <c r="U3082">
        <v>1</v>
      </c>
      <c r="V3082">
        <v>11</v>
      </c>
      <c r="W3082">
        <v>0</v>
      </c>
      <c r="X3082">
        <v>0</v>
      </c>
      <c r="Y3082">
        <v>0</v>
      </c>
      <c r="AF3082">
        <v>4</v>
      </c>
    </row>
    <row r="3083" spans="1:32" x14ac:dyDescent="0.2">
      <c r="A3083" t="s">
        <v>590</v>
      </c>
      <c r="B3083" t="s">
        <v>475</v>
      </c>
      <c r="C3083" t="s">
        <v>60</v>
      </c>
      <c r="D3083" t="s">
        <v>57</v>
      </c>
      <c r="E3083">
        <v>7</v>
      </c>
      <c r="F3083" t="s">
        <v>591</v>
      </c>
      <c r="G3083" t="s">
        <v>182</v>
      </c>
      <c r="O3083">
        <v>11</v>
      </c>
      <c r="P3083">
        <v>40</v>
      </c>
      <c r="Q3083">
        <v>0</v>
      </c>
      <c r="R3083">
        <v>0</v>
      </c>
      <c r="S3083">
        <v>0</v>
      </c>
      <c r="AF3083">
        <v>4</v>
      </c>
    </row>
    <row r="3084" spans="1:32" x14ac:dyDescent="0.2">
      <c r="A3084" t="s">
        <v>1298</v>
      </c>
      <c r="B3084" t="s">
        <v>720</v>
      </c>
      <c r="C3084" t="s">
        <v>39</v>
      </c>
      <c r="D3084" t="s">
        <v>61</v>
      </c>
      <c r="E3084">
        <v>7</v>
      </c>
      <c r="F3084" t="s">
        <v>1299</v>
      </c>
      <c r="G3084" t="s">
        <v>187</v>
      </c>
      <c r="T3084">
        <v>2</v>
      </c>
      <c r="U3084">
        <v>1</v>
      </c>
      <c r="V3084">
        <v>30</v>
      </c>
      <c r="W3084">
        <v>0</v>
      </c>
      <c r="X3084">
        <v>0</v>
      </c>
      <c r="Y3084">
        <v>0</v>
      </c>
      <c r="AF3084">
        <v>4</v>
      </c>
    </row>
    <row r="3085" spans="1:32" x14ac:dyDescent="0.2">
      <c r="A3085" t="s">
        <v>902</v>
      </c>
      <c r="B3085" t="s">
        <v>720</v>
      </c>
      <c r="C3085" t="s">
        <v>36</v>
      </c>
      <c r="D3085" t="s">
        <v>53</v>
      </c>
      <c r="E3085">
        <v>7</v>
      </c>
      <c r="F3085" t="s">
        <v>903</v>
      </c>
      <c r="G3085" t="s">
        <v>191</v>
      </c>
      <c r="T3085">
        <v>1</v>
      </c>
      <c r="U3085">
        <v>1</v>
      </c>
      <c r="V3085">
        <v>29</v>
      </c>
      <c r="W3085">
        <v>0</v>
      </c>
      <c r="X3085">
        <v>0</v>
      </c>
      <c r="Y3085">
        <v>0</v>
      </c>
      <c r="AF3085">
        <v>3.9</v>
      </c>
    </row>
    <row r="3086" spans="1:32" x14ac:dyDescent="0.2">
      <c r="A3086" t="s">
        <v>1225</v>
      </c>
      <c r="B3086" t="s">
        <v>720</v>
      </c>
      <c r="C3086" t="s">
        <v>57</v>
      </c>
      <c r="D3086" t="s">
        <v>60</v>
      </c>
      <c r="E3086">
        <v>7</v>
      </c>
      <c r="F3086" t="s">
        <v>1226</v>
      </c>
      <c r="G3086" t="s">
        <v>182</v>
      </c>
      <c r="T3086">
        <v>3</v>
      </c>
      <c r="U3086">
        <v>2</v>
      </c>
      <c r="V3086">
        <v>19</v>
      </c>
      <c r="W3086">
        <v>0</v>
      </c>
      <c r="X3086">
        <v>0</v>
      </c>
      <c r="Y3086">
        <v>0</v>
      </c>
      <c r="AF3086">
        <v>3.9</v>
      </c>
    </row>
    <row r="3087" spans="1:32" x14ac:dyDescent="0.2">
      <c r="A3087" t="s">
        <v>876</v>
      </c>
      <c r="B3087" t="s">
        <v>794</v>
      </c>
      <c r="C3087" t="s">
        <v>35</v>
      </c>
      <c r="D3087" t="s">
        <v>45</v>
      </c>
      <c r="E3087">
        <v>7</v>
      </c>
      <c r="F3087" t="s">
        <v>877</v>
      </c>
      <c r="G3087" t="s">
        <v>185</v>
      </c>
      <c r="T3087">
        <v>4</v>
      </c>
      <c r="U3087">
        <v>2</v>
      </c>
      <c r="V3087">
        <v>19</v>
      </c>
      <c r="W3087">
        <v>0</v>
      </c>
      <c r="X3087">
        <v>0</v>
      </c>
      <c r="Y3087">
        <v>0</v>
      </c>
      <c r="Z3087">
        <v>1</v>
      </c>
      <c r="AA3087">
        <v>0</v>
      </c>
      <c r="AF3087">
        <v>3.9</v>
      </c>
    </row>
    <row r="3088" spans="1:32" x14ac:dyDescent="0.2">
      <c r="A3088" t="s">
        <v>548</v>
      </c>
      <c r="B3088" t="s">
        <v>475</v>
      </c>
      <c r="C3088" t="s">
        <v>33</v>
      </c>
      <c r="D3088" t="s">
        <v>42</v>
      </c>
      <c r="E3088">
        <v>7</v>
      </c>
      <c r="F3088" t="s">
        <v>549</v>
      </c>
      <c r="G3088" t="s">
        <v>186</v>
      </c>
      <c r="O3088">
        <v>4</v>
      </c>
      <c r="P3088">
        <v>4</v>
      </c>
      <c r="Q3088">
        <v>0</v>
      </c>
      <c r="R3088">
        <v>0</v>
      </c>
      <c r="S3088">
        <v>0</v>
      </c>
      <c r="T3088">
        <v>3</v>
      </c>
      <c r="U3088">
        <v>2</v>
      </c>
      <c r="V3088">
        <v>14</v>
      </c>
      <c r="W3088">
        <v>0</v>
      </c>
      <c r="X3088">
        <v>0</v>
      </c>
      <c r="Y3088">
        <v>0</v>
      </c>
      <c r="AF3088">
        <v>3.8</v>
      </c>
    </row>
    <row r="3089" spans="1:32" x14ac:dyDescent="0.2">
      <c r="A3089" t="s">
        <v>898</v>
      </c>
      <c r="B3089" t="s">
        <v>720</v>
      </c>
      <c r="C3089" t="s">
        <v>43</v>
      </c>
      <c r="D3089" t="s">
        <v>32</v>
      </c>
      <c r="E3089">
        <v>7</v>
      </c>
      <c r="F3089" t="s">
        <v>899</v>
      </c>
      <c r="G3089" t="s">
        <v>189</v>
      </c>
      <c r="T3089">
        <v>3</v>
      </c>
      <c r="U3089">
        <v>2</v>
      </c>
      <c r="V3089">
        <v>18</v>
      </c>
      <c r="W3089">
        <v>0</v>
      </c>
      <c r="X3089">
        <v>0</v>
      </c>
      <c r="Y3089">
        <v>0</v>
      </c>
      <c r="AF3089">
        <v>3.8</v>
      </c>
    </row>
    <row r="3090" spans="1:32" x14ac:dyDescent="0.2">
      <c r="A3090" t="s">
        <v>1163</v>
      </c>
      <c r="B3090" t="s">
        <v>720</v>
      </c>
      <c r="C3090" t="s">
        <v>54</v>
      </c>
      <c r="D3090" t="s">
        <v>50</v>
      </c>
      <c r="E3090">
        <v>7</v>
      </c>
      <c r="F3090" t="s">
        <v>1164</v>
      </c>
      <c r="G3090" t="s">
        <v>183</v>
      </c>
      <c r="T3090">
        <v>4</v>
      </c>
      <c r="U3090">
        <v>2</v>
      </c>
      <c r="V3090">
        <v>17</v>
      </c>
      <c r="W3090">
        <v>0</v>
      </c>
      <c r="X3090">
        <v>0</v>
      </c>
      <c r="Y3090">
        <v>0</v>
      </c>
      <c r="AF3090">
        <v>3.7</v>
      </c>
    </row>
    <row r="3091" spans="1:32" x14ac:dyDescent="0.2">
      <c r="A3091" t="s">
        <v>930</v>
      </c>
      <c r="B3091" t="s">
        <v>720</v>
      </c>
      <c r="C3091" t="s">
        <v>48</v>
      </c>
      <c r="D3091" t="s">
        <v>62</v>
      </c>
      <c r="E3091">
        <v>7</v>
      </c>
      <c r="F3091" t="s">
        <v>931</v>
      </c>
      <c r="G3091" t="s">
        <v>190</v>
      </c>
      <c r="T3091">
        <v>4</v>
      </c>
      <c r="U3091">
        <v>2</v>
      </c>
      <c r="V3091">
        <v>16</v>
      </c>
      <c r="W3091">
        <v>0</v>
      </c>
      <c r="X3091">
        <v>0</v>
      </c>
      <c r="Y3091">
        <v>0</v>
      </c>
      <c r="AF3091">
        <v>3.6</v>
      </c>
    </row>
    <row r="3092" spans="1:32" x14ac:dyDescent="0.2">
      <c r="A3092" t="s">
        <v>798</v>
      </c>
      <c r="B3092" t="s">
        <v>720</v>
      </c>
      <c r="C3092" t="s">
        <v>55</v>
      </c>
      <c r="D3092" t="s">
        <v>46</v>
      </c>
      <c r="E3092">
        <v>7</v>
      </c>
      <c r="F3092" t="s">
        <v>799</v>
      </c>
      <c r="G3092" t="s">
        <v>195</v>
      </c>
      <c r="O3092">
        <v>1</v>
      </c>
      <c r="P3092">
        <v>-6</v>
      </c>
      <c r="Q3092">
        <v>0</v>
      </c>
      <c r="R3092">
        <v>0</v>
      </c>
      <c r="S3092">
        <v>0</v>
      </c>
      <c r="T3092">
        <v>2</v>
      </c>
      <c r="U3092">
        <v>1</v>
      </c>
      <c r="V3092">
        <v>31</v>
      </c>
      <c r="W3092">
        <v>0</v>
      </c>
      <c r="X3092">
        <v>0</v>
      </c>
      <c r="Y3092">
        <v>0</v>
      </c>
      <c r="AF3092">
        <v>3.5</v>
      </c>
    </row>
    <row r="3093" spans="1:32" x14ac:dyDescent="0.2">
      <c r="A3093" t="s">
        <v>1099</v>
      </c>
      <c r="B3093" t="s">
        <v>794</v>
      </c>
      <c r="C3093" t="s">
        <v>53</v>
      </c>
      <c r="D3093" t="s">
        <v>36</v>
      </c>
      <c r="E3093">
        <v>7</v>
      </c>
      <c r="F3093" t="s">
        <v>1100</v>
      </c>
      <c r="G3093" t="s">
        <v>191</v>
      </c>
      <c r="T3093">
        <v>2</v>
      </c>
      <c r="U3093">
        <v>2</v>
      </c>
      <c r="V3093">
        <v>15</v>
      </c>
      <c r="W3093">
        <v>0</v>
      </c>
      <c r="X3093">
        <v>0</v>
      </c>
      <c r="Y3093">
        <v>0</v>
      </c>
      <c r="AF3093">
        <v>3.5</v>
      </c>
    </row>
    <row r="3094" spans="1:32" x14ac:dyDescent="0.2">
      <c r="A3094" t="s">
        <v>922</v>
      </c>
      <c r="B3094" t="s">
        <v>720</v>
      </c>
      <c r="C3094" t="s">
        <v>41</v>
      </c>
      <c r="D3094" t="s">
        <v>59</v>
      </c>
      <c r="E3094">
        <v>7</v>
      </c>
      <c r="F3094" t="s">
        <v>923</v>
      </c>
      <c r="G3094" t="s">
        <v>188</v>
      </c>
      <c r="T3094">
        <v>1</v>
      </c>
      <c r="U3094">
        <v>1</v>
      </c>
      <c r="V3094">
        <v>24</v>
      </c>
      <c r="W3094">
        <v>0</v>
      </c>
      <c r="X3094">
        <v>0</v>
      </c>
      <c r="Y3094">
        <v>0</v>
      </c>
      <c r="AF3094">
        <v>3.4</v>
      </c>
    </row>
    <row r="3095" spans="1:32" x14ac:dyDescent="0.2">
      <c r="A3095" t="s">
        <v>769</v>
      </c>
      <c r="B3095" t="s">
        <v>720</v>
      </c>
      <c r="C3095" t="s">
        <v>61</v>
      </c>
      <c r="D3095" t="s">
        <v>39</v>
      </c>
      <c r="E3095">
        <v>7</v>
      </c>
      <c r="F3095" t="s">
        <v>770</v>
      </c>
      <c r="G3095" t="s">
        <v>187</v>
      </c>
      <c r="T3095">
        <v>6</v>
      </c>
      <c r="U3095">
        <v>2</v>
      </c>
      <c r="V3095">
        <v>14</v>
      </c>
      <c r="W3095">
        <v>0</v>
      </c>
      <c r="X3095">
        <v>0</v>
      </c>
      <c r="Y3095">
        <v>0</v>
      </c>
      <c r="AF3095">
        <v>3.4</v>
      </c>
    </row>
    <row r="3096" spans="1:32" x14ac:dyDescent="0.2">
      <c r="A3096" t="s">
        <v>1242</v>
      </c>
      <c r="B3096" t="s">
        <v>794</v>
      </c>
      <c r="C3096" t="s">
        <v>40</v>
      </c>
      <c r="D3096" t="s">
        <v>58</v>
      </c>
      <c r="E3096">
        <v>7</v>
      </c>
      <c r="F3096" t="s">
        <v>1243</v>
      </c>
      <c r="G3096" t="s">
        <v>184</v>
      </c>
      <c r="T3096">
        <v>2</v>
      </c>
      <c r="U3096">
        <v>2</v>
      </c>
      <c r="V3096">
        <v>13</v>
      </c>
      <c r="W3096">
        <v>0</v>
      </c>
      <c r="X3096">
        <v>0</v>
      </c>
      <c r="Y3096">
        <v>0</v>
      </c>
      <c r="AF3096">
        <v>3.3</v>
      </c>
    </row>
    <row r="3097" spans="1:32" x14ac:dyDescent="0.2">
      <c r="A3097" t="s">
        <v>974</v>
      </c>
      <c r="B3097" t="s">
        <v>720</v>
      </c>
      <c r="C3097" t="s">
        <v>39</v>
      </c>
      <c r="D3097" t="s">
        <v>61</v>
      </c>
      <c r="E3097">
        <v>7</v>
      </c>
      <c r="F3097" t="s">
        <v>975</v>
      </c>
      <c r="G3097" t="s">
        <v>187</v>
      </c>
      <c r="T3097">
        <v>2</v>
      </c>
      <c r="U3097">
        <v>1</v>
      </c>
      <c r="V3097">
        <v>21</v>
      </c>
      <c r="W3097">
        <v>0</v>
      </c>
      <c r="X3097">
        <v>0</v>
      </c>
      <c r="Y3097">
        <v>0</v>
      </c>
      <c r="AF3097">
        <v>3.1</v>
      </c>
    </row>
    <row r="3098" spans="1:32" x14ac:dyDescent="0.2">
      <c r="A3098" t="s">
        <v>966</v>
      </c>
      <c r="B3098" t="s">
        <v>794</v>
      </c>
      <c r="C3098" t="s">
        <v>38</v>
      </c>
      <c r="D3098" t="s">
        <v>44</v>
      </c>
      <c r="E3098">
        <v>7</v>
      </c>
      <c r="F3098" t="s">
        <v>967</v>
      </c>
      <c r="G3098" t="s">
        <v>194</v>
      </c>
      <c r="T3098">
        <v>3</v>
      </c>
      <c r="U3098">
        <v>2</v>
      </c>
      <c r="V3098">
        <v>11</v>
      </c>
      <c r="W3098">
        <v>0</v>
      </c>
      <c r="X3098">
        <v>0</v>
      </c>
      <c r="Y3098">
        <v>0</v>
      </c>
      <c r="AF3098">
        <v>3.1</v>
      </c>
    </row>
    <row r="3099" spans="1:32" x14ac:dyDescent="0.2">
      <c r="A3099" t="s">
        <v>1219</v>
      </c>
      <c r="B3099" t="s">
        <v>794</v>
      </c>
      <c r="C3099" t="s">
        <v>56</v>
      </c>
      <c r="D3099" t="s">
        <v>49</v>
      </c>
      <c r="E3099">
        <v>7</v>
      </c>
      <c r="F3099" t="s">
        <v>1220</v>
      </c>
      <c r="G3099" t="s">
        <v>192</v>
      </c>
      <c r="T3099">
        <v>3</v>
      </c>
      <c r="U3099">
        <v>2</v>
      </c>
      <c r="V3099">
        <v>11</v>
      </c>
      <c r="W3099">
        <v>0</v>
      </c>
      <c r="X3099">
        <v>0</v>
      </c>
      <c r="Y3099">
        <v>0</v>
      </c>
      <c r="AF3099">
        <v>3.1</v>
      </c>
    </row>
    <row r="3100" spans="1:32" x14ac:dyDescent="0.2">
      <c r="A3100" t="s">
        <v>976</v>
      </c>
      <c r="B3100" t="s">
        <v>720</v>
      </c>
      <c r="C3100" t="s">
        <v>62</v>
      </c>
      <c r="D3100" t="s">
        <v>48</v>
      </c>
      <c r="E3100">
        <v>7</v>
      </c>
      <c r="F3100" t="s">
        <v>977</v>
      </c>
      <c r="G3100" t="s">
        <v>190</v>
      </c>
      <c r="T3100">
        <v>2</v>
      </c>
      <c r="U3100">
        <v>2</v>
      </c>
      <c r="V3100">
        <v>11</v>
      </c>
      <c r="W3100">
        <v>0</v>
      </c>
      <c r="X3100">
        <v>0</v>
      </c>
      <c r="Y3100">
        <v>0</v>
      </c>
      <c r="AF3100">
        <v>3.1</v>
      </c>
    </row>
    <row r="3101" spans="1:32" x14ac:dyDescent="0.2">
      <c r="A3101" t="s">
        <v>684</v>
      </c>
      <c r="B3101" t="s">
        <v>475</v>
      </c>
      <c r="C3101" t="s">
        <v>34</v>
      </c>
      <c r="D3101" t="s">
        <v>37</v>
      </c>
      <c r="E3101">
        <v>7</v>
      </c>
      <c r="F3101" t="s">
        <v>685</v>
      </c>
      <c r="G3101" t="s">
        <v>193</v>
      </c>
      <c r="O3101">
        <v>5</v>
      </c>
      <c r="P3101">
        <v>18</v>
      </c>
      <c r="Q3101">
        <v>0</v>
      </c>
      <c r="R3101">
        <v>0</v>
      </c>
      <c r="S3101">
        <v>0</v>
      </c>
      <c r="T3101">
        <v>1</v>
      </c>
      <c r="U3101">
        <v>1</v>
      </c>
      <c r="V3101">
        <v>2</v>
      </c>
      <c r="W3101">
        <v>0</v>
      </c>
      <c r="X3101">
        <v>0</v>
      </c>
      <c r="Y3101">
        <v>0</v>
      </c>
      <c r="AF3101">
        <v>3</v>
      </c>
    </row>
    <row r="3102" spans="1:32" x14ac:dyDescent="0.2">
      <c r="A3102" t="s">
        <v>964</v>
      </c>
      <c r="B3102" t="s">
        <v>720</v>
      </c>
      <c r="C3102" t="s">
        <v>44</v>
      </c>
      <c r="D3102" t="s">
        <v>38</v>
      </c>
      <c r="E3102">
        <v>7</v>
      </c>
      <c r="F3102" t="s">
        <v>965</v>
      </c>
      <c r="G3102" t="s">
        <v>194</v>
      </c>
      <c r="T3102">
        <v>2</v>
      </c>
      <c r="U3102">
        <v>1</v>
      </c>
      <c r="V3102">
        <v>20</v>
      </c>
      <c r="W3102">
        <v>0</v>
      </c>
      <c r="X3102">
        <v>0</v>
      </c>
      <c r="Y3102">
        <v>0</v>
      </c>
      <c r="AF3102">
        <v>3</v>
      </c>
    </row>
    <row r="3103" spans="1:32" x14ac:dyDescent="0.2">
      <c r="A3103" t="s">
        <v>1067</v>
      </c>
      <c r="B3103" t="s">
        <v>794</v>
      </c>
      <c r="C3103" t="s">
        <v>45</v>
      </c>
      <c r="D3103" t="s">
        <v>35</v>
      </c>
      <c r="E3103">
        <v>7</v>
      </c>
      <c r="F3103" t="s">
        <v>1068</v>
      </c>
      <c r="G3103" t="s">
        <v>185</v>
      </c>
      <c r="T3103">
        <v>2</v>
      </c>
      <c r="U3103">
        <v>2</v>
      </c>
      <c r="V3103">
        <v>10</v>
      </c>
      <c r="W3103">
        <v>0</v>
      </c>
      <c r="X3103">
        <v>0</v>
      </c>
      <c r="Y3103">
        <v>0</v>
      </c>
      <c r="AF3103">
        <v>3</v>
      </c>
    </row>
    <row r="3104" spans="1:32" x14ac:dyDescent="0.2">
      <c r="A3104" t="s">
        <v>1077</v>
      </c>
      <c r="B3104" t="s">
        <v>720</v>
      </c>
      <c r="C3104" t="s">
        <v>41</v>
      </c>
      <c r="D3104" t="s">
        <v>59</v>
      </c>
      <c r="E3104">
        <v>7</v>
      </c>
      <c r="F3104" t="s">
        <v>1078</v>
      </c>
      <c r="G3104" t="s">
        <v>188</v>
      </c>
      <c r="T3104">
        <v>3</v>
      </c>
      <c r="U3104">
        <v>1</v>
      </c>
      <c r="V3104">
        <v>20</v>
      </c>
      <c r="W3104">
        <v>0</v>
      </c>
      <c r="X3104">
        <v>0</v>
      </c>
      <c r="Y3104">
        <v>0</v>
      </c>
      <c r="AF3104">
        <v>3</v>
      </c>
    </row>
    <row r="3105" spans="1:32" x14ac:dyDescent="0.2">
      <c r="A3105" t="s">
        <v>499</v>
      </c>
      <c r="B3105" t="s">
        <v>475</v>
      </c>
      <c r="C3105" t="s">
        <v>49</v>
      </c>
      <c r="D3105" t="s">
        <v>56</v>
      </c>
      <c r="E3105">
        <v>7</v>
      </c>
      <c r="F3105" t="s">
        <v>500</v>
      </c>
      <c r="G3105" t="s">
        <v>192</v>
      </c>
      <c r="O3105">
        <v>7</v>
      </c>
      <c r="P3105">
        <v>29</v>
      </c>
      <c r="Q3105">
        <v>0</v>
      </c>
      <c r="R3105">
        <v>0</v>
      </c>
      <c r="S3105">
        <v>0</v>
      </c>
      <c r="AF3105">
        <v>2.9</v>
      </c>
    </row>
    <row r="3106" spans="1:32" x14ac:dyDescent="0.2">
      <c r="A3106" t="s">
        <v>552</v>
      </c>
      <c r="B3106" t="s">
        <v>475</v>
      </c>
      <c r="C3106" t="s">
        <v>48</v>
      </c>
      <c r="D3106" t="s">
        <v>62</v>
      </c>
      <c r="E3106">
        <v>7</v>
      </c>
      <c r="F3106" t="s">
        <v>553</v>
      </c>
      <c r="G3106" t="s">
        <v>190</v>
      </c>
      <c r="O3106">
        <v>4</v>
      </c>
      <c r="P3106">
        <v>9</v>
      </c>
      <c r="Q3106">
        <v>0</v>
      </c>
      <c r="R3106">
        <v>0</v>
      </c>
      <c r="S3106">
        <v>0</v>
      </c>
      <c r="T3106">
        <v>2</v>
      </c>
      <c r="U3106">
        <v>1</v>
      </c>
      <c r="V3106">
        <v>8</v>
      </c>
      <c r="W3106">
        <v>0</v>
      </c>
      <c r="X3106">
        <v>0</v>
      </c>
      <c r="Y3106">
        <v>0</v>
      </c>
      <c r="AF3106">
        <v>2.7</v>
      </c>
    </row>
    <row r="3107" spans="1:32" x14ac:dyDescent="0.2">
      <c r="A3107" t="s">
        <v>948</v>
      </c>
      <c r="B3107" t="s">
        <v>720</v>
      </c>
      <c r="C3107" t="s">
        <v>33</v>
      </c>
      <c r="D3107" t="s">
        <v>42</v>
      </c>
      <c r="E3107">
        <v>7</v>
      </c>
      <c r="F3107" t="s">
        <v>949</v>
      </c>
      <c r="G3107" t="s">
        <v>186</v>
      </c>
      <c r="T3107">
        <v>3</v>
      </c>
      <c r="U3107">
        <v>1</v>
      </c>
      <c r="V3107">
        <v>16</v>
      </c>
      <c r="W3107">
        <v>0</v>
      </c>
      <c r="X3107">
        <v>0</v>
      </c>
      <c r="Y3107">
        <v>0</v>
      </c>
      <c r="AF3107">
        <v>2.6</v>
      </c>
    </row>
    <row r="3108" spans="1:32" x14ac:dyDescent="0.2">
      <c r="A3108" t="s">
        <v>1311</v>
      </c>
      <c r="B3108" t="s">
        <v>794</v>
      </c>
      <c r="C3108" t="s">
        <v>32</v>
      </c>
      <c r="D3108" t="s">
        <v>43</v>
      </c>
      <c r="E3108">
        <v>7</v>
      </c>
      <c r="F3108" t="s">
        <v>1312</v>
      </c>
      <c r="G3108" t="s">
        <v>189</v>
      </c>
      <c r="T3108">
        <v>3</v>
      </c>
      <c r="U3108">
        <v>1</v>
      </c>
      <c r="V3108">
        <v>16</v>
      </c>
      <c r="W3108">
        <v>0</v>
      </c>
      <c r="X3108">
        <v>0</v>
      </c>
      <c r="Y3108">
        <v>0</v>
      </c>
      <c r="AF3108">
        <v>2.6</v>
      </c>
    </row>
    <row r="3109" spans="1:32" x14ac:dyDescent="0.2">
      <c r="A3109" t="s">
        <v>986</v>
      </c>
      <c r="B3109" t="s">
        <v>720</v>
      </c>
      <c r="C3109" t="s">
        <v>38</v>
      </c>
      <c r="D3109" t="s">
        <v>44</v>
      </c>
      <c r="E3109">
        <v>7</v>
      </c>
      <c r="F3109" t="s">
        <v>987</v>
      </c>
      <c r="G3109" t="s">
        <v>194</v>
      </c>
      <c r="T3109">
        <v>5</v>
      </c>
      <c r="U3109">
        <v>2</v>
      </c>
      <c r="V3109">
        <v>5</v>
      </c>
      <c r="W3109">
        <v>0</v>
      </c>
      <c r="X3109">
        <v>0</v>
      </c>
      <c r="Y3109">
        <v>0</v>
      </c>
      <c r="AF3109">
        <v>2.5</v>
      </c>
    </row>
    <row r="3110" spans="1:32" x14ac:dyDescent="0.2">
      <c r="A3110" t="s">
        <v>652</v>
      </c>
      <c r="B3110" t="s">
        <v>475</v>
      </c>
      <c r="C3110" t="s">
        <v>34</v>
      </c>
      <c r="D3110" t="s">
        <v>37</v>
      </c>
      <c r="E3110">
        <v>7</v>
      </c>
      <c r="F3110" t="s">
        <v>653</v>
      </c>
      <c r="G3110" t="s">
        <v>193</v>
      </c>
      <c r="O3110">
        <v>2</v>
      </c>
      <c r="P3110">
        <v>24</v>
      </c>
      <c r="Q3110">
        <v>0</v>
      </c>
      <c r="R3110">
        <v>0</v>
      </c>
      <c r="S3110">
        <v>0</v>
      </c>
      <c r="AF3110">
        <v>2.4</v>
      </c>
    </row>
    <row r="3111" spans="1:32" x14ac:dyDescent="0.2">
      <c r="A3111" t="s">
        <v>622</v>
      </c>
      <c r="B3111" t="s">
        <v>475</v>
      </c>
      <c r="C3111" t="s">
        <v>59</v>
      </c>
      <c r="D3111" t="s">
        <v>41</v>
      </c>
      <c r="E3111">
        <v>7</v>
      </c>
      <c r="F3111" t="s">
        <v>623</v>
      </c>
      <c r="G3111" t="s">
        <v>188</v>
      </c>
      <c r="O3111">
        <v>1</v>
      </c>
      <c r="P3111">
        <v>5</v>
      </c>
      <c r="Q3111">
        <v>0</v>
      </c>
      <c r="R3111">
        <v>0</v>
      </c>
      <c r="S3111">
        <v>0</v>
      </c>
      <c r="T3111">
        <v>2</v>
      </c>
      <c r="U3111">
        <v>1</v>
      </c>
      <c r="V3111">
        <v>8</v>
      </c>
      <c r="W3111">
        <v>0</v>
      </c>
      <c r="X3111">
        <v>0</v>
      </c>
      <c r="Y3111">
        <v>0</v>
      </c>
      <c r="AF3111">
        <v>2.2999999999999998</v>
      </c>
    </row>
    <row r="3112" spans="1:32" x14ac:dyDescent="0.2">
      <c r="A3112" t="s">
        <v>918</v>
      </c>
      <c r="B3112" t="s">
        <v>794</v>
      </c>
      <c r="C3112" t="s">
        <v>61</v>
      </c>
      <c r="D3112" t="s">
        <v>39</v>
      </c>
      <c r="E3112">
        <v>7</v>
      </c>
      <c r="F3112" t="s">
        <v>919</v>
      </c>
      <c r="G3112" t="s">
        <v>187</v>
      </c>
      <c r="T3112">
        <v>1</v>
      </c>
      <c r="U3112">
        <v>1</v>
      </c>
      <c r="V3112">
        <v>13</v>
      </c>
      <c r="W3112">
        <v>0</v>
      </c>
      <c r="X3112">
        <v>0</v>
      </c>
      <c r="Y3112">
        <v>0</v>
      </c>
      <c r="AF3112">
        <v>2.2999999999999998</v>
      </c>
    </row>
    <row r="3113" spans="1:32" x14ac:dyDescent="0.2">
      <c r="A3113" t="s">
        <v>1019</v>
      </c>
      <c r="B3113" t="s">
        <v>720</v>
      </c>
      <c r="C3113" t="s">
        <v>44</v>
      </c>
      <c r="D3113" t="s">
        <v>38</v>
      </c>
      <c r="E3113">
        <v>7</v>
      </c>
      <c r="F3113" t="s">
        <v>1020</v>
      </c>
      <c r="G3113" t="s">
        <v>194</v>
      </c>
      <c r="T3113">
        <v>1</v>
      </c>
      <c r="U3113">
        <v>1</v>
      </c>
      <c r="V3113">
        <v>13</v>
      </c>
      <c r="W3113">
        <v>0</v>
      </c>
      <c r="X3113">
        <v>0</v>
      </c>
      <c r="Y3113">
        <v>0</v>
      </c>
      <c r="AF3113">
        <v>2.2999999999999998</v>
      </c>
    </row>
    <row r="3114" spans="1:32" x14ac:dyDescent="0.2">
      <c r="A3114" t="s">
        <v>1033</v>
      </c>
      <c r="B3114" t="s">
        <v>794</v>
      </c>
      <c r="C3114" t="s">
        <v>39</v>
      </c>
      <c r="D3114" t="s">
        <v>61</v>
      </c>
      <c r="E3114">
        <v>7</v>
      </c>
      <c r="F3114" t="s">
        <v>1034</v>
      </c>
      <c r="G3114" t="s">
        <v>187</v>
      </c>
      <c r="T3114">
        <v>1</v>
      </c>
      <c r="U3114">
        <v>1</v>
      </c>
      <c r="V3114">
        <v>13</v>
      </c>
      <c r="W3114">
        <v>0</v>
      </c>
      <c r="X3114">
        <v>0</v>
      </c>
      <c r="Y3114">
        <v>0</v>
      </c>
      <c r="AF3114">
        <v>2.2999999999999998</v>
      </c>
    </row>
    <row r="3115" spans="1:32" x14ac:dyDescent="0.2">
      <c r="A3115" t="s">
        <v>928</v>
      </c>
      <c r="B3115" t="s">
        <v>720</v>
      </c>
      <c r="C3115" t="s">
        <v>36</v>
      </c>
      <c r="D3115" t="s">
        <v>53</v>
      </c>
      <c r="E3115">
        <v>7</v>
      </c>
      <c r="F3115" t="s">
        <v>929</v>
      </c>
      <c r="G3115" t="s">
        <v>191</v>
      </c>
      <c r="T3115">
        <v>2</v>
      </c>
      <c r="U3115">
        <v>1</v>
      </c>
      <c r="V3115">
        <v>13</v>
      </c>
      <c r="W3115">
        <v>0</v>
      </c>
      <c r="X3115">
        <v>0</v>
      </c>
      <c r="Y3115">
        <v>0</v>
      </c>
      <c r="AF3115">
        <v>2.2999999999999998</v>
      </c>
    </row>
    <row r="3116" spans="1:32" x14ac:dyDescent="0.2">
      <c r="A3116" t="s">
        <v>674</v>
      </c>
      <c r="B3116" t="s">
        <v>475</v>
      </c>
      <c r="C3116" t="s">
        <v>58</v>
      </c>
      <c r="D3116" t="s">
        <v>40</v>
      </c>
      <c r="E3116">
        <v>7</v>
      </c>
      <c r="F3116" t="s">
        <v>675</v>
      </c>
      <c r="G3116" t="s">
        <v>184</v>
      </c>
      <c r="O3116">
        <v>2</v>
      </c>
      <c r="P3116">
        <v>9</v>
      </c>
      <c r="Q3116">
        <v>0</v>
      </c>
      <c r="R3116">
        <v>0</v>
      </c>
      <c r="S3116">
        <v>0</v>
      </c>
      <c r="T3116">
        <v>1</v>
      </c>
      <c r="U3116">
        <v>1</v>
      </c>
      <c r="V3116">
        <v>3</v>
      </c>
      <c r="W3116">
        <v>0</v>
      </c>
      <c r="X3116">
        <v>0</v>
      </c>
      <c r="Y3116">
        <v>0</v>
      </c>
      <c r="AF3116">
        <v>2.2000000000000002</v>
      </c>
    </row>
    <row r="3117" spans="1:32" x14ac:dyDescent="0.2">
      <c r="A3117" t="s">
        <v>1017</v>
      </c>
      <c r="B3117" t="s">
        <v>794</v>
      </c>
      <c r="C3117" t="s">
        <v>56</v>
      </c>
      <c r="D3117" t="s">
        <v>49</v>
      </c>
      <c r="E3117">
        <v>7</v>
      </c>
      <c r="F3117" t="s">
        <v>1018</v>
      </c>
      <c r="G3117" t="s">
        <v>192</v>
      </c>
      <c r="T3117">
        <v>2</v>
      </c>
      <c r="U3117">
        <v>2</v>
      </c>
      <c r="V3117">
        <v>1</v>
      </c>
      <c r="W3117">
        <v>0</v>
      </c>
      <c r="X3117">
        <v>0</v>
      </c>
      <c r="Y3117">
        <v>0</v>
      </c>
      <c r="AF3117">
        <v>2.1</v>
      </c>
    </row>
    <row r="3118" spans="1:32" x14ac:dyDescent="0.2">
      <c r="A3118" t="s">
        <v>1167</v>
      </c>
      <c r="B3118" t="s">
        <v>794</v>
      </c>
      <c r="C3118" t="s">
        <v>50</v>
      </c>
      <c r="D3118" t="s">
        <v>54</v>
      </c>
      <c r="E3118">
        <v>7</v>
      </c>
      <c r="F3118" t="s">
        <v>1168</v>
      </c>
      <c r="G3118" t="s">
        <v>183</v>
      </c>
      <c r="T3118">
        <v>1</v>
      </c>
      <c r="U3118">
        <v>1</v>
      </c>
      <c r="V3118">
        <v>11</v>
      </c>
      <c r="W3118">
        <v>0</v>
      </c>
      <c r="X3118">
        <v>0</v>
      </c>
      <c r="Y3118">
        <v>0</v>
      </c>
      <c r="AF3118">
        <v>2.1</v>
      </c>
    </row>
    <row r="3119" spans="1:32" x14ac:dyDescent="0.2">
      <c r="A3119" t="s">
        <v>1161</v>
      </c>
      <c r="B3119" t="s">
        <v>794</v>
      </c>
      <c r="C3119" t="s">
        <v>59</v>
      </c>
      <c r="D3119" t="s">
        <v>41</v>
      </c>
      <c r="E3119">
        <v>7</v>
      </c>
      <c r="F3119" t="s">
        <v>1162</v>
      </c>
      <c r="G3119" t="s">
        <v>188</v>
      </c>
      <c r="T3119">
        <v>1</v>
      </c>
      <c r="U3119">
        <v>1</v>
      </c>
      <c r="V3119">
        <v>10</v>
      </c>
      <c r="W3119">
        <v>0</v>
      </c>
      <c r="X3119">
        <v>0</v>
      </c>
      <c r="Y3119">
        <v>0</v>
      </c>
      <c r="AF3119">
        <v>2</v>
      </c>
    </row>
    <row r="3120" spans="1:32" x14ac:dyDescent="0.2">
      <c r="A3120" t="s">
        <v>507</v>
      </c>
      <c r="B3120" t="s">
        <v>475</v>
      </c>
      <c r="C3120" t="s">
        <v>37</v>
      </c>
      <c r="D3120" t="s">
        <v>34</v>
      </c>
      <c r="E3120">
        <v>7</v>
      </c>
      <c r="F3120" t="s">
        <v>508</v>
      </c>
      <c r="G3120" t="s">
        <v>193</v>
      </c>
      <c r="O3120">
        <v>5</v>
      </c>
      <c r="P3120">
        <v>19</v>
      </c>
      <c r="Q3120">
        <v>0</v>
      </c>
      <c r="R3120">
        <v>0</v>
      </c>
      <c r="S3120">
        <v>0</v>
      </c>
      <c r="AF3120">
        <v>1.9</v>
      </c>
    </row>
    <row r="3121" spans="1:32" x14ac:dyDescent="0.2">
      <c r="A3121" t="s">
        <v>777</v>
      </c>
      <c r="B3121" t="s">
        <v>720</v>
      </c>
      <c r="C3121" t="s">
        <v>55</v>
      </c>
      <c r="D3121" t="s">
        <v>46</v>
      </c>
      <c r="E3121">
        <v>7</v>
      </c>
      <c r="F3121" t="s">
        <v>778</v>
      </c>
      <c r="G3121" t="s">
        <v>195</v>
      </c>
      <c r="T3121">
        <v>1</v>
      </c>
      <c r="U3121">
        <v>1</v>
      </c>
      <c r="V3121">
        <v>9</v>
      </c>
      <c r="W3121">
        <v>0</v>
      </c>
      <c r="X3121">
        <v>0</v>
      </c>
      <c r="Y3121">
        <v>0</v>
      </c>
      <c r="Z3121">
        <v>1</v>
      </c>
      <c r="AA3121">
        <v>0</v>
      </c>
      <c r="AF3121">
        <v>1.9</v>
      </c>
    </row>
    <row r="3122" spans="1:32" x14ac:dyDescent="0.2">
      <c r="A3122" t="s">
        <v>1197</v>
      </c>
      <c r="B3122" t="s">
        <v>794</v>
      </c>
      <c r="C3122" t="s">
        <v>60</v>
      </c>
      <c r="D3122" t="s">
        <v>57</v>
      </c>
      <c r="E3122">
        <v>7</v>
      </c>
      <c r="F3122" t="s">
        <v>1198</v>
      </c>
      <c r="G3122" t="s">
        <v>182</v>
      </c>
      <c r="T3122">
        <v>1</v>
      </c>
      <c r="U3122">
        <v>1</v>
      </c>
      <c r="V3122">
        <v>8</v>
      </c>
      <c r="W3122">
        <v>0</v>
      </c>
      <c r="X3122">
        <v>0</v>
      </c>
      <c r="Y3122">
        <v>0</v>
      </c>
      <c r="AF3122">
        <v>1.8</v>
      </c>
    </row>
    <row r="3123" spans="1:32" x14ac:dyDescent="0.2">
      <c r="A3123" t="s">
        <v>938</v>
      </c>
      <c r="B3123" t="s">
        <v>720</v>
      </c>
      <c r="C3123" t="s">
        <v>35</v>
      </c>
      <c r="D3123" t="s">
        <v>45</v>
      </c>
      <c r="E3123">
        <v>7</v>
      </c>
      <c r="F3123" t="s">
        <v>939</v>
      </c>
      <c r="G3123" t="s">
        <v>185</v>
      </c>
      <c r="T3123">
        <v>1</v>
      </c>
      <c r="U3123">
        <v>1</v>
      </c>
      <c r="V3123">
        <v>8</v>
      </c>
      <c r="W3123">
        <v>0</v>
      </c>
      <c r="X3123">
        <v>0</v>
      </c>
      <c r="Y3123">
        <v>0</v>
      </c>
      <c r="AF3123">
        <v>1.8</v>
      </c>
    </row>
    <row r="3124" spans="1:32" x14ac:dyDescent="0.2">
      <c r="A3124" t="s">
        <v>824</v>
      </c>
      <c r="B3124" t="s">
        <v>720</v>
      </c>
      <c r="C3124" t="s">
        <v>59</v>
      </c>
      <c r="D3124" t="s">
        <v>41</v>
      </c>
      <c r="E3124">
        <v>7</v>
      </c>
      <c r="F3124" t="s">
        <v>825</v>
      </c>
      <c r="G3124" t="s">
        <v>188</v>
      </c>
      <c r="T3124">
        <v>2</v>
      </c>
      <c r="U3124">
        <v>1</v>
      </c>
      <c r="V3124">
        <v>8</v>
      </c>
      <c r="W3124">
        <v>0</v>
      </c>
      <c r="X3124">
        <v>0</v>
      </c>
      <c r="Y3124">
        <v>0</v>
      </c>
      <c r="AF3124">
        <v>1.8</v>
      </c>
    </row>
    <row r="3125" spans="1:32" x14ac:dyDescent="0.2">
      <c r="A3125" t="s">
        <v>544</v>
      </c>
      <c r="B3125" t="s">
        <v>475</v>
      </c>
      <c r="C3125" t="s">
        <v>53</v>
      </c>
      <c r="D3125" t="s">
        <v>36</v>
      </c>
      <c r="E3125">
        <v>7</v>
      </c>
      <c r="F3125" t="s">
        <v>545</v>
      </c>
      <c r="G3125" t="s">
        <v>191</v>
      </c>
      <c r="O3125">
        <v>6</v>
      </c>
      <c r="P3125">
        <v>5</v>
      </c>
      <c r="Q3125">
        <v>0</v>
      </c>
      <c r="R3125">
        <v>0</v>
      </c>
      <c r="S3125">
        <v>0</v>
      </c>
      <c r="T3125">
        <v>1</v>
      </c>
      <c r="U3125">
        <v>1</v>
      </c>
      <c r="V3125">
        <v>2</v>
      </c>
      <c r="W3125">
        <v>0</v>
      </c>
      <c r="X3125">
        <v>0</v>
      </c>
      <c r="Y3125">
        <v>0</v>
      </c>
      <c r="AF3125">
        <v>1.7</v>
      </c>
    </row>
    <row r="3126" spans="1:32" x14ac:dyDescent="0.2">
      <c r="A3126" t="s">
        <v>1173</v>
      </c>
      <c r="B3126" t="s">
        <v>720</v>
      </c>
      <c r="C3126" t="s">
        <v>49</v>
      </c>
      <c r="D3126" t="s">
        <v>56</v>
      </c>
      <c r="E3126">
        <v>7</v>
      </c>
      <c r="F3126" t="s">
        <v>1174</v>
      </c>
      <c r="G3126" t="s">
        <v>192</v>
      </c>
      <c r="T3126">
        <v>3</v>
      </c>
      <c r="U3126">
        <v>1</v>
      </c>
      <c r="V3126">
        <v>7</v>
      </c>
      <c r="W3126">
        <v>0</v>
      </c>
      <c r="X3126">
        <v>0</v>
      </c>
      <c r="Y3126">
        <v>0</v>
      </c>
      <c r="AF3126">
        <v>1.7</v>
      </c>
    </row>
    <row r="3127" spans="1:32" x14ac:dyDescent="0.2">
      <c r="A3127" t="s">
        <v>1233</v>
      </c>
      <c r="B3127" t="s">
        <v>720</v>
      </c>
      <c r="C3127" t="s">
        <v>32</v>
      </c>
      <c r="D3127" t="s">
        <v>43</v>
      </c>
      <c r="E3127">
        <v>7</v>
      </c>
      <c r="F3127" t="s">
        <v>1234</v>
      </c>
      <c r="G3127" t="s">
        <v>189</v>
      </c>
      <c r="T3127">
        <v>2</v>
      </c>
      <c r="U3127">
        <v>1</v>
      </c>
      <c r="V3127">
        <v>7</v>
      </c>
      <c r="W3127">
        <v>0</v>
      </c>
      <c r="X3127">
        <v>0</v>
      </c>
      <c r="Y3127">
        <v>0</v>
      </c>
      <c r="AF3127">
        <v>1.7</v>
      </c>
    </row>
    <row r="3128" spans="1:32" x14ac:dyDescent="0.2">
      <c r="A3128" t="s">
        <v>1250</v>
      </c>
      <c r="B3128" t="s">
        <v>794</v>
      </c>
      <c r="C3128" t="s">
        <v>34</v>
      </c>
      <c r="D3128" t="s">
        <v>37</v>
      </c>
      <c r="E3128">
        <v>7</v>
      </c>
      <c r="F3128" t="s">
        <v>1251</v>
      </c>
      <c r="G3128" t="s">
        <v>193</v>
      </c>
      <c r="T3128">
        <v>1</v>
      </c>
      <c r="U3128">
        <v>1</v>
      </c>
      <c r="V3128">
        <v>6</v>
      </c>
      <c r="W3128">
        <v>0</v>
      </c>
      <c r="X3128">
        <v>0</v>
      </c>
      <c r="Y3128">
        <v>0</v>
      </c>
      <c r="AF3128">
        <v>1.6</v>
      </c>
    </row>
    <row r="3129" spans="1:32" x14ac:dyDescent="0.2">
      <c r="A3129" t="s">
        <v>1127</v>
      </c>
      <c r="B3129" t="s">
        <v>794</v>
      </c>
      <c r="C3129" t="s">
        <v>36</v>
      </c>
      <c r="D3129" t="s">
        <v>53</v>
      </c>
      <c r="E3129">
        <v>7</v>
      </c>
      <c r="F3129" t="s">
        <v>1128</v>
      </c>
      <c r="G3129" t="s">
        <v>191</v>
      </c>
      <c r="T3129">
        <v>1</v>
      </c>
      <c r="U3129">
        <v>1</v>
      </c>
      <c r="V3129">
        <v>6</v>
      </c>
      <c r="W3129">
        <v>0</v>
      </c>
      <c r="X3129">
        <v>0</v>
      </c>
      <c r="Y3129">
        <v>0</v>
      </c>
      <c r="AF3129">
        <v>1.6</v>
      </c>
    </row>
    <row r="3130" spans="1:32" x14ac:dyDescent="0.2">
      <c r="A3130" t="s">
        <v>1075</v>
      </c>
      <c r="B3130" t="s">
        <v>720</v>
      </c>
      <c r="C3130" t="s">
        <v>56</v>
      </c>
      <c r="D3130" t="s">
        <v>49</v>
      </c>
      <c r="E3130">
        <v>7</v>
      </c>
      <c r="F3130" t="s">
        <v>1076</v>
      </c>
      <c r="G3130" t="s">
        <v>192</v>
      </c>
      <c r="T3130">
        <v>2</v>
      </c>
      <c r="U3130">
        <v>1</v>
      </c>
      <c r="V3130">
        <v>6</v>
      </c>
      <c r="W3130">
        <v>0</v>
      </c>
      <c r="X3130">
        <v>0</v>
      </c>
      <c r="Y3130">
        <v>0</v>
      </c>
      <c r="AF3130">
        <v>1.6</v>
      </c>
    </row>
    <row r="3131" spans="1:32" x14ac:dyDescent="0.2">
      <c r="A3131" t="s">
        <v>880</v>
      </c>
      <c r="B3131" t="s">
        <v>720</v>
      </c>
      <c r="C3131" t="s">
        <v>55</v>
      </c>
      <c r="D3131" t="s">
        <v>46</v>
      </c>
      <c r="E3131">
        <v>7</v>
      </c>
      <c r="F3131" t="s">
        <v>881</v>
      </c>
      <c r="G3131" t="s">
        <v>195</v>
      </c>
      <c r="T3131">
        <v>3</v>
      </c>
      <c r="U3131">
        <v>1</v>
      </c>
      <c r="V3131">
        <v>6</v>
      </c>
      <c r="W3131">
        <v>0</v>
      </c>
      <c r="X3131">
        <v>0</v>
      </c>
      <c r="Y3131">
        <v>0</v>
      </c>
      <c r="AF3131">
        <v>1.6</v>
      </c>
    </row>
    <row r="3132" spans="1:32" x14ac:dyDescent="0.2">
      <c r="A3132" t="s">
        <v>381</v>
      </c>
      <c r="B3132" t="s">
        <v>367</v>
      </c>
      <c r="C3132" t="s">
        <v>45</v>
      </c>
      <c r="D3132" t="s">
        <v>35</v>
      </c>
      <c r="E3132">
        <v>7</v>
      </c>
      <c r="F3132" t="s">
        <v>382</v>
      </c>
      <c r="G3132" t="s">
        <v>185</v>
      </c>
      <c r="H3132">
        <v>5</v>
      </c>
      <c r="I3132">
        <v>4</v>
      </c>
      <c r="J3132">
        <v>27</v>
      </c>
      <c r="K3132">
        <v>0</v>
      </c>
      <c r="L3132">
        <v>0</v>
      </c>
      <c r="M3132">
        <v>0</v>
      </c>
      <c r="N3132">
        <v>0</v>
      </c>
      <c r="O3132">
        <v>1</v>
      </c>
      <c r="P3132">
        <v>5</v>
      </c>
      <c r="Q3132">
        <v>0</v>
      </c>
      <c r="R3132">
        <v>0</v>
      </c>
      <c r="S3132">
        <v>0</v>
      </c>
      <c r="AF3132">
        <v>1.58</v>
      </c>
    </row>
    <row r="3133" spans="1:32" x14ac:dyDescent="0.2">
      <c r="A3133" t="s">
        <v>1069</v>
      </c>
      <c r="B3133" t="s">
        <v>794</v>
      </c>
      <c r="C3133" t="s">
        <v>49</v>
      </c>
      <c r="D3133" t="s">
        <v>56</v>
      </c>
      <c r="E3133">
        <v>7</v>
      </c>
      <c r="F3133" t="s">
        <v>1070</v>
      </c>
      <c r="G3133" t="s">
        <v>192</v>
      </c>
      <c r="T3133">
        <v>1</v>
      </c>
      <c r="U3133">
        <v>1</v>
      </c>
      <c r="V3133">
        <v>5</v>
      </c>
      <c r="W3133">
        <v>0</v>
      </c>
      <c r="X3133">
        <v>0</v>
      </c>
      <c r="Y3133">
        <v>0</v>
      </c>
      <c r="AF3133">
        <v>1.5</v>
      </c>
    </row>
    <row r="3134" spans="1:32" x14ac:dyDescent="0.2">
      <c r="A3134" t="s">
        <v>1282</v>
      </c>
      <c r="B3134" t="s">
        <v>720</v>
      </c>
      <c r="C3134" t="s">
        <v>40</v>
      </c>
      <c r="D3134" t="s">
        <v>58</v>
      </c>
      <c r="E3134">
        <v>7</v>
      </c>
      <c r="F3134" t="s">
        <v>1283</v>
      </c>
      <c r="G3134" t="s">
        <v>184</v>
      </c>
      <c r="T3134">
        <v>1</v>
      </c>
      <c r="U3134">
        <v>1</v>
      </c>
      <c r="V3134">
        <v>5</v>
      </c>
      <c r="W3134">
        <v>0</v>
      </c>
      <c r="X3134">
        <v>0</v>
      </c>
      <c r="Y3134">
        <v>0</v>
      </c>
      <c r="AF3134">
        <v>1.5</v>
      </c>
    </row>
    <row r="3135" spans="1:32" x14ac:dyDescent="0.2">
      <c r="A3135" t="s">
        <v>672</v>
      </c>
      <c r="B3135" t="s">
        <v>475</v>
      </c>
      <c r="C3135" t="s">
        <v>50</v>
      </c>
      <c r="D3135" t="s">
        <v>54</v>
      </c>
      <c r="E3135">
        <v>7</v>
      </c>
      <c r="F3135" t="s">
        <v>673</v>
      </c>
      <c r="G3135" t="s">
        <v>183</v>
      </c>
      <c r="O3135">
        <v>3</v>
      </c>
      <c r="P3135">
        <v>14</v>
      </c>
      <c r="Q3135">
        <v>0</v>
      </c>
      <c r="R3135">
        <v>0</v>
      </c>
      <c r="S3135">
        <v>0</v>
      </c>
      <c r="T3135">
        <v>1</v>
      </c>
      <c r="U3135">
        <v>0</v>
      </c>
      <c r="V3135">
        <v>0</v>
      </c>
      <c r="W3135">
        <v>0</v>
      </c>
      <c r="X3135">
        <v>0</v>
      </c>
      <c r="Y3135">
        <v>0</v>
      </c>
      <c r="AF3135">
        <v>1.4</v>
      </c>
    </row>
    <row r="3136" spans="1:32" x14ac:dyDescent="0.2">
      <c r="A3136" t="s">
        <v>954</v>
      </c>
      <c r="B3136" t="s">
        <v>794</v>
      </c>
      <c r="C3136" t="s">
        <v>43</v>
      </c>
      <c r="D3136" t="s">
        <v>32</v>
      </c>
      <c r="E3136">
        <v>7</v>
      </c>
      <c r="F3136" t="s">
        <v>955</v>
      </c>
      <c r="G3136" t="s">
        <v>189</v>
      </c>
      <c r="T3136">
        <v>2</v>
      </c>
      <c r="U3136">
        <v>1</v>
      </c>
      <c r="V3136">
        <v>4</v>
      </c>
      <c r="W3136">
        <v>0</v>
      </c>
      <c r="X3136">
        <v>0</v>
      </c>
      <c r="Y3136">
        <v>0</v>
      </c>
      <c r="AF3136">
        <v>1.4</v>
      </c>
    </row>
    <row r="3137" spans="1:32" x14ac:dyDescent="0.2">
      <c r="A3137" t="s">
        <v>1093</v>
      </c>
      <c r="B3137" t="s">
        <v>794</v>
      </c>
      <c r="C3137" t="s">
        <v>35</v>
      </c>
      <c r="D3137" t="s">
        <v>45</v>
      </c>
      <c r="E3137">
        <v>7</v>
      </c>
      <c r="F3137" t="s">
        <v>1094</v>
      </c>
      <c r="G3137" t="s">
        <v>185</v>
      </c>
      <c r="T3137">
        <v>1</v>
      </c>
      <c r="U3137">
        <v>1</v>
      </c>
      <c r="V3137">
        <v>4</v>
      </c>
      <c r="W3137">
        <v>0</v>
      </c>
      <c r="X3137">
        <v>0</v>
      </c>
      <c r="Y3137">
        <v>0</v>
      </c>
      <c r="AF3137">
        <v>1.4</v>
      </c>
    </row>
    <row r="3138" spans="1:32" x14ac:dyDescent="0.2">
      <c r="A3138" t="s">
        <v>1119</v>
      </c>
      <c r="B3138" t="s">
        <v>794</v>
      </c>
      <c r="C3138" t="s">
        <v>40</v>
      </c>
      <c r="D3138" t="s">
        <v>58</v>
      </c>
      <c r="E3138">
        <v>7</v>
      </c>
      <c r="F3138" t="s">
        <v>1120</v>
      </c>
      <c r="G3138" t="s">
        <v>184</v>
      </c>
      <c r="T3138">
        <v>5</v>
      </c>
      <c r="U3138">
        <v>1</v>
      </c>
      <c r="V3138">
        <v>4</v>
      </c>
      <c r="W3138">
        <v>0</v>
      </c>
      <c r="X3138">
        <v>0</v>
      </c>
      <c r="Y3138">
        <v>0</v>
      </c>
      <c r="AF3138">
        <v>1.4</v>
      </c>
    </row>
    <row r="3139" spans="1:32" x14ac:dyDescent="0.2">
      <c r="A3139" t="s">
        <v>678</v>
      </c>
      <c r="B3139" t="s">
        <v>475</v>
      </c>
      <c r="C3139" t="s">
        <v>37</v>
      </c>
      <c r="D3139" t="s">
        <v>34</v>
      </c>
      <c r="E3139">
        <v>7</v>
      </c>
      <c r="F3139" t="s">
        <v>679</v>
      </c>
      <c r="G3139" t="s">
        <v>193</v>
      </c>
      <c r="O3139">
        <v>4</v>
      </c>
      <c r="P3139">
        <v>13</v>
      </c>
      <c r="Q3139">
        <v>0</v>
      </c>
      <c r="R3139">
        <v>0</v>
      </c>
      <c r="S3139">
        <v>0</v>
      </c>
      <c r="AF3139">
        <v>1.3</v>
      </c>
    </row>
    <row r="3140" spans="1:32" x14ac:dyDescent="0.2">
      <c r="A3140" t="s">
        <v>1043</v>
      </c>
      <c r="B3140" t="s">
        <v>720</v>
      </c>
      <c r="C3140" t="s">
        <v>46</v>
      </c>
      <c r="D3140" t="s">
        <v>55</v>
      </c>
      <c r="E3140">
        <v>7</v>
      </c>
      <c r="F3140" t="s">
        <v>1044</v>
      </c>
      <c r="G3140" t="s">
        <v>195</v>
      </c>
      <c r="T3140">
        <v>1</v>
      </c>
      <c r="U3140">
        <v>1</v>
      </c>
      <c r="V3140">
        <v>3</v>
      </c>
      <c r="W3140">
        <v>0</v>
      </c>
      <c r="X3140">
        <v>0</v>
      </c>
      <c r="Y3140">
        <v>0</v>
      </c>
      <c r="AF3140">
        <v>1.3</v>
      </c>
    </row>
    <row r="3141" spans="1:32" x14ac:dyDescent="0.2">
      <c r="A3141" t="s">
        <v>994</v>
      </c>
      <c r="B3141" t="s">
        <v>794</v>
      </c>
      <c r="C3141" t="s">
        <v>62</v>
      </c>
      <c r="D3141" t="s">
        <v>48</v>
      </c>
      <c r="E3141">
        <v>7</v>
      </c>
      <c r="F3141" t="s">
        <v>995</v>
      </c>
      <c r="G3141" t="s">
        <v>190</v>
      </c>
      <c r="T3141">
        <v>2</v>
      </c>
      <c r="U3141">
        <v>1</v>
      </c>
      <c r="V3141">
        <v>2</v>
      </c>
      <c r="W3141">
        <v>0</v>
      </c>
      <c r="X3141">
        <v>0</v>
      </c>
      <c r="Y3141">
        <v>0</v>
      </c>
      <c r="AF3141">
        <v>1.2</v>
      </c>
    </row>
    <row r="3142" spans="1:32" x14ac:dyDescent="0.2">
      <c r="A3142" t="s">
        <v>1065</v>
      </c>
      <c r="B3142" t="s">
        <v>720</v>
      </c>
      <c r="C3142" t="s">
        <v>60</v>
      </c>
      <c r="D3142" t="s">
        <v>57</v>
      </c>
      <c r="E3142">
        <v>7</v>
      </c>
      <c r="F3142" t="s">
        <v>1066</v>
      </c>
      <c r="G3142" t="s">
        <v>182</v>
      </c>
      <c r="T3142">
        <v>3</v>
      </c>
      <c r="U3142">
        <v>1</v>
      </c>
      <c r="V3142">
        <v>2</v>
      </c>
      <c r="W3142">
        <v>0</v>
      </c>
      <c r="X3142">
        <v>0</v>
      </c>
      <c r="Y3142">
        <v>0</v>
      </c>
      <c r="AF3142">
        <v>1.2</v>
      </c>
    </row>
    <row r="3143" spans="1:32" x14ac:dyDescent="0.2">
      <c r="A3143" t="s">
        <v>1097</v>
      </c>
      <c r="B3143" t="s">
        <v>794</v>
      </c>
      <c r="C3143" t="s">
        <v>60</v>
      </c>
      <c r="D3143" t="s">
        <v>57</v>
      </c>
      <c r="E3143">
        <v>7</v>
      </c>
      <c r="F3143" t="s">
        <v>1098</v>
      </c>
      <c r="G3143" t="s">
        <v>182</v>
      </c>
      <c r="T3143">
        <v>1</v>
      </c>
      <c r="U3143">
        <v>1</v>
      </c>
      <c r="V3143">
        <v>1</v>
      </c>
      <c r="W3143">
        <v>0</v>
      </c>
      <c r="X3143">
        <v>0</v>
      </c>
      <c r="Y3143">
        <v>0</v>
      </c>
      <c r="AF3143">
        <v>1.1000000000000001</v>
      </c>
    </row>
    <row r="3144" spans="1:32" x14ac:dyDescent="0.2">
      <c r="A3144" t="s">
        <v>466</v>
      </c>
      <c r="B3144" t="s">
        <v>367</v>
      </c>
      <c r="C3144" t="s">
        <v>41</v>
      </c>
      <c r="D3144" t="s">
        <v>59</v>
      </c>
      <c r="E3144">
        <v>7</v>
      </c>
      <c r="F3144" t="s">
        <v>467</v>
      </c>
      <c r="G3144" t="s">
        <v>188</v>
      </c>
      <c r="H3144">
        <v>1</v>
      </c>
      <c r="I3144">
        <v>1</v>
      </c>
      <c r="J3144">
        <v>25</v>
      </c>
      <c r="K3144">
        <v>0</v>
      </c>
      <c r="L3144">
        <v>0</v>
      </c>
      <c r="M3144">
        <v>0</v>
      </c>
      <c r="N3144">
        <v>0</v>
      </c>
      <c r="AF3144">
        <v>1</v>
      </c>
    </row>
    <row r="3145" spans="1:32" x14ac:dyDescent="0.2">
      <c r="A3145" t="s">
        <v>574</v>
      </c>
      <c r="B3145" t="s">
        <v>475</v>
      </c>
      <c r="C3145" t="s">
        <v>45</v>
      </c>
      <c r="D3145" t="s">
        <v>35</v>
      </c>
      <c r="E3145">
        <v>7</v>
      </c>
      <c r="F3145" t="s">
        <v>575</v>
      </c>
      <c r="G3145" t="s">
        <v>185</v>
      </c>
      <c r="O3145">
        <v>8</v>
      </c>
      <c r="P3145">
        <v>9</v>
      </c>
      <c r="Q3145">
        <v>0</v>
      </c>
      <c r="R3145">
        <v>0</v>
      </c>
      <c r="S3145">
        <v>0</v>
      </c>
      <c r="AF3145">
        <v>0.9</v>
      </c>
    </row>
    <row r="3146" spans="1:32" x14ac:dyDescent="0.2">
      <c r="A3146" t="s">
        <v>735</v>
      </c>
      <c r="B3146" t="s">
        <v>475</v>
      </c>
      <c r="C3146" t="s">
        <v>62</v>
      </c>
      <c r="D3146" t="s">
        <v>48</v>
      </c>
      <c r="E3146">
        <v>7</v>
      </c>
      <c r="F3146" t="s">
        <v>736</v>
      </c>
      <c r="G3146" t="s">
        <v>190</v>
      </c>
      <c r="O3146">
        <v>2</v>
      </c>
      <c r="P3146">
        <v>8</v>
      </c>
      <c r="Q3146">
        <v>0</v>
      </c>
      <c r="R3146">
        <v>0</v>
      </c>
      <c r="S3146">
        <v>0</v>
      </c>
      <c r="AF3146">
        <v>0.8</v>
      </c>
    </row>
    <row r="3147" spans="1:32" x14ac:dyDescent="0.2">
      <c r="A3147" t="s">
        <v>624</v>
      </c>
      <c r="B3147" t="s">
        <v>475</v>
      </c>
      <c r="C3147" t="s">
        <v>33</v>
      </c>
      <c r="D3147" t="s">
        <v>42</v>
      </c>
      <c r="E3147">
        <v>7</v>
      </c>
      <c r="F3147" t="s">
        <v>625</v>
      </c>
      <c r="G3147" t="s">
        <v>186</v>
      </c>
      <c r="O3147">
        <v>3</v>
      </c>
      <c r="P3147">
        <v>8</v>
      </c>
      <c r="Q3147">
        <v>0</v>
      </c>
      <c r="R3147">
        <v>0</v>
      </c>
      <c r="S3147">
        <v>0</v>
      </c>
      <c r="AF3147">
        <v>0.8</v>
      </c>
    </row>
    <row r="3148" spans="1:32" x14ac:dyDescent="0.2">
      <c r="A3148" t="s">
        <v>644</v>
      </c>
      <c r="B3148" t="s">
        <v>475</v>
      </c>
      <c r="C3148" t="s">
        <v>40</v>
      </c>
      <c r="D3148" t="s">
        <v>58</v>
      </c>
      <c r="E3148">
        <v>7</v>
      </c>
      <c r="F3148" t="s">
        <v>645</v>
      </c>
      <c r="G3148" t="s">
        <v>184</v>
      </c>
      <c r="O3148">
        <v>6</v>
      </c>
      <c r="P3148">
        <v>8</v>
      </c>
      <c r="Q3148">
        <v>0</v>
      </c>
      <c r="R3148">
        <v>0</v>
      </c>
      <c r="S3148">
        <v>0</v>
      </c>
      <c r="AF3148">
        <v>0.8</v>
      </c>
    </row>
    <row r="3149" spans="1:32" x14ac:dyDescent="0.2">
      <c r="A3149" t="s">
        <v>920</v>
      </c>
      <c r="B3149" t="s">
        <v>794</v>
      </c>
      <c r="C3149" t="s">
        <v>42</v>
      </c>
      <c r="D3149" t="s">
        <v>33</v>
      </c>
      <c r="E3149">
        <v>7</v>
      </c>
      <c r="F3149" t="s">
        <v>921</v>
      </c>
      <c r="G3149" t="s">
        <v>186</v>
      </c>
      <c r="T3149">
        <v>2</v>
      </c>
      <c r="U3149">
        <v>1</v>
      </c>
      <c r="V3149">
        <v>-3</v>
      </c>
      <c r="W3149">
        <v>0</v>
      </c>
      <c r="X3149">
        <v>0</v>
      </c>
      <c r="Y3149">
        <v>0</v>
      </c>
      <c r="AF3149">
        <v>0.7</v>
      </c>
    </row>
    <row r="3150" spans="1:32" x14ac:dyDescent="0.2">
      <c r="A3150" t="s">
        <v>698</v>
      </c>
      <c r="B3150" t="s">
        <v>475</v>
      </c>
      <c r="C3150" t="s">
        <v>56</v>
      </c>
      <c r="D3150" t="s">
        <v>49</v>
      </c>
      <c r="E3150">
        <v>7</v>
      </c>
      <c r="F3150" t="s">
        <v>699</v>
      </c>
      <c r="G3150" t="s">
        <v>192</v>
      </c>
      <c r="O3150">
        <v>2</v>
      </c>
      <c r="P3150">
        <v>4</v>
      </c>
      <c r="Q3150">
        <v>0</v>
      </c>
      <c r="R3150">
        <v>0</v>
      </c>
      <c r="S3150">
        <v>0</v>
      </c>
      <c r="AF3150">
        <v>0.4</v>
      </c>
    </row>
    <row r="3151" spans="1:32" x14ac:dyDescent="0.2">
      <c r="A3151" t="s">
        <v>453</v>
      </c>
      <c r="B3151" t="s">
        <v>367</v>
      </c>
      <c r="C3151" t="s">
        <v>42</v>
      </c>
      <c r="D3151" t="s">
        <v>33</v>
      </c>
      <c r="E3151">
        <v>7</v>
      </c>
      <c r="F3151" t="s">
        <v>454</v>
      </c>
      <c r="G3151" t="s">
        <v>186</v>
      </c>
      <c r="H3151">
        <v>1</v>
      </c>
      <c r="I3151">
        <v>1</v>
      </c>
      <c r="J3151">
        <v>14</v>
      </c>
      <c r="K3151">
        <v>0</v>
      </c>
      <c r="L3151">
        <v>0</v>
      </c>
      <c r="M3151">
        <v>0</v>
      </c>
      <c r="N3151">
        <v>0</v>
      </c>
      <c r="O3151">
        <v>3</v>
      </c>
      <c r="P3151">
        <v>-2</v>
      </c>
      <c r="Q3151">
        <v>0</v>
      </c>
      <c r="R3151">
        <v>0</v>
      </c>
      <c r="S3151">
        <v>0</v>
      </c>
      <c r="AF3151">
        <v>0.36</v>
      </c>
    </row>
    <row r="3152" spans="1:32" x14ac:dyDescent="0.2">
      <c r="A3152" t="s">
        <v>474</v>
      </c>
      <c r="B3152" t="s">
        <v>475</v>
      </c>
      <c r="C3152" t="s">
        <v>56</v>
      </c>
      <c r="D3152" t="s">
        <v>49</v>
      </c>
      <c r="E3152">
        <v>7</v>
      </c>
      <c r="F3152" t="s">
        <v>476</v>
      </c>
      <c r="G3152" t="s">
        <v>192</v>
      </c>
      <c r="O3152">
        <v>4</v>
      </c>
      <c r="P3152">
        <v>3</v>
      </c>
      <c r="Q3152">
        <v>0</v>
      </c>
      <c r="R3152">
        <v>0</v>
      </c>
      <c r="S3152">
        <v>0</v>
      </c>
      <c r="AF3152">
        <v>0.3</v>
      </c>
    </row>
    <row r="3153" spans="1:32" x14ac:dyDescent="0.2">
      <c r="A3153" t="s">
        <v>580</v>
      </c>
      <c r="B3153" t="s">
        <v>475</v>
      </c>
      <c r="C3153" t="s">
        <v>62</v>
      </c>
      <c r="D3153" t="s">
        <v>48</v>
      </c>
      <c r="E3153">
        <v>7</v>
      </c>
      <c r="F3153" t="s">
        <v>581</v>
      </c>
      <c r="G3153" t="s">
        <v>190</v>
      </c>
      <c r="O3153">
        <v>1</v>
      </c>
      <c r="P3153">
        <v>2</v>
      </c>
      <c r="Q3153">
        <v>0</v>
      </c>
      <c r="R3153">
        <v>0</v>
      </c>
      <c r="S3153">
        <v>0</v>
      </c>
      <c r="AF3153">
        <v>0.2</v>
      </c>
    </row>
    <row r="3154" spans="1:32" x14ac:dyDescent="0.2">
      <c r="A3154" t="s">
        <v>717</v>
      </c>
      <c r="B3154" t="s">
        <v>530</v>
      </c>
      <c r="C3154" t="s">
        <v>53</v>
      </c>
      <c r="D3154" t="s">
        <v>36</v>
      </c>
      <c r="E3154">
        <v>7</v>
      </c>
      <c r="F3154" t="s">
        <v>718</v>
      </c>
      <c r="G3154" t="s">
        <v>191</v>
      </c>
      <c r="O3154">
        <v>1</v>
      </c>
      <c r="P3154">
        <v>1</v>
      </c>
      <c r="Q3154">
        <v>0</v>
      </c>
      <c r="R3154">
        <v>0</v>
      </c>
      <c r="S3154">
        <v>0</v>
      </c>
      <c r="AF3154">
        <v>0.1</v>
      </c>
    </row>
    <row r="3155" spans="1:32" x14ac:dyDescent="0.2">
      <c r="A3155" t="s">
        <v>731</v>
      </c>
      <c r="B3155" t="s">
        <v>530</v>
      </c>
      <c r="C3155" t="s">
        <v>50</v>
      </c>
      <c r="D3155" t="s">
        <v>54</v>
      </c>
      <c r="E3155">
        <v>7</v>
      </c>
      <c r="F3155" t="s">
        <v>732</v>
      </c>
      <c r="G3155" t="s">
        <v>183</v>
      </c>
      <c r="O3155">
        <v>1</v>
      </c>
      <c r="P3155">
        <v>0</v>
      </c>
      <c r="Q3155">
        <v>0</v>
      </c>
      <c r="R3155">
        <v>0</v>
      </c>
      <c r="S3155">
        <v>0</v>
      </c>
      <c r="AF3155">
        <v>0</v>
      </c>
    </row>
    <row r="3156" spans="1:32" x14ac:dyDescent="0.2">
      <c r="A3156" t="s">
        <v>733</v>
      </c>
      <c r="B3156" t="s">
        <v>475</v>
      </c>
      <c r="C3156" t="s">
        <v>44</v>
      </c>
      <c r="D3156" t="s">
        <v>38</v>
      </c>
      <c r="E3156">
        <v>7</v>
      </c>
      <c r="F3156" t="s">
        <v>734</v>
      </c>
      <c r="G3156" t="s">
        <v>194</v>
      </c>
      <c r="O3156">
        <v>1</v>
      </c>
      <c r="P3156">
        <v>0</v>
      </c>
      <c r="Q3156">
        <v>0</v>
      </c>
      <c r="R3156">
        <v>0</v>
      </c>
      <c r="S3156">
        <v>0</v>
      </c>
      <c r="AF3156">
        <v>0</v>
      </c>
    </row>
    <row r="3157" spans="1:32" x14ac:dyDescent="0.2">
      <c r="A3157" t="s">
        <v>686</v>
      </c>
      <c r="B3157" t="s">
        <v>530</v>
      </c>
      <c r="C3157" t="s">
        <v>61</v>
      </c>
      <c r="D3157" t="s">
        <v>39</v>
      </c>
      <c r="E3157">
        <v>7</v>
      </c>
      <c r="F3157" t="s">
        <v>687</v>
      </c>
      <c r="G3157" t="s">
        <v>187</v>
      </c>
      <c r="O3157">
        <v>1</v>
      </c>
      <c r="P3157">
        <v>0</v>
      </c>
      <c r="Q3157">
        <v>0</v>
      </c>
      <c r="R3157">
        <v>0</v>
      </c>
      <c r="S3157">
        <v>0</v>
      </c>
      <c r="AF3157">
        <v>0</v>
      </c>
    </row>
    <row r="3158" spans="1:32" x14ac:dyDescent="0.2">
      <c r="A3158" t="s">
        <v>752</v>
      </c>
      <c r="B3158" t="s">
        <v>753</v>
      </c>
      <c r="C3158" t="s">
        <v>40</v>
      </c>
      <c r="D3158" t="s">
        <v>58</v>
      </c>
      <c r="E3158">
        <v>7</v>
      </c>
      <c r="F3158" t="s">
        <v>754</v>
      </c>
      <c r="G3158" t="s">
        <v>184</v>
      </c>
      <c r="O3158">
        <v>1</v>
      </c>
      <c r="P3158">
        <v>0</v>
      </c>
      <c r="Q3158">
        <v>0</v>
      </c>
      <c r="R3158">
        <v>0</v>
      </c>
      <c r="S3158">
        <v>0</v>
      </c>
      <c r="AF3158">
        <v>0</v>
      </c>
    </row>
    <row r="3159" spans="1:32" x14ac:dyDescent="0.2">
      <c r="A3159" t="s">
        <v>757</v>
      </c>
      <c r="B3159" t="s">
        <v>475</v>
      </c>
      <c r="C3159" t="s">
        <v>61</v>
      </c>
      <c r="D3159" t="s">
        <v>39</v>
      </c>
      <c r="E3159">
        <v>7</v>
      </c>
      <c r="F3159" t="s">
        <v>758</v>
      </c>
      <c r="G3159" t="s">
        <v>187</v>
      </c>
      <c r="O3159">
        <v>1</v>
      </c>
      <c r="P3159">
        <v>0</v>
      </c>
      <c r="Q3159">
        <v>0</v>
      </c>
      <c r="R3159">
        <v>0</v>
      </c>
      <c r="S3159">
        <v>0</v>
      </c>
      <c r="AF3159">
        <v>0</v>
      </c>
    </row>
    <row r="3160" spans="1:32" x14ac:dyDescent="0.2">
      <c r="A3160" t="s">
        <v>916</v>
      </c>
      <c r="B3160" t="s">
        <v>794</v>
      </c>
      <c r="C3160" t="s">
        <v>48</v>
      </c>
      <c r="D3160" t="s">
        <v>62</v>
      </c>
      <c r="E3160">
        <v>7</v>
      </c>
      <c r="F3160" t="s">
        <v>917</v>
      </c>
      <c r="G3160" t="s">
        <v>190</v>
      </c>
      <c r="T3160">
        <v>2</v>
      </c>
      <c r="U3160">
        <v>0</v>
      </c>
      <c r="V3160">
        <v>0</v>
      </c>
      <c r="W3160">
        <v>0</v>
      </c>
      <c r="X3160">
        <v>0</v>
      </c>
      <c r="Y3160">
        <v>0</v>
      </c>
      <c r="AF3160">
        <v>0</v>
      </c>
    </row>
    <row r="3161" spans="1:32" x14ac:dyDescent="0.2">
      <c r="A3161" t="s">
        <v>844</v>
      </c>
      <c r="B3161" t="s">
        <v>720</v>
      </c>
      <c r="C3161" t="s">
        <v>61</v>
      </c>
      <c r="D3161" t="s">
        <v>39</v>
      </c>
      <c r="E3161">
        <v>7</v>
      </c>
      <c r="F3161" t="s">
        <v>845</v>
      </c>
      <c r="G3161" t="s">
        <v>187</v>
      </c>
      <c r="T3161">
        <v>1</v>
      </c>
      <c r="U3161">
        <v>0</v>
      </c>
      <c r="V3161">
        <v>0</v>
      </c>
      <c r="W3161">
        <v>0</v>
      </c>
      <c r="X3161">
        <v>0</v>
      </c>
      <c r="Y3161">
        <v>0</v>
      </c>
      <c r="AF3161">
        <v>0</v>
      </c>
    </row>
    <row r="3162" spans="1:32" x14ac:dyDescent="0.2">
      <c r="A3162" t="s">
        <v>1027</v>
      </c>
      <c r="B3162" t="s">
        <v>794</v>
      </c>
      <c r="C3162" t="s">
        <v>41</v>
      </c>
      <c r="D3162" t="s">
        <v>59</v>
      </c>
      <c r="E3162">
        <v>7</v>
      </c>
      <c r="F3162" t="s">
        <v>1028</v>
      </c>
      <c r="G3162" t="s">
        <v>188</v>
      </c>
      <c r="T3162">
        <v>1</v>
      </c>
      <c r="U3162">
        <v>0</v>
      </c>
      <c r="V3162">
        <v>0</v>
      </c>
      <c r="W3162">
        <v>0</v>
      </c>
      <c r="X3162">
        <v>0</v>
      </c>
      <c r="Y3162">
        <v>0</v>
      </c>
      <c r="AF3162">
        <v>0</v>
      </c>
    </row>
    <row r="3163" spans="1:32" x14ac:dyDescent="0.2">
      <c r="A3163" t="s">
        <v>1123</v>
      </c>
      <c r="B3163" t="s">
        <v>794</v>
      </c>
      <c r="C3163" t="s">
        <v>33</v>
      </c>
      <c r="D3163" t="s">
        <v>42</v>
      </c>
      <c r="E3163">
        <v>7</v>
      </c>
      <c r="F3163" t="s">
        <v>1124</v>
      </c>
      <c r="G3163" t="s">
        <v>186</v>
      </c>
      <c r="T3163">
        <v>4</v>
      </c>
      <c r="U3163">
        <v>0</v>
      </c>
      <c r="V3163">
        <v>0</v>
      </c>
      <c r="W3163">
        <v>0</v>
      </c>
      <c r="X3163">
        <v>0</v>
      </c>
      <c r="Y3163">
        <v>0</v>
      </c>
      <c r="AF3163">
        <v>0</v>
      </c>
    </row>
    <row r="3164" spans="1:32" x14ac:dyDescent="0.2">
      <c r="A3164" t="s">
        <v>1213</v>
      </c>
      <c r="B3164" t="s">
        <v>794</v>
      </c>
      <c r="C3164" t="s">
        <v>37</v>
      </c>
      <c r="D3164" t="s">
        <v>34</v>
      </c>
      <c r="E3164">
        <v>7</v>
      </c>
      <c r="F3164" t="s">
        <v>1214</v>
      </c>
      <c r="G3164" t="s">
        <v>193</v>
      </c>
      <c r="T3164">
        <v>2</v>
      </c>
      <c r="U3164">
        <v>0</v>
      </c>
      <c r="V3164">
        <v>0</v>
      </c>
      <c r="W3164">
        <v>0</v>
      </c>
      <c r="X3164">
        <v>0</v>
      </c>
      <c r="Y3164">
        <v>0</v>
      </c>
      <c r="AF3164">
        <v>0</v>
      </c>
    </row>
    <row r="3165" spans="1:32" x14ac:dyDescent="0.2">
      <c r="A3165" t="s">
        <v>1129</v>
      </c>
      <c r="B3165" t="s">
        <v>720</v>
      </c>
      <c r="C3165" t="s">
        <v>54</v>
      </c>
      <c r="D3165" t="s">
        <v>50</v>
      </c>
      <c r="E3165">
        <v>7</v>
      </c>
      <c r="F3165" t="s">
        <v>1130</v>
      </c>
      <c r="G3165" t="s">
        <v>183</v>
      </c>
      <c r="T3165">
        <v>1</v>
      </c>
      <c r="U3165">
        <v>0</v>
      </c>
      <c r="V3165">
        <v>0</v>
      </c>
      <c r="W3165">
        <v>0</v>
      </c>
      <c r="X3165">
        <v>0</v>
      </c>
      <c r="Y3165">
        <v>0</v>
      </c>
      <c r="AF3165">
        <v>0</v>
      </c>
    </row>
    <row r="3166" spans="1:32" x14ac:dyDescent="0.2">
      <c r="A3166" t="s">
        <v>848</v>
      </c>
      <c r="B3166" t="s">
        <v>720</v>
      </c>
      <c r="C3166" t="s">
        <v>34</v>
      </c>
      <c r="D3166" t="s">
        <v>37</v>
      </c>
      <c r="E3166">
        <v>7</v>
      </c>
      <c r="F3166" t="s">
        <v>849</v>
      </c>
      <c r="G3166" t="s">
        <v>193</v>
      </c>
      <c r="T3166">
        <v>2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1</v>
      </c>
      <c r="AA3166">
        <v>0</v>
      </c>
      <c r="AF3166">
        <v>0</v>
      </c>
    </row>
    <row r="3167" spans="1:32" x14ac:dyDescent="0.2">
      <c r="A3167" t="s">
        <v>832</v>
      </c>
      <c r="B3167" t="s">
        <v>794</v>
      </c>
      <c r="C3167" t="s">
        <v>33</v>
      </c>
      <c r="D3167" t="s">
        <v>42</v>
      </c>
      <c r="E3167">
        <v>7</v>
      </c>
      <c r="F3167" t="s">
        <v>833</v>
      </c>
      <c r="G3167" t="s">
        <v>186</v>
      </c>
      <c r="T3167">
        <v>2</v>
      </c>
      <c r="U3167">
        <v>0</v>
      </c>
      <c r="V3167">
        <v>0</v>
      </c>
      <c r="W3167">
        <v>0</v>
      </c>
      <c r="X3167">
        <v>0</v>
      </c>
      <c r="Y3167">
        <v>0</v>
      </c>
      <c r="AF3167">
        <v>0</v>
      </c>
    </row>
    <row r="3168" spans="1:32" x14ac:dyDescent="0.2">
      <c r="A3168" t="s">
        <v>765</v>
      </c>
      <c r="B3168" t="s">
        <v>720</v>
      </c>
      <c r="C3168" t="s">
        <v>57</v>
      </c>
      <c r="D3168" t="s">
        <v>60</v>
      </c>
      <c r="E3168">
        <v>7</v>
      </c>
      <c r="F3168" t="s">
        <v>766</v>
      </c>
      <c r="G3168" t="s">
        <v>182</v>
      </c>
      <c r="T3168">
        <v>1</v>
      </c>
      <c r="U3168">
        <v>0</v>
      </c>
      <c r="V3168">
        <v>0</v>
      </c>
      <c r="W3168">
        <v>0</v>
      </c>
      <c r="X3168">
        <v>0</v>
      </c>
      <c r="Y3168">
        <v>0</v>
      </c>
      <c r="AF3168">
        <v>0</v>
      </c>
    </row>
    <row r="3169" spans="1:32" x14ac:dyDescent="0.2">
      <c r="A3169" t="s">
        <v>1041</v>
      </c>
      <c r="B3169" t="s">
        <v>794</v>
      </c>
      <c r="C3169" t="s">
        <v>36</v>
      </c>
      <c r="D3169" t="s">
        <v>53</v>
      </c>
      <c r="E3169">
        <v>7</v>
      </c>
      <c r="F3169" t="s">
        <v>1042</v>
      </c>
      <c r="G3169" t="s">
        <v>191</v>
      </c>
      <c r="T3169">
        <v>1</v>
      </c>
      <c r="U3169">
        <v>0</v>
      </c>
      <c r="V3169">
        <v>0</v>
      </c>
      <c r="W3169">
        <v>0</v>
      </c>
      <c r="X3169">
        <v>0</v>
      </c>
      <c r="Y3169">
        <v>0</v>
      </c>
      <c r="AF3169">
        <v>0</v>
      </c>
    </row>
    <row r="3170" spans="1:32" x14ac:dyDescent="0.2">
      <c r="A3170" t="s">
        <v>1231</v>
      </c>
      <c r="B3170" t="s">
        <v>794</v>
      </c>
      <c r="C3170" t="s">
        <v>40</v>
      </c>
      <c r="D3170" t="s">
        <v>58</v>
      </c>
      <c r="E3170">
        <v>7</v>
      </c>
      <c r="F3170" t="s">
        <v>1232</v>
      </c>
      <c r="G3170" t="s">
        <v>184</v>
      </c>
      <c r="T3170">
        <v>1</v>
      </c>
      <c r="U3170">
        <v>0</v>
      </c>
      <c r="V3170">
        <v>0</v>
      </c>
      <c r="W3170">
        <v>0</v>
      </c>
      <c r="X3170">
        <v>0</v>
      </c>
      <c r="Y3170">
        <v>0</v>
      </c>
      <c r="AF3170">
        <v>0</v>
      </c>
    </row>
    <row r="3171" spans="1:32" x14ac:dyDescent="0.2">
      <c r="A3171" t="s">
        <v>1307</v>
      </c>
      <c r="B3171" t="s">
        <v>720</v>
      </c>
      <c r="C3171" t="s">
        <v>33</v>
      </c>
      <c r="D3171" t="s">
        <v>42</v>
      </c>
      <c r="E3171">
        <v>7</v>
      </c>
      <c r="F3171" t="s">
        <v>1308</v>
      </c>
      <c r="G3171" t="s">
        <v>186</v>
      </c>
      <c r="T3171">
        <v>1</v>
      </c>
      <c r="U3171">
        <v>0</v>
      </c>
      <c r="V3171">
        <v>0</v>
      </c>
      <c r="W3171">
        <v>0</v>
      </c>
      <c r="X3171">
        <v>0</v>
      </c>
      <c r="Y3171">
        <v>0</v>
      </c>
      <c r="AF3171">
        <v>0</v>
      </c>
    </row>
    <row r="3172" spans="1:32" x14ac:dyDescent="0.2">
      <c r="A3172" t="s">
        <v>982</v>
      </c>
      <c r="B3172" t="s">
        <v>720</v>
      </c>
      <c r="C3172" t="s">
        <v>60</v>
      </c>
      <c r="D3172" t="s">
        <v>57</v>
      </c>
      <c r="E3172">
        <v>7</v>
      </c>
      <c r="F3172" t="s">
        <v>983</v>
      </c>
      <c r="G3172" t="s">
        <v>182</v>
      </c>
      <c r="T3172">
        <v>1</v>
      </c>
      <c r="U3172">
        <v>0</v>
      </c>
      <c r="V3172">
        <v>0</v>
      </c>
      <c r="W3172">
        <v>0</v>
      </c>
      <c r="X3172">
        <v>0</v>
      </c>
      <c r="Y3172">
        <v>0</v>
      </c>
      <c r="AF3172">
        <v>0</v>
      </c>
    </row>
    <row r="3173" spans="1:32" x14ac:dyDescent="0.2">
      <c r="A3173" t="s">
        <v>904</v>
      </c>
      <c r="B3173" t="s">
        <v>720</v>
      </c>
      <c r="C3173" t="s">
        <v>56</v>
      </c>
      <c r="D3173" t="s">
        <v>49</v>
      </c>
      <c r="E3173">
        <v>7</v>
      </c>
      <c r="F3173" t="s">
        <v>905</v>
      </c>
      <c r="G3173" t="s">
        <v>192</v>
      </c>
      <c r="T3173">
        <v>1</v>
      </c>
      <c r="U3173">
        <v>0</v>
      </c>
      <c r="V3173">
        <v>0</v>
      </c>
      <c r="W3173">
        <v>0</v>
      </c>
      <c r="X3173">
        <v>0</v>
      </c>
      <c r="Y3173">
        <v>0</v>
      </c>
      <c r="AF3173">
        <v>0</v>
      </c>
    </row>
    <row r="3174" spans="1:32" x14ac:dyDescent="0.2">
      <c r="A3174" t="s">
        <v>1248</v>
      </c>
      <c r="B3174" t="s">
        <v>720</v>
      </c>
      <c r="C3174" t="s">
        <v>35</v>
      </c>
      <c r="D3174" t="s">
        <v>45</v>
      </c>
      <c r="E3174">
        <v>7</v>
      </c>
      <c r="F3174" t="s">
        <v>1249</v>
      </c>
      <c r="G3174" t="s">
        <v>185</v>
      </c>
      <c r="T3174">
        <v>1</v>
      </c>
      <c r="U3174">
        <v>0</v>
      </c>
      <c r="V3174">
        <v>0</v>
      </c>
      <c r="W3174">
        <v>0</v>
      </c>
      <c r="X3174">
        <v>0</v>
      </c>
      <c r="Y3174">
        <v>0</v>
      </c>
      <c r="AF3174">
        <v>0</v>
      </c>
    </row>
    <row r="3175" spans="1:32" x14ac:dyDescent="0.2">
      <c r="A3175" t="s">
        <v>634</v>
      </c>
      <c r="B3175" t="s">
        <v>475</v>
      </c>
      <c r="C3175" t="s">
        <v>43</v>
      </c>
      <c r="D3175" t="s">
        <v>32</v>
      </c>
      <c r="E3175">
        <v>7</v>
      </c>
      <c r="F3175" t="s">
        <v>635</v>
      </c>
      <c r="G3175" t="s">
        <v>189</v>
      </c>
      <c r="O3175">
        <v>3</v>
      </c>
      <c r="P3175">
        <v>-3</v>
      </c>
      <c r="Q3175">
        <v>0</v>
      </c>
      <c r="R3175">
        <v>0</v>
      </c>
      <c r="S3175">
        <v>0</v>
      </c>
      <c r="AF3175">
        <v>-0.3</v>
      </c>
    </row>
    <row r="3176" spans="1:32" x14ac:dyDescent="0.2">
      <c r="A3176" t="s">
        <v>737</v>
      </c>
      <c r="B3176" t="s">
        <v>462</v>
      </c>
      <c r="C3176" t="s">
        <v>39</v>
      </c>
      <c r="D3176" t="s">
        <v>61</v>
      </c>
      <c r="E3176">
        <v>7</v>
      </c>
      <c r="F3176" t="s">
        <v>738</v>
      </c>
      <c r="G3176" t="s">
        <v>187</v>
      </c>
      <c r="O3176">
        <v>1</v>
      </c>
      <c r="P3176">
        <v>-6</v>
      </c>
      <c r="Q3176">
        <v>0</v>
      </c>
      <c r="R3176">
        <v>0</v>
      </c>
      <c r="S3176">
        <v>0</v>
      </c>
      <c r="AF3176">
        <v>-0.6</v>
      </c>
    </row>
    <row r="3177" spans="1:32" x14ac:dyDescent="0.2">
      <c r="A3177" t="s">
        <v>1003</v>
      </c>
      <c r="B3177" t="s">
        <v>720</v>
      </c>
      <c r="C3177" t="s">
        <v>33</v>
      </c>
      <c r="D3177" t="s">
        <v>40</v>
      </c>
      <c r="E3177">
        <v>6</v>
      </c>
      <c r="F3177" t="s">
        <v>1004</v>
      </c>
      <c r="G3177" t="s">
        <v>173</v>
      </c>
      <c r="T3177">
        <v>15</v>
      </c>
      <c r="U3177">
        <v>10</v>
      </c>
      <c r="V3177">
        <v>148</v>
      </c>
      <c r="W3177">
        <v>2</v>
      </c>
      <c r="X3177">
        <v>0</v>
      </c>
      <c r="Y3177">
        <v>1</v>
      </c>
      <c r="AF3177">
        <v>39.799999999999997</v>
      </c>
    </row>
    <row r="3178" spans="1:32" x14ac:dyDescent="0.2">
      <c r="A3178" t="s">
        <v>664</v>
      </c>
      <c r="B3178" t="s">
        <v>475</v>
      </c>
      <c r="C3178" t="s">
        <v>50</v>
      </c>
      <c r="D3178" t="s">
        <v>41</v>
      </c>
      <c r="E3178">
        <v>6</v>
      </c>
      <c r="F3178" t="s">
        <v>665</v>
      </c>
      <c r="G3178" t="s">
        <v>168</v>
      </c>
      <c r="O3178">
        <v>13</v>
      </c>
      <c r="P3178">
        <v>100</v>
      </c>
      <c r="Q3178">
        <v>1</v>
      </c>
      <c r="R3178">
        <v>0</v>
      </c>
      <c r="S3178">
        <v>1</v>
      </c>
      <c r="T3178">
        <v>10</v>
      </c>
      <c r="U3178">
        <v>8</v>
      </c>
      <c r="V3178">
        <v>56</v>
      </c>
      <c r="W3178">
        <v>1</v>
      </c>
      <c r="X3178">
        <v>0</v>
      </c>
      <c r="Y3178">
        <v>0</v>
      </c>
      <c r="AF3178">
        <v>38.6</v>
      </c>
    </row>
    <row r="3179" spans="1:32" x14ac:dyDescent="0.2">
      <c r="A3179" t="s">
        <v>366</v>
      </c>
      <c r="B3179" t="s">
        <v>367</v>
      </c>
      <c r="C3179" t="s">
        <v>61</v>
      </c>
      <c r="D3179" t="s">
        <v>52</v>
      </c>
      <c r="E3179">
        <v>6</v>
      </c>
      <c r="F3179" t="s">
        <v>368</v>
      </c>
      <c r="G3179" t="s">
        <v>170</v>
      </c>
      <c r="H3179">
        <v>42</v>
      </c>
      <c r="I3179">
        <v>27</v>
      </c>
      <c r="J3179">
        <v>405</v>
      </c>
      <c r="K3179">
        <v>4</v>
      </c>
      <c r="L3179">
        <v>0</v>
      </c>
      <c r="M3179">
        <v>1</v>
      </c>
      <c r="N3179">
        <v>1</v>
      </c>
      <c r="O3179">
        <v>6</v>
      </c>
      <c r="P3179">
        <v>37</v>
      </c>
      <c r="Q3179">
        <v>0</v>
      </c>
      <c r="R3179">
        <v>0</v>
      </c>
      <c r="S3179">
        <v>0</v>
      </c>
      <c r="AF3179">
        <v>37.9</v>
      </c>
    </row>
    <row r="3180" spans="1:32" x14ac:dyDescent="0.2">
      <c r="A3180" t="s">
        <v>775</v>
      </c>
      <c r="B3180" t="s">
        <v>720</v>
      </c>
      <c r="C3180" t="s">
        <v>48</v>
      </c>
      <c r="D3180" t="s">
        <v>46</v>
      </c>
      <c r="E3180">
        <v>6</v>
      </c>
      <c r="F3180" t="s">
        <v>776</v>
      </c>
      <c r="G3180" t="s">
        <v>169</v>
      </c>
      <c r="O3180">
        <v>1</v>
      </c>
      <c r="P3180">
        <v>8</v>
      </c>
      <c r="Q3180">
        <v>0</v>
      </c>
      <c r="R3180">
        <v>0</v>
      </c>
      <c r="S3180">
        <v>0</v>
      </c>
      <c r="T3180">
        <v>8</v>
      </c>
      <c r="U3180">
        <v>6</v>
      </c>
      <c r="V3180">
        <v>137</v>
      </c>
      <c r="W3180">
        <v>2</v>
      </c>
      <c r="X3180">
        <v>0</v>
      </c>
      <c r="Y3180">
        <v>1</v>
      </c>
      <c r="AF3180">
        <v>35.5</v>
      </c>
    </row>
    <row r="3181" spans="1:32" x14ac:dyDescent="0.2">
      <c r="A3181" t="s">
        <v>888</v>
      </c>
      <c r="B3181" t="s">
        <v>720</v>
      </c>
      <c r="C3181" t="s">
        <v>49</v>
      </c>
      <c r="D3181" t="s">
        <v>47</v>
      </c>
      <c r="E3181">
        <v>6</v>
      </c>
      <c r="F3181" t="s">
        <v>889</v>
      </c>
      <c r="G3181" t="s">
        <v>179</v>
      </c>
      <c r="T3181">
        <v>15</v>
      </c>
      <c r="U3181">
        <v>14</v>
      </c>
      <c r="V3181">
        <v>157</v>
      </c>
      <c r="W3181">
        <v>0</v>
      </c>
      <c r="X3181">
        <v>0</v>
      </c>
      <c r="Y3181">
        <v>1</v>
      </c>
      <c r="AF3181">
        <v>32.700000000000003</v>
      </c>
    </row>
    <row r="3182" spans="1:32" x14ac:dyDescent="0.2">
      <c r="A3182" t="s">
        <v>822</v>
      </c>
      <c r="B3182" t="s">
        <v>720</v>
      </c>
      <c r="C3182" t="s">
        <v>46</v>
      </c>
      <c r="D3182" t="s">
        <v>48</v>
      </c>
      <c r="E3182">
        <v>6</v>
      </c>
      <c r="F3182" t="s">
        <v>823</v>
      </c>
      <c r="G3182" t="s">
        <v>169</v>
      </c>
      <c r="T3182">
        <v>14</v>
      </c>
      <c r="U3182">
        <v>10</v>
      </c>
      <c r="V3182">
        <v>196</v>
      </c>
      <c r="W3182">
        <v>0</v>
      </c>
      <c r="X3182">
        <v>0</v>
      </c>
      <c r="Y3182">
        <v>1</v>
      </c>
      <c r="Z3182">
        <v>1</v>
      </c>
      <c r="AA3182">
        <v>0</v>
      </c>
      <c r="AF3182">
        <v>32.6</v>
      </c>
    </row>
    <row r="3183" spans="1:32" x14ac:dyDescent="0.2">
      <c r="A3183" t="s">
        <v>1083</v>
      </c>
      <c r="B3183" t="s">
        <v>720</v>
      </c>
      <c r="C3183" t="s">
        <v>52</v>
      </c>
      <c r="D3183" t="s">
        <v>61</v>
      </c>
      <c r="E3183">
        <v>6</v>
      </c>
      <c r="F3183" t="s">
        <v>1084</v>
      </c>
      <c r="G3183" t="s">
        <v>170</v>
      </c>
      <c r="T3183">
        <v>11</v>
      </c>
      <c r="U3183">
        <v>8</v>
      </c>
      <c r="V3183">
        <v>147</v>
      </c>
      <c r="W3183">
        <v>1</v>
      </c>
      <c r="X3183">
        <v>0</v>
      </c>
      <c r="Y3183">
        <v>1</v>
      </c>
      <c r="AF3183">
        <v>31.7</v>
      </c>
    </row>
    <row r="3184" spans="1:32" x14ac:dyDescent="0.2">
      <c r="A3184" t="s">
        <v>878</v>
      </c>
      <c r="B3184" t="s">
        <v>794</v>
      </c>
      <c r="C3184" t="s">
        <v>41</v>
      </c>
      <c r="D3184" t="s">
        <v>50</v>
      </c>
      <c r="E3184">
        <v>6</v>
      </c>
      <c r="F3184" t="s">
        <v>879</v>
      </c>
      <c r="G3184" t="s">
        <v>168</v>
      </c>
      <c r="T3184">
        <v>12</v>
      </c>
      <c r="U3184">
        <v>10</v>
      </c>
      <c r="V3184">
        <v>127</v>
      </c>
      <c r="W3184">
        <v>1</v>
      </c>
      <c r="X3184">
        <v>0</v>
      </c>
      <c r="Y3184">
        <v>1</v>
      </c>
      <c r="AF3184">
        <v>31.7</v>
      </c>
    </row>
    <row r="3185" spans="1:32" x14ac:dyDescent="0.2">
      <c r="A3185" t="s">
        <v>560</v>
      </c>
      <c r="B3185" t="s">
        <v>475</v>
      </c>
      <c r="C3185" t="s">
        <v>32</v>
      </c>
      <c r="D3185" t="s">
        <v>53</v>
      </c>
      <c r="E3185">
        <v>6</v>
      </c>
      <c r="F3185" t="s">
        <v>561</v>
      </c>
      <c r="G3185" t="s">
        <v>176</v>
      </c>
      <c r="O3185">
        <v>20</v>
      </c>
      <c r="P3185">
        <v>146</v>
      </c>
      <c r="Q3185">
        <v>1</v>
      </c>
      <c r="R3185">
        <v>0</v>
      </c>
      <c r="S3185">
        <v>1</v>
      </c>
      <c r="T3185">
        <v>3</v>
      </c>
      <c r="U3185">
        <v>3</v>
      </c>
      <c r="V3185">
        <v>50</v>
      </c>
      <c r="W3185">
        <v>0</v>
      </c>
      <c r="X3185">
        <v>0</v>
      </c>
      <c r="Y3185">
        <v>0</v>
      </c>
      <c r="AF3185">
        <v>31.6</v>
      </c>
    </row>
    <row r="3186" spans="1:32" x14ac:dyDescent="0.2">
      <c r="A3186" t="s">
        <v>864</v>
      </c>
      <c r="B3186" t="s">
        <v>720</v>
      </c>
      <c r="C3186" t="s">
        <v>61</v>
      </c>
      <c r="D3186" t="s">
        <v>52</v>
      </c>
      <c r="E3186">
        <v>6</v>
      </c>
      <c r="F3186" t="s">
        <v>865</v>
      </c>
      <c r="G3186" t="s">
        <v>170</v>
      </c>
      <c r="T3186">
        <v>9</v>
      </c>
      <c r="U3186">
        <v>6</v>
      </c>
      <c r="V3186">
        <v>166</v>
      </c>
      <c r="W3186">
        <v>1</v>
      </c>
      <c r="X3186">
        <v>0</v>
      </c>
      <c r="Y3186">
        <v>1</v>
      </c>
      <c r="AF3186">
        <v>31.6</v>
      </c>
    </row>
    <row r="3187" spans="1:32" x14ac:dyDescent="0.2">
      <c r="A3187" t="s">
        <v>423</v>
      </c>
      <c r="B3187" t="s">
        <v>367</v>
      </c>
      <c r="C3187" t="s">
        <v>49</v>
      </c>
      <c r="D3187" t="s">
        <v>47</v>
      </c>
      <c r="E3187">
        <v>6</v>
      </c>
      <c r="F3187" t="s">
        <v>424</v>
      </c>
      <c r="G3187" t="s">
        <v>179</v>
      </c>
      <c r="H3187">
        <v>65</v>
      </c>
      <c r="I3187">
        <v>43</v>
      </c>
      <c r="J3187">
        <v>503</v>
      </c>
      <c r="K3187">
        <v>2</v>
      </c>
      <c r="L3187">
        <v>0</v>
      </c>
      <c r="M3187">
        <v>0</v>
      </c>
      <c r="N3187">
        <v>1</v>
      </c>
      <c r="AF3187">
        <v>31.12</v>
      </c>
    </row>
    <row r="3188" spans="1:32" x14ac:dyDescent="0.2">
      <c r="A3188" t="s">
        <v>413</v>
      </c>
      <c r="B3188" t="s">
        <v>367</v>
      </c>
      <c r="C3188" t="s">
        <v>59</v>
      </c>
      <c r="D3188" t="s">
        <v>43</v>
      </c>
      <c r="E3188">
        <v>6</v>
      </c>
      <c r="F3188" t="s">
        <v>414</v>
      </c>
      <c r="G3188" t="s">
        <v>180</v>
      </c>
      <c r="H3188">
        <v>50</v>
      </c>
      <c r="I3188">
        <v>30</v>
      </c>
      <c r="J3188">
        <v>312</v>
      </c>
      <c r="K3188">
        <v>3</v>
      </c>
      <c r="L3188">
        <v>0</v>
      </c>
      <c r="M3188">
        <v>0</v>
      </c>
      <c r="N3188">
        <v>1</v>
      </c>
      <c r="O3188">
        <v>4</v>
      </c>
      <c r="P3188">
        <v>35</v>
      </c>
      <c r="Q3188">
        <v>0</v>
      </c>
      <c r="R3188">
        <v>0</v>
      </c>
      <c r="S3188">
        <v>0</v>
      </c>
      <c r="AF3188">
        <v>30.98</v>
      </c>
    </row>
    <row r="3189" spans="1:32" x14ac:dyDescent="0.2">
      <c r="A3189" t="s">
        <v>1155</v>
      </c>
      <c r="B3189" t="s">
        <v>720</v>
      </c>
      <c r="C3189" t="s">
        <v>55</v>
      </c>
      <c r="D3189" t="s">
        <v>60</v>
      </c>
      <c r="E3189">
        <v>6</v>
      </c>
      <c r="F3189" t="s">
        <v>1156</v>
      </c>
      <c r="G3189" t="s">
        <v>178</v>
      </c>
      <c r="T3189">
        <v>10</v>
      </c>
      <c r="U3189">
        <v>7</v>
      </c>
      <c r="V3189">
        <v>137</v>
      </c>
      <c r="W3189">
        <v>1</v>
      </c>
      <c r="X3189">
        <v>0</v>
      </c>
      <c r="Y3189">
        <v>1</v>
      </c>
      <c r="AF3189">
        <v>29.7</v>
      </c>
    </row>
    <row r="3190" spans="1:32" x14ac:dyDescent="0.2">
      <c r="A3190" t="s">
        <v>1151</v>
      </c>
      <c r="B3190" t="s">
        <v>794</v>
      </c>
      <c r="C3190" t="s">
        <v>44</v>
      </c>
      <c r="D3190" t="s">
        <v>57</v>
      </c>
      <c r="E3190">
        <v>6</v>
      </c>
      <c r="F3190" t="s">
        <v>1152</v>
      </c>
      <c r="G3190" t="s">
        <v>177</v>
      </c>
      <c r="T3190">
        <v>11</v>
      </c>
      <c r="U3190">
        <v>7</v>
      </c>
      <c r="V3190">
        <v>131</v>
      </c>
      <c r="W3190">
        <v>1</v>
      </c>
      <c r="X3190">
        <v>0</v>
      </c>
      <c r="Y3190">
        <v>1</v>
      </c>
      <c r="AF3190">
        <v>29.1</v>
      </c>
    </row>
    <row r="3191" spans="1:32" x14ac:dyDescent="0.2">
      <c r="A3191" t="s">
        <v>443</v>
      </c>
      <c r="B3191" t="s">
        <v>367</v>
      </c>
      <c r="C3191" t="s">
        <v>40</v>
      </c>
      <c r="D3191" t="s">
        <v>33</v>
      </c>
      <c r="E3191">
        <v>6</v>
      </c>
      <c r="F3191" t="s">
        <v>444</v>
      </c>
      <c r="G3191" t="s">
        <v>173</v>
      </c>
      <c r="H3191">
        <v>53</v>
      </c>
      <c r="I3191">
        <v>30</v>
      </c>
      <c r="J3191">
        <v>331</v>
      </c>
      <c r="K3191">
        <v>3</v>
      </c>
      <c r="L3191">
        <v>0</v>
      </c>
      <c r="M3191">
        <v>3</v>
      </c>
      <c r="N3191">
        <v>1</v>
      </c>
      <c r="O3191">
        <v>4</v>
      </c>
      <c r="P3191">
        <v>37</v>
      </c>
      <c r="Q3191">
        <v>0</v>
      </c>
      <c r="R3191">
        <v>0</v>
      </c>
      <c r="S3191">
        <v>0</v>
      </c>
      <c r="AF3191">
        <v>28.94</v>
      </c>
    </row>
    <row r="3192" spans="1:32" x14ac:dyDescent="0.2">
      <c r="A3192" t="s">
        <v>483</v>
      </c>
      <c r="B3192" t="s">
        <v>475</v>
      </c>
      <c r="C3192" t="s">
        <v>47</v>
      </c>
      <c r="D3192" t="s">
        <v>49</v>
      </c>
      <c r="E3192">
        <v>6</v>
      </c>
      <c r="F3192" t="s">
        <v>484</v>
      </c>
      <c r="G3192" t="s">
        <v>179</v>
      </c>
      <c r="O3192">
        <v>10</v>
      </c>
      <c r="P3192">
        <v>112</v>
      </c>
      <c r="Q3192">
        <v>1</v>
      </c>
      <c r="R3192">
        <v>0</v>
      </c>
      <c r="S3192">
        <v>1</v>
      </c>
      <c r="T3192">
        <v>2</v>
      </c>
      <c r="U3192">
        <v>1</v>
      </c>
      <c r="V3192">
        <v>5</v>
      </c>
      <c r="W3192">
        <v>1</v>
      </c>
      <c r="X3192">
        <v>0</v>
      </c>
      <c r="Y3192">
        <v>0</v>
      </c>
      <c r="AF3192">
        <v>27.7</v>
      </c>
    </row>
    <row r="3193" spans="1:32" x14ac:dyDescent="0.2">
      <c r="A3193" t="s">
        <v>846</v>
      </c>
      <c r="B3193" t="s">
        <v>720</v>
      </c>
      <c r="C3193" t="s">
        <v>32</v>
      </c>
      <c r="D3193" t="s">
        <v>53</v>
      </c>
      <c r="E3193">
        <v>6</v>
      </c>
      <c r="F3193" t="s">
        <v>847</v>
      </c>
      <c r="G3193" t="s">
        <v>176</v>
      </c>
      <c r="T3193">
        <v>9</v>
      </c>
      <c r="U3193">
        <v>7</v>
      </c>
      <c r="V3193">
        <v>111</v>
      </c>
      <c r="W3193">
        <v>1</v>
      </c>
      <c r="X3193">
        <v>0</v>
      </c>
      <c r="Y3193">
        <v>1</v>
      </c>
      <c r="Z3193">
        <v>1</v>
      </c>
      <c r="AA3193">
        <v>0</v>
      </c>
      <c r="AF3193">
        <v>27.1</v>
      </c>
    </row>
    <row r="3194" spans="1:32" x14ac:dyDescent="0.2">
      <c r="A3194" t="s">
        <v>421</v>
      </c>
      <c r="B3194" t="s">
        <v>367</v>
      </c>
      <c r="C3194" t="s">
        <v>43</v>
      </c>
      <c r="D3194" t="s">
        <v>59</v>
      </c>
      <c r="E3194">
        <v>6</v>
      </c>
      <c r="F3194" t="s">
        <v>422</v>
      </c>
      <c r="G3194" t="s">
        <v>180</v>
      </c>
      <c r="H3194">
        <v>37</v>
      </c>
      <c r="I3194">
        <v>23</v>
      </c>
      <c r="J3194">
        <v>312</v>
      </c>
      <c r="K3194">
        <v>3</v>
      </c>
      <c r="L3194">
        <v>0</v>
      </c>
      <c r="M3194">
        <v>1</v>
      </c>
      <c r="N3194">
        <v>1</v>
      </c>
      <c r="O3194">
        <v>4</v>
      </c>
      <c r="P3194">
        <v>0</v>
      </c>
      <c r="Q3194">
        <v>0</v>
      </c>
      <c r="R3194">
        <v>0</v>
      </c>
      <c r="S3194">
        <v>0</v>
      </c>
      <c r="AF3194">
        <v>26.48</v>
      </c>
    </row>
    <row r="3195" spans="1:32" x14ac:dyDescent="0.2">
      <c r="A3195" t="s">
        <v>371</v>
      </c>
      <c r="B3195" t="s">
        <v>367</v>
      </c>
      <c r="C3195" t="s">
        <v>32</v>
      </c>
      <c r="D3195" t="s">
        <v>53</v>
      </c>
      <c r="E3195">
        <v>6</v>
      </c>
      <c r="F3195" t="s">
        <v>372</v>
      </c>
      <c r="G3195" t="s">
        <v>176</v>
      </c>
      <c r="H3195">
        <v>26</v>
      </c>
      <c r="I3195">
        <v>19</v>
      </c>
      <c r="J3195">
        <v>253</v>
      </c>
      <c r="K3195">
        <v>2</v>
      </c>
      <c r="L3195">
        <v>0</v>
      </c>
      <c r="M3195">
        <v>1</v>
      </c>
      <c r="N3195">
        <v>0</v>
      </c>
      <c r="O3195">
        <v>4</v>
      </c>
      <c r="P3195">
        <v>31</v>
      </c>
      <c r="Q3195">
        <v>1</v>
      </c>
      <c r="R3195">
        <v>0</v>
      </c>
      <c r="S3195">
        <v>0</v>
      </c>
      <c r="AF3195">
        <v>26.22</v>
      </c>
    </row>
    <row r="3196" spans="1:32" x14ac:dyDescent="0.2">
      <c r="A3196" t="s">
        <v>379</v>
      </c>
      <c r="B3196" t="s">
        <v>367</v>
      </c>
      <c r="C3196" t="s">
        <v>60</v>
      </c>
      <c r="D3196" t="s">
        <v>55</v>
      </c>
      <c r="E3196">
        <v>6</v>
      </c>
      <c r="F3196" t="s">
        <v>380</v>
      </c>
      <c r="G3196" t="s">
        <v>178</v>
      </c>
      <c r="H3196">
        <v>27</v>
      </c>
      <c r="I3196">
        <v>16</v>
      </c>
      <c r="J3196">
        <v>340</v>
      </c>
      <c r="K3196">
        <v>2</v>
      </c>
      <c r="L3196">
        <v>0</v>
      </c>
      <c r="M3196">
        <v>0</v>
      </c>
      <c r="N3196">
        <v>1</v>
      </c>
      <c r="O3196">
        <v>3</v>
      </c>
      <c r="P3196">
        <v>10</v>
      </c>
      <c r="Q3196">
        <v>0</v>
      </c>
      <c r="R3196">
        <v>0</v>
      </c>
      <c r="S3196">
        <v>0</v>
      </c>
      <c r="AF3196">
        <v>25.6</v>
      </c>
    </row>
    <row r="3197" spans="1:32" x14ac:dyDescent="0.2">
      <c r="A3197" t="s">
        <v>1111</v>
      </c>
      <c r="B3197" t="s">
        <v>794</v>
      </c>
      <c r="C3197" t="s">
        <v>57</v>
      </c>
      <c r="D3197" t="s">
        <v>44</v>
      </c>
      <c r="E3197">
        <v>6</v>
      </c>
      <c r="F3197" t="s">
        <v>1112</v>
      </c>
      <c r="G3197" t="s">
        <v>177</v>
      </c>
      <c r="T3197">
        <v>12</v>
      </c>
      <c r="U3197">
        <v>8</v>
      </c>
      <c r="V3197">
        <v>140</v>
      </c>
      <c r="W3197">
        <v>0</v>
      </c>
      <c r="X3197">
        <v>0</v>
      </c>
      <c r="Y3197">
        <v>1</v>
      </c>
      <c r="AF3197">
        <v>25</v>
      </c>
    </row>
    <row r="3198" spans="1:32" x14ac:dyDescent="0.2">
      <c r="A3198" t="s">
        <v>844</v>
      </c>
      <c r="B3198" t="s">
        <v>720</v>
      </c>
      <c r="C3198" t="s">
        <v>61</v>
      </c>
      <c r="D3198" t="s">
        <v>52</v>
      </c>
      <c r="E3198">
        <v>6</v>
      </c>
      <c r="F3198" t="s">
        <v>845</v>
      </c>
      <c r="G3198" t="s">
        <v>170</v>
      </c>
      <c r="T3198">
        <v>6</v>
      </c>
      <c r="U3198">
        <v>5</v>
      </c>
      <c r="V3198">
        <v>106</v>
      </c>
      <c r="W3198">
        <v>1</v>
      </c>
      <c r="X3198">
        <v>0</v>
      </c>
      <c r="Y3198">
        <v>1</v>
      </c>
      <c r="AF3198">
        <v>24.6</v>
      </c>
    </row>
    <row r="3199" spans="1:32" x14ac:dyDescent="0.2">
      <c r="A3199" t="s">
        <v>787</v>
      </c>
      <c r="B3199" t="s">
        <v>720</v>
      </c>
      <c r="C3199" t="s">
        <v>51</v>
      </c>
      <c r="D3199" t="s">
        <v>58</v>
      </c>
      <c r="E3199">
        <v>6</v>
      </c>
      <c r="F3199" t="s">
        <v>788</v>
      </c>
      <c r="G3199" t="s">
        <v>171</v>
      </c>
      <c r="T3199">
        <v>12</v>
      </c>
      <c r="U3199">
        <v>9</v>
      </c>
      <c r="V3199">
        <v>95</v>
      </c>
      <c r="W3199">
        <v>1</v>
      </c>
      <c r="X3199">
        <v>0</v>
      </c>
      <c r="Y3199">
        <v>0</v>
      </c>
      <c r="AF3199">
        <v>24.5</v>
      </c>
    </row>
    <row r="3200" spans="1:32" x14ac:dyDescent="0.2">
      <c r="A3200" t="s">
        <v>640</v>
      </c>
      <c r="B3200" t="s">
        <v>475</v>
      </c>
      <c r="C3200" t="s">
        <v>38</v>
      </c>
      <c r="D3200" t="s">
        <v>37</v>
      </c>
      <c r="E3200">
        <v>6</v>
      </c>
      <c r="F3200" t="s">
        <v>641</v>
      </c>
      <c r="G3200" t="s">
        <v>181</v>
      </c>
      <c r="O3200">
        <v>22</v>
      </c>
      <c r="P3200">
        <v>109</v>
      </c>
      <c r="Q3200">
        <v>1</v>
      </c>
      <c r="R3200">
        <v>0</v>
      </c>
      <c r="S3200">
        <v>1</v>
      </c>
      <c r="T3200">
        <v>4</v>
      </c>
      <c r="U3200">
        <v>3</v>
      </c>
      <c r="V3200">
        <v>14</v>
      </c>
      <c r="W3200">
        <v>0</v>
      </c>
      <c r="X3200">
        <v>0</v>
      </c>
      <c r="Y3200">
        <v>0</v>
      </c>
      <c r="AF3200">
        <v>24.3</v>
      </c>
    </row>
    <row r="3201" spans="1:32" x14ac:dyDescent="0.2">
      <c r="A3201" t="s">
        <v>445</v>
      </c>
      <c r="B3201" t="s">
        <v>367</v>
      </c>
      <c r="C3201" t="s">
        <v>33</v>
      </c>
      <c r="D3201" t="s">
        <v>40</v>
      </c>
      <c r="E3201">
        <v>6</v>
      </c>
      <c r="F3201" t="s">
        <v>446</v>
      </c>
      <c r="G3201" t="s">
        <v>173</v>
      </c>
      <c r="H3201">
        <v>36</v>
      </c>
      <c r="I3201">
        <v>24</v>
      </c>
      <c r="J3201">
        <v>293</v>
      </c>
      <c r="K3201">
        <v>3</v>
      </c>
      <c r="L3201">
        <v>0</v>
      </c>
      <c r="M3201">
        <v>0</v>
      </c>
      <c r="N3201">
        <v>0</v>
      </c>
      <c r="O3201">
        <v>5</v>
      </c>
      <c r="P3201">
        <v>5</v>
      </c>
      <c r="Q3201">
        <v>0</v>
      </c>
      <c r="R3201">
        <v>0</v>
      </c>
      <c r="S3201">
        <v>0</v>
      </c>
      <c r="AF3201">
        <v>24.22</v>
      </c>
    </row>
    <row r="3202" spans="1:32" x14ac:dyDescent="0.2">
      <c r="A3202" t="s">
        <v>862</v>
      </c>
      <c r="B3202" t="s">
        <v>720</v>
      </c>
      <c r="C3202" t="s">
        <v>31</v>
      </c>
      <c r="D3202" t="s">
        <v>45</v>
      </c>
      <c r="E3202">
        <v>6</v>
      </c>
      <c r="F3202" t="s">
        <v>863</v>
      </c>
      <c r="G3202" t="s">
        <v>172</v>
      </c>
      <c r="T3202">
        <v>17</v>
      </c>
      <c r="U3202">
        <v>10</v>
      </c>
      <c r="V3202">
        <v>111</v>
      </c>
      <c r="W3202">
        <v>0</v>
      </c>
      <c r="X3202">
        <v>0</v>
      </c>
      <c r="Y3202">
        <v>1</v>
      </c>
      <c r="AF3202">
        <v>24.1</v>
      </c>
    </row>
    <row r="3203" spans="1:32" x14ac:dyDescent="0.2">
      <c r="A3203" t="s">
        <v>820</v>
      </c>
      <c r="B3203" t="s">
        <v>720</v>
      </c>
      <c r="C3203" t="s">
        <v>31</v>
      </c>
      <c r="D3203" t="s">
        <v>45</v>
      </c>
      <c r="E3203">
        <v>6</v>
      </c>
      <c r="F3203" t="s">
        <v>821</v>
      </c>
      <c r="G3203" t="s">
        <v>172</v>
      </c>
      <c r="T3203">
        <v>12</v>
      </c>
      <c r="U3203">
        <v>4</v>
      </c>
      <c r="V3203">
        <v>109</v>
      </c>
      <c r="W3203">
        <v>1</v>
      </c>
      <c r="X3203">
        <v>0</v>
      </c>
      <c r="Y3203">
        <v>1</v>
      </c>
      <c r="AF3203">
        <v>23.9</v>
      </c>
    </row>
    <row r="3204" spans="1:32" x14ac:dyDescent="0.2">
      <c r="A3204" t="s">
        <v>854</v>
      </c>
      <c r="B3204" t="s">
        <v>720</v>
      </c>
      <c r="C3204" t="s">
        <v>45</v>
      </c>
      <c r="D3204" t="s">
        <v>31</v>
      </c>
      <c r="E3204">
        <v>6</v>
      </c>
      <c r="F3204" t="s">
        <v>855</v>
      </c>
      <c r="G3204" t="s">
        <v>172</v>
      </c>
      <c r="T3204">
        <v>13</v>
      </c>
      <c r="U3204">
        <v>9</v>
      </c>
      <c r="V3204">
        <v>117</v>
      </c>
      <c r="W3204">
        <v>0</v>
      </c>
      <c r="X3204">
        <v>0</v>
      </c>
      <c r="Y3204">
        <v>1</v>
      </c>
      <c r="AF3204">
        <v>23.7</v>
      </c>
    </row>
    <row r="3205" spans="1:32" x14ac:dyDescent="0.2">
      <c r="A3205" t="s">
        <v>634</v>
      </c>
      <c r="B3205" t="s">
        <v>475</v>
      </c>
      <c r="C3205" t="s">
        <v>43</v>
      </c>
      <c r="D3205" t="s">
        <v>59</v>
      </c>
      <c r="E3205">
        <v>6</v>
      </c>
      <c r="F3205" t="s">
        <v>635</v>
      </c>
      <c r="G3205" t="s">
        <v>180</v>
      </c>
      <c r="O3205">
        <v>16</v>
      </c>
      <c r="P3205">
        <v>93</v>
      </c>
      <c r="Q3205">
        <v>1</v>
      </c>
      <c r="R3205">
        <v>0</v>
      </c>
      <c r="S3205">
        <v>0</v>
      </c>
      <c r="T3205">
        <v>1</v>
      </c>
      <c r="U3205">
        <v>1</v>
      </c>
      <c r="V3205">
        <v>11</v>
      </c>
      <c r="W3205">
        <v>1</v>
      </c>
      <c r="X3205">
        <v>0</v>
      </c>
      <c r="Y3205">
        <v>0</v>
      </c>
      <c r="AF3205">
        <v>23.4</v>
      </c>
    </row>
    <row r="3206" spans="1:32" x14ac:dyDescent="0.2">
      <c r="A3206" t="s">
        <v>405</v>
      </c>
      <c r="B3206" t="s">
        <v>367</v>
      </c>
      <c r="C3206" t="s">
        <v>52</v>
      </c>
      <c r="D3206" t="s">
        <v>61</v>
      </c>
      <c r="E3206">
        <v>6</v>
      </c>
      <c r="F3206" t="s">
        <v>406</v>
      </c>
      <c r="G3206" t="s">
        <v>170</v>
      </c>
      <c r="H3206">
        <v>41</v>
      </c>
      <c r="I3206">
        <v>26</v>
      </c>
      <c r="J3206">
        <v>353</v>
      </c>
      <c r="K3206">
        <v>1</v>
      </c>
      <c r="L3206">
        <v>1</v>
      </c>
      <c r="M3206">
        <v>1</v>
      </c>
      <c r="N3206">
        <v>1</v>
      </c>
      <c r="O3206">
        <v>2</v>
      </c>
      <c r="P3206">
        <v>12</v>
      </c>
      <c r="Q3206">
        <v>0</v>
      </c>
      <c r="R3206">
        <v>0</v>
      </c>
      <c r="S3206">
        <v>0</v>
      </c>
      <c r="AF3206">
        <v>23.32</v>
      </c>
    </row>
    <row r="3207" spans="1:32" x14ac:dyDescent="0.2">
      <c r="A3207" t="s">
        <v>1139</v>
      </c>
      <c r="B3207" t="s">
        <v>720</v>
      </c>
      <c r="C3207" t="s">
        <v>39</v>
      </c>
      <c r="D3207" t="s">
        <v>62</v>
      </c>
      <c r="E3207">
        <v>6</v>
      </c>
      <c r="F3207" t="s">
        <v>1140</v>
      </c>
      <c r="G3207" t="s">
        <v>174</v>
      </c>
      <c r="T3207">
        <v>9</v>
      </c>
      <c r="U3207">
        <v>7</v>
      </c>
      <c r="V3207">
        <v>129</v>
      </c>
      <c r="W3207">
        <v>0</v>
      </c>
      <c r="X3207">
        <v>0</v>
      </c>
      <c r="Y3207">
        <v>1</v>
      </c>
      <c r="AF3207">
        <v>22.9</v>
      </c>
    </row>
    <row r="3208" spans="1:32" x14ac:dyDescent="0.2">
      <c r="A3208" t="s">
        <v>566</v>
      </c>
      <c r="B3208" t="s">
        <v>475</v>
      </c>
      <c r="C3208" t="s">
        <v>42</v>
      </c>
      <c r="D3208" t="s">
        <v>54</v>
      </c>
      <c r="E3208">
        <v>6</v>
      </c>
      <c r="F3208" t="s">
        <v>567</v>
      </c>
      <c r="G3208" t="s">
        <v>175</v>
      </c>
      <c r="O3208">
        <v>19</v>
      </c>
      <c r="P3208">
        <v>113</v>
      </c>
      <c r="Q3208">
        <v>1</v>
      </c>
      <c r="R3208">
        <v>0</v>
      </c>
      <c r="S3208">
        <v>1</v>
      </c>
      <c r="T3208">
        <v>3</v>
      </c>
      <c r="U3208">
        <v>2</v>
      </c>
      <c r="V3208">
        <v>5</v>
      </c>
      <c r="W3208">
        <v>0</v>
      </c>
      <c r="X3208">
        <v>0</v>
      </c>
      <c r="Y3208">
        <v>0</v>
      </c>
      <c r="AF3208">
        <v>22.8</v>
      </c>
    </row>
    <row r="3209" spans="1:32" x14ac:dyDescent="0.2">
      <c r="A3209" t="s">
        <v>399</v>
      </c>
      <c r="B3209" t="s">
        <v>367</v>
      </c>
      <c r="C3209" t="s">
        <v>55</v>
      </c>
      <c r="D3209" t="s">
        <v>60</v>
      </c>
      <c r="E3209">
        <v>6</v>
      </c>
      <c r="F3209" t="s">
        <v>400</v>
      </c>
      <c r="G3209" t="s">
        <v>178</v>
      </c>
      <c r="H3209">
        <v>53</v>
      </c>
      <c r="I3209">
        <v>33</v>
      </c>
      <c r="J3209">
        <v>343</v>
      </c>
      <c r="K3209">
        <v>2</v>
      </c>
      <c r="L3209">
        <v>0</v>
      </c>
      <c r="M3209">
        <v>2</v>
      </c>
      <c r="N3209">
        <v>1</v>
      </c>
      <c r="AF3209">
        <v>22.72</v>
      </c>
    </row>
    <row r="3210" spans="1:32" x14ac:dyDescent="0.2">
      <c r="A3210" t="s">
        <v>509</v>
      </c>
      <c r="B3210" t="s">
        <v>475</v>
      </c>
      <c r="C3210" t="s">
        <v>33</v>
      </c>
      <c r="D3210" t="s">
        <v>40</v>
      </c>
      <c r="E3210">
        <v>6</v>
      </c>
      <c r="F3210" t="s">
        <v>510</v>
      </c>
      <c r="G3210" t="s">
        <v>173</v>
      </c>
      <c r="O3210">
        <v>18</v>
      </c>
      <c r="P3210">
        <v>53</v>
      </c>
      <c r="Q3210">
        <v>0</v>
      </c>
      <c r="R3210">
        <v>0</v>
      </c>
      <c r="S3210">
        <v>0</v>
      </c>
      <c r="T3210">
        <v>6</v>
      </c>
      <c r="U3210">
        <v>5</v>
      </c>
      <c r="V3210">
        <v>59</v>
      </c>
      <c r="W3210">
        <v>1</v>
      </c>
      <c r="X3210">
        <v>0</v>
      </c>
      <c r="Y3210">
        <v>0</v>
      </c>
      <c r="AF3210">
        <v>22.2</v>
      </c>
    </row>
    <row r="3211" spans="1:32" x14ac:dyDescent="0.2">
      <c r="A3211" t="s">
        <v>377</v>
      </c>
      <c r="B3211" t="s">
        <v>367</v>
      </c>
      <c r="C3211" t="s">
        <v>44</v>
      </c>
      <c r="D3211" t="s">
        <v>57</v>
      </c>
      <c r="E3211">
        <v>6</v>
      </c>
      <c r="F3211" t="s">
        <v>378</v>
      </c>
      <c r="G3211" t="s">
        <v>177</v>
      </c>
      <c r="H3211">
        <v>36</v>
      </c>
      <c r="I3211">
        <v>20</v>
      </c>
      <c r="J3211">
        <v>269</v>
      </c>
      <c r="K3211">
        <v>1</v>
      </c>
      <c r="L3211">
        <v>0</v>
      </c>
      <c r="M3211">
        <v>2</v>
      </c>
      <c r="N3211">
        <v>0</v>
      </c>
      <c r="O3211">
        <v>7</v>
      </c>
      <c r="P3211">
        <v>30</v>
      </c>
      <c r="Q3211">
        <v>1</v>
      </c>
      <c r="R3211">
        <v>0</v>
      </c>
      <c r="S3211">
        <v>0</v>
      </c>
      <c r="AF3211">
        <v>21.76</v>
      </c>
    </row>
    <row r="3212" spans="1:32" x14ac:dyDescent="0.2">
      <c r="A3212" t="s">
        <v>425</v>
      </c>
      <c r="B3212" t="s">
        <v>367</v>
      </c>
      <c r="C3212" t="s">
        <v>46</v>
      </c>
      <c r="D3212" t="s">
        <v>48</v>
      </c>
      <c r="E3212">
        <v>6</v>
      </c>
      <c r="F3212" t="s">
        <v>426</v>
      </c>
      <c r="G3212" t="s">
        <v>169</v>
      </c>
      <c r="H3212">
        <v>45</v>
      </c>
      <c r="I3212">
        <v>29</v>
      </c>
      <c r="J3212">
        <v>421</v>
      </c>
      <c r="K3212">
        <v>1</v>
      </c>
      <c r="L3212">
        <v>0</v>
      </c>
      <c r="M3212">
        <v>2</v>
      </c>
      <c r="N3212">
        <v>1</v>
      </c>
      <c r="O3212">
        <v>2</v>
      </c>
      <c r="P3212">
        <v>-1</v>
      </c>
      <c r="Q3212">
        <v>0</v>
      </c>
      <c r="R3212">
        <v>0</v>
      </c>
      <c r="S3212">
        <v>0</v>
      </c>
      <c r="AF3212">
        <v>21.74</v>
      </c>
    </row>
    <row r="3213" spans="1:32" x14ac:dyDescent="0.2">
      <c r="A3213" t="s">
        <v>403</v>
      </c>
      <c r="B3213" t="s">
        <v>367</v>
      </c>
      <c r="C3213" t="s">
        <v>58</v>
      </c>
      <c r="D3213" t="s">
        <v>51</v>
      </c>
      <c r="E3213">
        <v>6</v>
      </c>
      <c r="F3213" t="s">
        <v>404</v>
      </c>
      <c r="G3213" t="s">
        <v>171</v>
      </c>
      <c r="H3213">
        <v>42</v>
      </c>
      <c r="I3213">
        <v>28</v>
      </c>
      <c r="J3213">
        <v>263</v>
      </c>
      <c r="K3213">
        <v>1</v>
      </c>
      <c r="L3213">
        <v>0</v>
      </c>
      <c r="M3213">
        <v>1</v>
      </c>
      <c r="N3213">
        <v>0</v>
      </c>
      <c r="O3213">
        <v>6</v>
      </c>
      <c r="P3213">
        <v>22</v>
      </c>
      <c r="Q3213">
        <v>1</v>
      </c>
      <c r="R3213">
        <v>0</v>
      </c>
      <c r="S3213">
        <v>0</v>
      </c>
      <c r="AF3213">
        <v>21.72</v>
      </c>
    </row>
    <row r="3214" spans="1:32" x14ac:dyDescent="0.2">
      <c r="A3214" t="s">
        <v>660</v>
      </c>
      <c r="B3214" t="s">
        <v>475</v>
      </c>
      <c r="C3214" t="s">
        <v>44</v>
      </c>
      <c r="D3214" t="s">
        <v>57</v>
      </c>
      <c r="E3214">
        <v>6</v>
      </c>
      <c r="F3214" t="s">
        <v>661</v>
      </c>
      <c r="G3214" t="s">
        <v>177</v>
      </c>
      <c r="O3214">
        <v>20</v>
      </c>
      <c r="P3214">
        <v>78</v>
      </c>
      <c r="Q3214">
        <v>2</v>
      </c>
      <c r="R3214">
        <v>0</v>
      </c>
      <c r="S3214">
        <v>0</v>
      </c>
      <c r="T3214">
        <v>1</v>
      </c>
      <c r="U3214">
        <v>1</v>
      </c>
      <c r="V3214">
        <v>8</v>
      </c>
      <c r="W3214">
        <v>0</v>
      </c>
      <c r="X3214">
        <v>0</v>
      </c>
      <c r="Y3214">
        <v>0</v>
      </c>
      <c r="AF3214">
        <v>21.6</v>
      </c>
    </row>
    <row r="3215" spans="1:32" x14ac:dyDescent="0.2">
      <c r="A3215" t="s">
        <v>383</v>
      </c>
      <c r="B3215" t="s">
        <v>367</v>
      </c>
      <c r="C3215" t="s">
        <v>51</v>
      </c>
      <c r="D3215" t="s">
        <v>58</v>
      </c>
      <c r="E3215">
        <v>6</v>
      </c>
      <c r="F3215" t="s">
        <v>384</v>
      </c>
      <c r="G3215" t="s">
        <v>171</v>
      </c>
      <c r="H3215">
        <v>33</v>
      </c>
      <c r="I3215">
        <v>22</v>
      </c>
      <c r="J3215">
        <v>243</v>
      </c>
      <c r="K3215">
        <v>3</v>
      </c>
      <c r="L3215">
        <v>0</v>
      </c>
      <c r="M3215">
        <v>0</v>
      </c>
      <c r="N3215">
        <v>0</v>
      </c>
      <c r="O3215">
        <v>3</v>
      </c>
      <c r="P3215">
        <v>-2</v>
      </c>
      <c r="Q3215">
        <v>0</v>
      </c>
      <c r="R3215">
        <v>0</v>
      </c>
      <c r="S3215">
        <v>0</v>
      </c>
      <c r="AF3215">
        <v>21.52</v>
      </c>
    </row>
    <row r="3216" spans="1:32" x14ac:dyDescent="0.2">
      <c r="A3216" t="s">
        <v>385</v>
      </c>
      <c r="B3216" t="s">
        <v>367</v>
      </c>
      <c r="C3216" t="s">
        <v>50</v>
      </c>
      <c r="D3216" t="s">
        <v>41</v>
      </c>
      <c r="E3216">
        <v>6</v>
      </c>
      <c r="F3216" t="s">
        <v>386</v>
      </c>
      <c r="G3216" t="s">
        <v>168</v>
      </c>
      <c r="H3216">
        <v>44</v>
      </c>
      <c r="I3216">
        <v>30</v>
      </c>
      <c r="J3216">
        <v>295</v>
      </c>
      <c r="K3216">
        <v>2</v>
      </c>
      <c r="L3216">
        <v>0</v>
      </c>
      <c r="M3216">
        <v>0</v>
      </c>
      <c r="N3216">
        <v>0</v>
      </c>
      <c r="O3216">
        <v>4</v>
      </c>
      <c r="P3216">
        <v>10</v>
      </c>
      <c r="Q3216">
        <v>0</v>
      </c>
      <c r="R3216">
        <v>0</v>
      </c>
      <c r="S3216">
        <v>0</v>
      </c>
      <c r="Z3216">
        <v>1</v>
      </c>
      <c r="AA3216">
        <v>0</v>
      </c>
      <c r="AF3216">
        <v>20.8</v>
      </c>
    </row>
    <row r="3217" spans="1:32" x14ac:dyDescent="0.2">
      <c r="A3217" t="s">
        <v>1119</v>
      </c>
      <c r="B3217" t="s">
        <v>794</v>
      </c>
      <c r="C3217" t="s">
        <v>40</v>
      </c>
      <c r="D3217" t="s">
        <v>33</v>
      </c>
      <c r="E3217">
        <v>6</v>
      </c>
      <c r="F3217" t="s">
        <v>1120</v>
      </c>
      <c r="G3217" t="s">
        <v>173</v>
      </c>
      <c r="T3217">
        <v>13</v>
      </c>
      <c r="U3217">
        <v>7</v>
      </c>
      <c r="V3217">
        <v>78</v>
      </c>
      <c r="W3217">
        <v>1</v>
      </c>
      <c r="X3217">
        <v>0</v>
      </c>
      <c r="Y3217">
        <v>0</v>
      </c>
      <c r="AF3217">
        <v>20.8</v>
      </c>
    </row>
    <row r="3218" spans="1:32" x14ac:dyDescent="0.2">
      <c r="A3218" t="s">
        <v>489</v>
      </c>
      <c r="B3218" t="s">
        <v>475</v>
      </c>
      <c r="C3218" t="s">
        <v>41</v>
      </c>
      <c r="D3218" t="s">
        <v>50</v>
      </c>
      <c r="E3218">
        <v>6</v>
      </c>
      <c r="F3218" t="s">
        <v>490</v>
      </c>
      <c r="G3218" t="s">
        <v>168</v>
      </c>
      <c r="O3218">
        <v>20</v>
      </c>
      <c r="P3218">
        <v>46</v>
      </c>
      <c r="Q3218">
        <v>2</v>
      </c>
      <c r="R3218">
        <v>0</v>
      </c>
      <c r="S3218">
        <v>0</v>
      </c>
      <c r="T3218">
        <v>3</v>
      </c>
      <c r="U3218">
        <v>3</v>
      </c>
      <c r="V3218">
        <v>10</v>
      </c>
      <c r="W3218">
        <v>0</v>
      </c>
      <c r="X3218">
        <v>0</v>
      </c>
      <c r="Y3218">
        <v>0</v>
      </c>
      <c r="AF3218">
        <v>20.6</v>
      </c>
    </row>
    <row r="3219" spans="1:32" x14ac:dyDescent="0.2">
      <c r="A3219" t="s">
        <v>1252</v>
      </c>
      <c r="B3219" t="s">
        <v>720</v>
      </c>
      <c r="C3219" t="s">
        <v>40</v>
      </c>
      <c r="D3219" t="s">
        <v>33</v>
      </c>
      <c r="E3219">
        <v>6</v>
      </c>
      <c r="F3219" t="s">
        <v>1253</v>
      </c>
      <c r="G3219" t="s">
        <v>173</v>
      </c>
      <c r="T3219">
        <v>12</v>
      </c>
      <c r="U3219">
        <v>6</v>
      </c>
      <c r="V3219">
        <v>86</v>
      </c>
      <c r="W3219">
        <v>1</v>
      </c>
      <c r="X3219">
        <v>0</v>
      </c>
      <c r="Y3219">
        <v>0</v>
      </c>
      <c r="AF3219">
        <v>20.6</v>
      </c>
    </row>
    <row r="3220" spans="1:32" x14ac:dyDescent="0.2">
      <c r="A3220" t="s">
        <v>826</v>
      </c>
      <c r="B3220" t="s">
        <v>720</v>
      </c>
      <c r="C3220" t="s">
        <v>43</v>
      </c>
      <c r="D3220" t="s">
        <v>59</v>
      </c>
      <c r="E3220">
        <v>6</v>
      </c>
      <c r="F3220" t="s">
        <v>827</v>
      </c>
      <c r="G3220" t="s">
        <v>180</v>
      </c>
      <c r="T3220">
        <v>9</v>
      </c>
      <c r="U3220">
        <v>7</v>
      </c>
      <c r="V3220">
        <v>105</v>
      </c>
      <c r="W3220">
        <v>0</v>
      </c>
      <c r="X3220">
        <v>0</v>
      </c>
      <c r="Y3220">
        <v>1</v>
      </c>
      <c r="AF3220">
        <v>20.5</v>
      </c>
    </row>
    <row r="3221" spans="1:32" x14ac:dyDescent="0.2">
      <c r="A3221" t="s">
        <v>481</v>
      </c>
      <c r="B3221" t="s">
        <v>475</v>
      </c>
      <c r="C3221" t="s">
        <v>52</v>
      </c>
      <c r="D3221" t="s">
        <v>61</v>
      </c>
      <c r="E3221">
        <v>6</v>
      </c>
      <c r="F3221" t="s">
        <v>482</v>
      </c>
      <c r="G3221" t="s">
        <v>170</v>
      </c>
      <c r="O3221">
        <v>24</v>
      </c>
      <c r="P3221">
        <v>69</v>
      </c>
      <c r="Q3221">
        <v>1</v>
      </c>
      <c r="R3221">
        <v>0</v>
      </c>
      <c r="S3221">
        <v>0</v>
      </c>
      <c r="T3221">
        <v>5</v>
      </c>
      <c r="U3221">
        <v>3</v>
      </c>
      <c r="V3221">
        <v>20</v>
      </c>
      <c r="W3221">
        <v>0</v>
      </c>
      <c r="X3221">
        <v>1</v>
      </c>
      <c r="Y3221">
        <v>0</v>
      </c>
      <c r="AF3221">
        <v>19.899999999999999</v>
      </c>
    </row>
    <row r="3222" spans="1:32" x14ac:dyDescent="0.2">
      <c r="A3222" t="s">
        <v>409</v>
      </c>
      <c r="B3222" t="s">
        <v>367</v>
      </c>
      <c r="C3222" t="s">
        <v>41</v>
      </c>
      <c r="D3222" t="s">
        <v>50</v>
      </c>
      <c r="E3222">
        <v>6</v>
      </c>
      <c r="F3222" t="s">
        <v>410</v>
      </c>
      <c r="G3222" t="s">
        <v>168</v>
      </c>
      <c r="H3222">
        <v>39</v>
      </c>
      <c r="I3222">
        <v>30</v>
      </c>
      <c r="J3222">
        <v>312</v>
      </c>
      <c r="K3222">
        <v>1</v>
      </c>
      <c r="L3222">
        <v>0</v>
      </c>
      <c r="M3222">
        <v>0</v>
      </c>
      <c r="N3222">
        <v>1</v>
      </c>
      <c r="O3222">
        <v>2</v>
      </c>
      <c r="P3222">
        <v>2</v>
      </c>
      <c r="Q3222">
        <v>0</v>
      </c>
      <c r="R3222">
        <v>0</v>
      </c>
      <c r="S3222">
        <v>0</v>
      </c>
      <c r="AF3222">
        <v>19.68</v>
      </c>
    </row>
    <row r="3223" spans="1:32" x14ac:dyDescent="0.2">
      <c r="A3223" t="s">
        <v>415</v>
      </c>
      <c r="B3223" t="s">
        <v>367</v>
      </c>
      <c r="C3223" t="s">
        <v>47</v>
      </c>
      <c r="D3223" t="s">
        <v>49</v>
      </c>
      <c r="E3223">
        <v>6</v>
      </c>
      <c r="F3223" t="s">
        <v>416</v>
      </c>
      <c r="G3223" t="s">
        <v>179</v>
      </c>
      <c r="H3223">
        <v>29</v>
      </c>
      <c r="I3223">
        <v>16</v>
      </c>
      <c r="J3223">
        <v>255</v>
      </c>
      <c r="K3223">
        <v>2</v>
      </c>
      <c r="L3223">
        <v>0</v>
      </c>
      <c r="M3223">
        <v>0</v>
      </c>
      <c r="N3223">
        <v>0</v>
      </c>
      <c r="O3223">
        <v>2</v>
      </c>
      <c r="P3223">
        <v>14</v>
      </c>
      <c r="Q3223">
        <v>0</v>
      </c>
      <c r="R3223">
        <v>0</v>
      </c>
      <c r="S3223">
        <v>0</v>
      </c>
      <c r="AF3223">
        <v>19.600000000000001</v>
      </c>
    </row>
    <row r="3224" spans="1:32" x14ac:dyDescent="0.2">
      <c r="A3224" t="s">
        <v>912</v>
      </c>
      <c r="B3224" t="s">
        <v>720</v>
      </c>
      <c r="C3224" t="s">
        <v>59</v>
      </c>
      <c r="D3224" t="s">
        <v>43</v>
      </c>
      <c r="E3224">
        <v>6</v>
      </c>
      <c r="F3224" t="s">
        <v>913</v>
      </c>
      <c r="G3224" t="s">
        <v>180</v>
      </c>
      <c r="T3224">
        <v>9</v>
      </c>
      <c r="U3224">
        <v>6</v>
      </c>
      <c r="V3224">
        <v>74</v>
      </c>
      <c r="W3224">
        <v>1</v>
      </c>
      <c r="X3224">
        <v>0</v>
      </c>
      <c r="Y3224">
        <v>0</v>
      </c>
      <c r="AF3224">
        <v>19.399999999999999</v>
      </c>
    </row>
    <row r="3225" spans="1:32" x14ac:dyDescent="0.2">
      <c r="A3225" t="s">
        <v>785</v>
      </c>
      <c r="B3225" t="s">
        <v>720</v>
      </c>
      <c r="C3225" t="s">
        <v>37</v>
      </c>
      <c r="D3225" t="s">
        <v>38</v>
      </c>
      <c r="E3225">
        <v>6</v>
      </c>
      <c r="F3225" t="s">
        <v>786</v>
      </c>
      <c r="G3225" t="s">
        <v>181</v>
      </c>
      <c r="T3225">
        <v>8</v>
      </c>
      <c r="U3225">
        <v>7</v>
      </c>
      <c r="V3225">
        <v>61</v>
      </c>
      <c r="W3225">
        <v>1</v>
      </c>
      <c r="X3225">
        <v>0</v>
      </c>
      <c r="Y3225">
        <v>0</v>
      </c>
      <c r="AF3225">
        <v>19.100000000000001</v>
      </c>
    </row>
    <row r="3226" spans="1:32" x14ac:dyDescent="0.2">
      <c r="A3226" t="s">
        <v>407</v>
      </c>
      <c r="B3226" t="s">
        <v>367</v>
      </c>
      <c r="C3226" t="s">
        <v>57</v>
      </c>
      <c r="D3226" t="s">
        <v>44</v>
      </c>
      <c r="E3226">
        <v>6</v>
      </c>
      <c r="F3226" t="s">
        <v>408</v>
      </c>
      <c r="G3226" t="s">
        <v>177</v>
      </c>
      <c r="H3226">
        <v>30</v>
      </c>
      <c r="I3226">
        <v>18</v>
      </c>
      <c r="J3226">
        <v>241</v>
      </c>
      <c r="K3226">
        <v>1</v>
      </c>
      <c r="L3226">
        <v>0</v>
      </c>
      <c r="M3226">
        <v>0</v>
      </c>
      <c r="N3226">
        <v>0</v>
      </c>
      <c r="O3226">
        <v>8</v>
      </c>
      <c r="P3226">
        <v>53</v>
      </c>
      <c r="Q3226">
        <v>0</v>
      </c>
      <c r="R3226">
        <v>0</v>
      </c>
      <c r="S3226">
        <v>0</v>
      </c>
      <c r="AF3226">
        <v>18.940000000000001</v>
      </c>
    </row>
    <row r="3227" spans="1:32" x14ac:dyDescent="0.2">
      <c r="A3227" t="s">
        <v>988</v>
      </c>
      <c r="B3227" t="s">
        <v>720</v>
      </c>
      <c r="C3227" t="s">
        <v>59</v>
      </c>
      <c r="D3227" t="s">
        <v>43</v>
      </c>
      <c r="E3227">
        <v>6</v>
      </c>
      <c r="F3227" t="s">
        <v>989</v>
      </c>
      <c r="G3227" t="s">
        <v>180</v>
      </c>
      <c r="T3227">
        <v>11</v>
      </c>
      <c r="U3227">
        <v>6</v>
      </c>
      <c r="V3227">
        <v>69</v>
      </c>
      <c r="W3227">
        <v>1</v>
      </c>
      <c r="X3227">
        <v>0</v>
      </c>
      <c r="Y3227">
        <v>0</v>
      </c>
      <c r="AF3227">
        <v>18.899999999999999</v>
      </c>
    </row>
    <row r="3228" spans="1:32" x14ac:dyDescent="0.2">
      <c r="A3228" t="s">
        <v>1137</v>
      </c>
      <c r="B3228" t="s">
        <v>794</v>
      </c>
      <c r="C3228" t="s">
        <v>45</v>
      </c>
      <c r="D3228" t="s">
        <v>31</v>
      </c>
      <c r="E3228">
        <v>6</v>
      </c>
      <c r="F3228" t="s">
        <v>1138</v>
      </c>
      <c r="G3228" t="s">
        <v>172</v>
      </c>
      <c r="T3228">
        <v>9</v>
      </c>
      <c r="U3228">
        <v>3</v>
      </c>
      <c r="V3228">
        <v>39</v>
      </c>
      <c r="W3228">
        <v>2</v>
      </c>
      <c r="X3228">
        <v>0</v>
      </c>
      <c r="Y3228">
        <v>0</v>
      </c>
      <c r="AF3228">
        <v>18.899999999999999</v>
      </c>
    </row>
    <row r="3229" spans="1:32" x14ac:dyDescent="0.2">
      <c r="A3229" t="s">
        <v>982</v>
      </c>
      <c r="B3229" t="s">
        <v>720</v>
      </c>
      <c r="C3229" t="s">
        <v>60</v>
      </c>
      <c r="D3229" t="s">
        <v>55</v>
      </c>
      <c r="E3229">
        <v>6</v>
      </c>
      <c r="F3229" t="s">
        <v>983</v>
      </c>
      <c r="G3229" t="s">
        <v>178</v>
      </c>
      <c r="T3229">
        <v>6</v>
      </c>
      <c r="U3229">
        <v>3</v>
      </c>
      <c r="V3229">
        <v>96</v>
      </c>
      <c r="W3229">
        <v>1</v>
      </c>
      <c r="X3229">
        <v>0</v>
      </c>
      <c r="Y3229">
        <v>0</v>
      </c>
      <c r="AF3229">
        <v>18.600000000000001</v>
      </c>
    </row>
    <row r="3230" spans="1:32" x14ac:dyDescent="0.2">
      <c r="A3230" t="s">
        <v>980</v>
      </c>
      <c r="B3230" t="s">
        <v>794</v>
      </c>
      <c r="C3230" t="s">
        <v>49</v>
      </c>
      <c r="D3230" t="s">
        <v>47</v>
      </c>
      <c r="E3230">
        <v>6</v>
      </c>
      <c r="F3230" t="s">
        <v>981</v>
      </c>
      <c r="G3230" t="s">
        <v>179</v>
      </c>
      <c r="T3230">
        <v>16</v>
      </c>
      <c r="U3230">
        <v>9</v>
      </c>
      <c r="V3230">
        <v>95</v>
      </c>
      <c r="W3230">
        <v>0</v>
      </c>
      <c r="X3230">
        <v>0</v>
      </c>
      <c r="Y3230">
        <v>0</v>
      </c>
      <c r="AF3230">
        <v>18.5</v>
      </c>
    </row>
    <row r="3231" spans="1:32" x14ac:dyDescent="0.2">
      <c r="A3231" t="s">
        <v>952</v>
      </c>
      <c r="B3231" t="s">
        <v>720</v>
      </c>
      <c r="C3231" t="s">
        <v>60</v>
      </c>
      <c r="D3231" t="s">
        <v>55</v>
      </c>
      <c r="E3231">
        <v>6</v>
      </c>
      <c r="F3231" t="s">
        <v>953</v>
      </c>
      <c r="G3231" t="s">
        <v>178</v>
      </c>
      <c r="T3231">
        <v>9</v>
      </c>
      <c r="U3231">
        <v>5</v>
      </c>
      <c r="V3231">
        <v>102</v>
      </c>
      <c r="W3231">
        <v>0</v>
      </c>
      <c r="X3231">
        <v>0</v>
      </c>
      <c r="Y3231">
        <v>1</v>
      </c>
      <c r="AF3231">
        <v>18.2</v>
      </c>
    </row>
    <row r="3232" spans="1:32" x14ac:dyDescent="0.2">
      <c r="A3232" t="s">
        <v>387</v>
      </c>
      <c r="B3232" t="s">
        <v>367</v>
      </c>
      <c r="C3232" t="s">
        <v>42</v>
      </c>
      <c r="D3232" t="s">
        <v>54</v>
      </c>
      <c r="E3232">
        <v>6</v>
      </c>
      <c r="F3232" t="s">
        <v>388</v>
      </c>
      <c r="G3232" t="s">
        <v>175</v>
      </c>
      <c r="H3232">
        <v>29</v>
      </c>
      <c r="I3232">
        <v>22</v>
      </c>
      <c r="J3232">
        <v>266</v>
      </c>
      <c r="K3232">
        <v>2</v>
      </c>
      <c r="L3232">
        <v>0</v>
      </c>
      <c r="M3232">
        <v>2</v>
      </c>
      <c r="N3232">
        <v>0</v>
      </c>
      <c r="O3232">
        <v>2</v>
      </c>
      <c r="P3232">
        <v>14</v>
      </c>
      <c r="Q3232">
        <v>0</v>
      </c>
      <c r="R3232">
        <v>0</v>
      </c>
      <c r="S3232">
        <v>0</v>
      </c>
      <c r="AF3232">
        <v>18.04</v>
      </c>
    </row>
    <row r="3233" spans="1:32" x14ac:dyDescent="0.2">
      <c r="A3233" t="s">
        <v>1199</v>
      </c>
      <c r="B3233" t="s">
        <v>794</v>
      </c>
      <c r="C3233" t="s">
        <v>54</v>
      </c>
      <c r="D3233" t="s">
        <v>42</v>
      </c>
      <c r="E3233">
        <v>6</v>
      </c>
      <c r="F3233" t="s">
        <v>1200</v>
      </c>
      <c r="G3233" t="s">
        <v>175</v>
      </c>
      <c r="T3233">
        <v>10</v>
      </c>
      <c r="U3233">
        <v>8</v>
      </c>
      <c r="V3233">
        <v>97</v>
      </c>
      <c r="W3233">
        <v>0</v>
      </c>
      <c r="X3233">
        <v>0</v>
      </c>
      <c r="Y3233">
        <v>0</v>
      </c>
      <c r="AF3233">
        <v>17.7</v>
      </c>
    </row>
    <row r="3234" spans="1:32" x14ac:dyDescent="0.2">
      <c r="A3234" t="s">
        <v>578</v>
      </c>
      <c r="B3234" t="s">
        <v>475</v>
      </c>
      <c r="C3234" t="s">
        <v>31</v>
      </c>
      <c r="D3234" t="s">
        <v>45</v>
      </c>
      <c r="E3234">
        <v>6</v>
      </c>
      <c r="F3234" t="s">
        <v>579</v>
      </c>
      <c r="G3234" t="s">
        <v>172</v>
      </c>
      <c r="O3234">
        <v>20</v>
      </c>
      <c r="P3234">
        <v>111</v>
      </c>
      <c r="Q3234">
        <v>0</v>
      </c>
      <c r="R3234">
        <v>0</v>
      </c>
      <c r="S3234">
        <v>1</v>
      </c>
      <c r="T3234">
        <v>5</v>
      </c>
      <c r="U3234">
        <v>3</v>
      </c>
      <c r="V3234">
        <v>4</v>
      </c>
      <c r="W3234">
        <v>0</v>
      </c>
      <c r="X3234">
        <v>0</v>
      </c>
      <c r="Y3234">
        <v>0</v>
      </c>
      <c r="AF3234">
        <v>17.5</v>
      </c>
    </row>
    <row r="3235" spans="1:32" x14ac:dyDescent="0.2">
      <c r="A3235" t="s">
        <v>479</v>
      </c>
      <c r="B3235" t="s">
        <v>475</v>
      </c>
      <c r="C3235" t="s">
        <v>58</v>
      </c>
      <c r="D3235" t="s">
        <v>51</v>
      </c>
      <c r="E3235">
        <v>6</v>
      </c>
      <c r="F3235" t="s">
        <v>480</v>
      </c>
      <c r="G3235" t="s">
        <v>171</v>
      </c>
      <c r="O3235">
        <v>17</v>
      </c>
      <c r="P3235">
        <v>90</v>
      </c>
      <c r="Q3235">
        <v>1</v>
      </c>
      <c r="R3235">
        <v>0</v>
      </c>
      <c r="S3235">
        <v>0</v>
      </c>
      <c r="T3235">
        <v>4</v>
      </c>
      <c r="U3235">
        <v>2</v>
      </c>
      <c r="V3235">
        <v>4</v>
      </c>
      <c r="W3235">
        <v>0</v>
      </c>
      <c r="X3235">
        <v>0</v>
      </c>
      <c r="Y3235">
        <v>0</v>
      </c>
      <c r="AF3235">
        <v>17.399999999999999</v>
      </c>
    </row>
    <row r="3236" spans="1:32" x14ac:dyDescent="0.2">
      <c r="A3236" t="s">
        <v>926</v>
      </c>
      <c r="B3236" t="s">
        <v>720</v>
      </c>
      <c r="C3236" t="s">
        <v>46</v>
      </c>
      <c r="D3236" t="s">
        <v>48</v>
      </c>
      <c r="E3236">
        <v>6</v>
      </c>
      <c r="F3236" t="s">
        <v>927</v>
      </c>
      <c r="G3236" t="s">
        <v>169</v>
      </c>
      <c r="T3236">
        <v>10</v>
      </c>
      <c r="U3236">
        <v>8</v>
      </c>
      <c r="V3236">
        <v>93</v>
      </c>
      <c r="W3236">
        <v>0</v>
      </c>
      <c r="X3236">
        <v>0</v>
      </c>
      <c r="Y3236">
        <v>0</v>
      </c>
      <c r="AF3236">
        <v>17.3</v>
      </c>
    </row>
    <row r="3237" spans="1:32" x14ac:dyDescent="0.2">
      <c r="A3237" t="s">
        <v>806</v>
      </c>
      <c r="B3237" t="s">
        <v>720</v>
      </c>
      <c r="C3237" t="s">
        <v>43</v>
      </c>
      <c r="D3237" t="s">
        <v>59</v>
      </c>
      <c r="E3237">
        <v>6</v>
      </c>
      <c r="F3237" t="s">
        <v>807</v>
      </c>
      <c r="G3237" t="s">
        <v>180</v>
      </c>
      <c r="O3237">
        <v>1</v>
      </c>
      <c r="P3237">
        <v>2</v>
      </c>
      <c r="Q3237">
        <v>0</v>
      </c>
      <c r="R3237">
        <v>0</v>
      </c>
      <c r="S3237">
        <v>0</v>
      </c>
      <c r="T3237">
        <v>10</v>
      </c>
      <c r="U3237">
        <v>6</v>
      </c>
      <c r="V3237">
        <v>50</v>
      </c>
      <c r="W3237">
        <v>1</v>
      </c>
      <c r="X3237">
        <v>0</v>
      </c>
      <c r="Y3237">
        <v>0</v>
      </c>
      <c r="AF3237">
        <v>17.2</v>
      </c>
    </row>
    <row r="3238" spans="1:32" x14ac:dyDescent="0.2">
      <c r="A3238" t="s">
        <v>536</v>
      </c>
      <c r="B3238" t="s">
        <v>475</v>
      </c>
      <c r="C3238" t="s">
        <v>55</v>
      </c>
      <c r="D3238" t="s">
        <v>60</v>
      </c>
      <c r="E3238">
        <v>6</v>
      </c>
      <c r="F3238" t="s">
        <v>537</v>
      </c>
      <c r="G3238" t="s">
        <v>178</v>
      </c>
      <c r="O3238">
        <v>17</v>
      </c>
      <c r="P3238">
        <v>62</v>
      </c>
      <c r="Q3238">
        <v>0</v>
      </c>
      <c r="R3238">
        <v>0</v>
      </c>
      <c r="S3238">
        <v>0</v>
      </c>
      <c r="T3238">
        <v>8</v>
      </c>
      <c r="U3238">
        <v>7</v>
      </c>
      <c r="V3238">
        <v>39</v>
      </c>
      <c r="W3238">
        <v>0</v>
      </c>
      <c r="X3238">
        <v>0</v>
      </c>
      <c r="Y3238">
        <v>0</v>
      </c>
      <c r="AF3238">
        <v>17.100000000000001</v>
      </c>
    </row>
    <row r="3239" spans="1:32" x14ac:dyDescent="0.2">
      <c r="A3239" t="s">
        <v>1282</v>
      </c>
      <c r="B3239" t="s">
        <v>720</v>
      </c>
      <c r="C3239" t="s">
        <v>40</v>
      </c>
      <c r="D3239" t="s">
        <v>33</v>
      </c>
      <c r="E3239">
        <v>6</v>
      </c>
      <c r="F3239" t="s">
        <v>1283</v>
      </c>
      <c r="G3239" t="s">
        <v>173</v>
      </c>
      <c r="T3239">
        <v>12</v>
      </c>
      <c r="U3239">
        <v>8</v>
      </c>
      <c r="V3239">
        <v>87</v>
      </c>
      <c r="W3239">
        <v>0</v>
      </c>
      <c r="X3239">
        <v>0</v>
      </c>
      <c r="Y3239">
        <v>0</v>
      </c>
      <c r="AF3239">
        <v>16.7</v>
      </c>
    </row>
    <row r="3240" spans="1:32" x14ac:dyDescent="0.2">
      <c r="A3240" t="s">
        <v>1059</v>
      </c>
      <c r="B3240" t="s">
        <v>720</v>
      </c>
      <c r="C3240" t="s">
        <v>38</v>
      </c>
      <c r="D3240" t="s">
        <v>37</v>
      </c>
      <c r="E3240">
        <v>6</v>
      </c>
      <c r="F3240" t="s">
        <v>1060</v>
      </c>
      <c r="G3240" t="s">
        <v>181</v>
      </c>
      <c r="T3240">
        <v>6</v>
      </c>
      <c r="U3240">
        <v>3</v>
      </c>
      <c r="V3240">
        <v>76</v>
      </c>
      <c r="W3240">
        <v>1</v>
      </c>
      <c r="X3240">
        <v>0</v>
      </c>
      <c r="Y3240">
        <v>0</v>
      </c>
      <c r="AF3240">
        <v>16.600000000000001</v>
      </c>
    </row>
    <row r="3241" spans="1:32" x14ac:dyDescent="0.2">
      <c r="A3241" t="s">
        <v>441</v>
      </c>
      <c r="B3241" t="s">
        <v>367</v>
      </c>
      <c r="C3241" t="s">
        <v>62</v>
      </c>
      <c r="D3241" t="s">
        <v>39</v>
      </c>
      <c r="E3241">
        <v>6</v>
      </c>
      <c r="F3241" t="s">
        <v>442</v>
      </c>
      <c r="G3241" t="s">
        <v>174</v>
      </c>
      <c r="H3241">
        <v>37</v>
      </c>
      <c r="I3241">
        <v>22</v>
      </c>
      <c r="J3241">
        <v>282</v>
      </c>
      <c r="K3241">
        <v>1</v>
      </c>
      <c r="L3241">
        <v>0</v>
      </c>
      <c r="M3241">
        <v>0</v>
      </c>
      <c r="N3241">
        <v>0</v>
      </c>
      <c r="O3241">
        <v>2</v>
      </c>
      <c r="P3241">
        <v>10</v>
      </c>
      <c r="Q3241">
        <v>0</v>
      </c>
      <c r="R3241">
        <v>0</v>
      </c>
      <c r="S3241">
        <v>0</v>
      </c>
      <c r="AF3241">
        <v>16.28</v>
      </c>
    </row>
    <row r="3242" spans="1:32" x14ac:dyDescent="0.2">
      <c r="A3242" t="s">
        <v>769</v>
      </c>
      <c r="B3242" t="s">
        <v>720</v>
      </c>
      <c r="C3242" t="s">
        <v>61</v>
      </c>
      <c r="D3242" t="s">
        <v>52</v>
      </c>
      <c r="E3242">
        <v>6</v>
      </c>
      <c r="F3242" t="s">
        <v>770</v>
      </c>
      <c r="G3242" t="s">
        <v>170</v>
      </c>
      <c r="T3242">
        <v>9</v>
      </c>
      <c r="U3242">
        <v>6</v>
      </c>
      <c r="V3242">
        <v>40</v>
      </c>
      <c r="W3242">
        <v>1</v>
      </c>
      <c r="X3242">
        <v>0</v>
      </c>
      <c r="Y3242">
        <v>0</v>
      </c>
      <c r="AF3242">
        <v>16</v>
      </c>
    </row>
    <row r="3243" spans="1:32" x14ac:dyDescent="0.2">
      <c r="A3243" t="s">
        <v>892</v>
      </c>
      <c r="B3243" t="s">
        <v>720</v>
      </c>
      <c r="C3243" t="s">
        <v>46</v>
      </c>
      <c r="D3243" t="s">
        <v>48</v>
      </c>
      <c r="E3243">
        <v>6</v>
      </c>
      <c r="F3243" t="s">
        <v>893</v>
      </c>
      <c r="G3243" t="s">
        <v>169</v>
      </c>
      <c r="T3243">
        <v>8</v>
      </c>
      <c r="U3243">
        <v>5</v>
      </c>
      <c r="V3243">
        <v>50</v>
      </c>
      <c r="W3243">
        <v>1</v>
      </c>
      <c r="X3243">
        <v>0</v>
      </c>
      <c r="Y3243">
        <v>0</v>
      </c>
      <c r="AF3243">
        <v>16</v>
      </c>
    </row>
    <row r="3244" spans="1:32" x14ac:dyDescent="0.2">
      <c r="A3244" t="s">
        <v>838</v>
      </c>
      <c r="B3244" t="s">
        <v>720</v>
      </c>
      <c r="C3244" t="s">
        <v>32</v>
      </c>
      <c r="D3244" t="s">
        <v>53</v>
      </c>
      <c r="E3244">
        <v>6</v>
      </c>
      <c r="F3244" t="s">
        <v>839</v>
      </c>
      <c r="G3244" t="s">
        <v>176</v>
      </c>
      <c r="T3244">
        <v>7</v>
      </c>
      <c r="U3244">
        <v>4</v>
      </c>
      <c r="V3244">
        <v>59</v>
      </c>
      <c r="W3244">
        <v>1</v>
      </c>
      <c r="X3244">
        <v>0</v>
      </c>
      <c r="Y3244">
        <v>0</v>
      </c>
      <c r="Z3244">
        <v>1</v>
      </c>
      <c r="AA3244">
        <v>0</v>
      </c>
      <c r="AF3244">
        <v>15.9</v>
      </c>
    </row>
    <row r="3245" spans="1:32" x14ac:dyDescent="0.2">
      <c r="A3245" t="s">
        <v>397</v>
      </c>
      <c r="B3245" t="s">
        <v>367</v>
      </c>
      <c r="C3245" t="s">
        <v>45</v>
      </c>
      <c r="D3245" t="s">
        <v>31</v>
      </c>
      <c r="E3245">
        <v>6</v>
      </c>
      <c r="F3245" t="s">
        <v>398</v>
      </c>
      <c r="G3245" t="s">
        <v>172</v>
      </c>
      <c r="H3245">
        <v>39</v>
      </c>
      <c r="I3245">
        <v>20</v>
      </c>
      <c r="J3245">
        <v>213</v>
      </c>
      <c r="K3245">
        <v>2</v>
      </c>
      <c r="L3245">
        <v>0</v>
      </c>
      <c r="M3245">
        <v>2</v>
      </c>
      <c r="N3245">
        <v>0</v>
      </c>
      <c r="O3245">
        <v>3</v>
      </c>
      <c r="P3245">
        <v>12</v>
      </c>
      <c r="Q3245">
        <v>0</v>
      </c>
      <c r="R3245">
        <v>0</v>
      </c>
      <c r="S3245">
        <v>0</v>
      </c>
      <c r="Z3245">
        <v>1</v>
      </c>
      <c r="AA3245">
        <v>0</v>
      </c>
      <c r="AF3245">
        <v>15.72</v>
      </c>
    </row>
    <row r="3246" spans="1:32" x14ac:dyDescent="0.2">
      <c r="A3246" t="s">
        <v>771</v>
      </c>
      <c r="B3246" t="s">
        <v>720</v>
      </c>
      <c r="C3246" t="s">
        <v>42</v>
      </c>
      <c r="D3246" t="s">
        <v>54</v>
      </c>
      <c r="E3246">
        <v>6</v>
      </c>
      <c r="F3246" t="s">
        <v>772</v>
      </c>
      <c r="G3246" t="s">
        <v>175</v>
      </c>
      <c r="O3246">
        <v>2</v>
      </c>
      <c r="P3246">
        <v>24</v>
      </c>
      <c r="Q3246">
        <v>1</v>
      </c>
      <c r="R3246">
        <v>0</v>
      </c>
      <c r="S3246">
        <v>0</v>
      </c>
      <c r="T3246">
        <v>4</v>
      </c>
      <c r="U3246">
        <v>3</v>
      </c>
      <c r="V3246">
        <v>42</v>
      </c>
      <c r="W3246">
        <v>0</v>
      </c>
      <c r="X3246">
        <v>0</v>
      </c>
      <c r="Y3246">
        <v>0</v>
      </c>
      <c r="AF3246">
        <v>15.6</v>
      </c>
    </row>
    <row r="3247" spans="1:32" x14ac:dyDescent="0.2">
      <c r="A3247" t="s">
        <v>896</v>
      </c>
      <c r="B3247" t="s">
        <v>720</v>
      </c>
      <c r="C3247" t="s">
        <v>50</v>
      </c>
      <c r="D3247" t="s">
        <v>41</v>
      </c>
      <c r="E3247">
        <v>6</v>
      </c>
      <c r="F3247" t="s">
        <v>897</v>
      </c>
      <c r="G3247" t="s">
        <v>168</v>
      </c>
      <c r="T3247">
        <v>11</v>
      </c>
      <c r="U3247">
        <v>6</v>
      </c>
      <c r="V3247">
        <v>93</v>
      </c>
      <c r="W3247">
        <v>0</v>
      </c>
      <c r="X3247">
        <v>0</v>
      </c>
      <c r="Y3247">
        <v>0</v>
      </c>
      <c r="AF3247">
        <v>15.3</v>
      </c>
    </row>
    <row r="3248" spans="1:32" x14ac:dyDescent="0.2">
      <c r="A3248" t="s">
        <v>908</v>
      </c>
      <c r="B3248" t="s">
        <v>794</v>
      </c>
      <c r="C3248" t="s">
        <v>58</v>
      </c>
      <c r="D3248" t="s">
        <v>51</v>
      </c>
      <c r="E3248">
        <v>6</v>
      </c>
      <c r="F3248" t="s">
        <v>909</v>
      </c>
      <c r="G3248" t="s">
        <v>171</v>
      </c>
      <c r="T3248">
        <v>13</v>
      </c>
      <c r="U3248">
        <v>9</v>
      </c>
      <c r="V3248">
        <v>62</v>
      </c>
      <c r="W3248">
        <v>0</v>
      </c>
      <c r="X3248">
        <v>0</v>
      </c>
      <c r="Y3248">
        <v>0</v>
      </c>
      <c r="AF3248">
        <v>15.2</v>
      </c>
    </row>
    <row r="3249" spans="1:32" x14ac:dyDescent="0.2">
      <c r="A3249" t="s">
        <v>934</v>
      </c>
      <c r="B3249" t="s">
        <v>720</v>
      </c>
      <c r="C3249" t="s">
        <v>58</v>
      </c>
      <c r="D3249" t="s">
        <v>51</v>
      </c>
      <c r="E3249">
        <v>6</v>
      </c>
      <c r="F3249" t="s">
        <v>935</v>
      </c>
      <c r="G3249" t="s">
        <v>171</v>
      </c>
      <c r="T3249">
        <v>5</v>
      </c>
      <c r="U3249">
        <v>4</v>
      </c>
      <c r="V3249">
        <v>48</v>
      </c>
      <c r="W3249">
        <v>1</v>
      </c>
      <c r="X3249">
        <v>0</v>
      </c>
      <c r="Y3249">
        <v>0</v>
      </c>
      <c r="AF3249">
        <v>14.8</v>
      </c>
    </row>
    <row r="3250" spans="1:32" x14ac:dyDescent="0.2">
      <c r="A3250" t="s">
        <v>886</v>
      </c>
      <c r="B3250" t="s">
        <v>720</v>
      </c>
      <c r="C3250" t="s">
        <v>62</v>
      </c>
      <c r="D3250" t="s">
        <v>39</v>
      </c>
      <c r="E3250">
        <v>6</v>
      </c>
      <c r="F3250" t="s">
        <v>887</v>
      </c>
      <c r="G3250" t="s">
        <v>174</v>
      </c>
      <c r="T3250">
        <v>6</v>
      </c>
      <c r="U3250">
        <v>3</v>
      </c>
      <c r="V3250">
        <v>57</v>
      </c>
      <c r="W3250">
        <v>1</v>
      </c>
      <c r="X3250">
        <v>0</v>
      </c>
      <c r="Y3250">
        <v>0</v>
      </c>
      <c r="AF3250">
        <v>14.7</v>
      </c>
    </row>
    <row r="3251" spans="1:32" x14ac:dyDescent="0.2">
      <c r="A3251" t="s">
        <v>417</v>
      </c>
      <c r="B3251" t="s">
        <v>367</v>
      </c>
      <c r="C3251" t="s">
        <v>48</v>
      </c>
      <c r="D3251" t="s">
        <v>46</v>
      </c>
      <c r="E3251">
        <v>6</v>
      </c>
      <c r="F3251" t="s">
        <v>418</v>
      </c>
      <c r="G3251" t="s">
        <v>169</v>
      </c>
      <c r="H3251">
        <v>12</v>
      </c>
      <c r="I3251">
        <v>8</v>
      </c>
      <c r="J3251">
        <v>168</v>
      </c>
      <c r="K3251">
        <v>2</v>
      </c>
      <c r="L3251">
        <v>0</v>
      </c>
      <c r="M3251">
        <v>0</v>
      </c>
      <c r="N3251">
        <v>0</v>
      </c>
      <c r="O3251">
        <v>1</v>
      </c>
      <c r="P3251">
        <v>-1</v>
      </c>
      <c r="Q3251">
        <v>0</v>
      </c>
      <c r="R3251">
        <v>0</v>
      </c>
      <c r="S3251">
        <v>0</v>
      </c>
      <c r="AF3251">
        <v>14.62</v>
      </c>
    </row>
    <row r="3252" spans="1:32" x14ac:dyDescent="0.2">
      <c r="A3252" t="s">
        <v>1173</v>
      </c>
      <c r="B3252" t="s">
        <v>720</v>
      </c>
      <c r="C3252" t="s">
        <v>49</v>
      </c>
      <c r="D3252" t="s">
        <v>47</v>
      </c>
      <c r="E3252">
        <v>6</v>
      </c>
      <c r="F3252" t="s">
        <v>1174</v>
      </c>
      <c r="G3252" t="s">
        <v>179</v>
      </c>
      <c r="T3252">
        <v>12</v>
      </c>
      <c r="U3252">
        <v>5</v>
      </c>
      <c r="V3252">
        <v>95</v>
      </c>
      <c r="W3252">
        <v>0</v>
      </c>
      <c r="X3252">
        <v>0</v>
      </c>
      <c r="Y3252">
        <v>0</v>
      </c>
      <c r="AF3252">
        <v>14.5</v>
      </c>
    </row>
    <row r="3253" spans="1:32" x14ac:dyDescent="0.2">
      <c r="A3253" t="s">
        <v>1101</v>
      </c>
      <c r="B3253" t="s">
        <v>720</v>
      </c>
      <c r="C3253" t="s">
        <v>42</v>
      </c>
      <c r="D3253" t="s">
        <v>54</v>
      </c>
      <c r="E3253">
        <v>6</v>
      </c>
      <c r="F3253" t="s">
        <v>1102</v>
      </c>
      <c r="G3253" t="s">
        <v>175</v>
      </c>
      <c r="T3253">
        <v>6</v>
      </c>
      <c r="U3253">
        <v>6</v>
      </c>
      <c r="V3253">
        <v>85</v>
      </c>
      <c r="W3253">
        <v>0</v>
      </c>
      <c r="X3253">
        <v>0</v>
      </c>
      <c r="Y3253">
        <v>0</v>
      </c>
      <c r="AF3253">
        <v>14.5</v>
      </c>
    </row>
    <row r="3254" spans="1:32" x14ac:dyDescent="0.2">
      <c r="A3254" t="s">
        <v>618</v>
      </c>
      <c r="B3254" t="s">
        <v>475</v>
      </c>
      <c r="C3254" t="s">
        <v>51</v>
      </c>
      <c r="D3254" t="s">
        <v>58</v>
      </c>
      <c r="E3254">
        <v>6</v>
      </c>
      <c r="F3254" t="s">
        <v>619</v>
      </c>
      <c r="G3254" t="s">
        <v>171</v>
      </c>
      <c r="O3254">
        <v>8</v>
      </c>
      <c r="P3254">
        <v>50</v>
      </c>
      <c r="Q3254">
        <v>1</v>
      </c>
      <c r="R3254">
        <v>0</v>
      </c>
      <c r="S3254">
        <v>0</v>
      </c>
      <c r="T3254">
        <v>2</v>
      </c>
      <c r="U3254">
        <v>1</v>
      </c>
      <c r="V3254">
        <v>23</v>
      </c>
      <c r="W3254">
        <v>0</v>
      </c>
      <c r="X3254">
        <v>0</v>
      </c>
      <c r="Y3254">
        <v>0</v>
      </c>
      <c r="AF3254">
        <v>14.3</v>
      </c>
    </row>
    <row r="3255" spans="1:32" x14ac:dyDescent="0.2">
      <c r="A3255" t="s">
        <v>936</v>
      </c>
      <c r="B3255" t="s">
        <v>794</v>
      </c>
      <c r="C3255" t="s">
        <v>43</v>
      </c>
      <c r="D3255" t="s">
        <v>59</v>
      </c>
      <c r="E3255">
        <v>6</v>
      </c>
      <c r="F3255" t="s">
        <v>937</v>
      </c>
      <c r="G3255" t="s">
        <v>180</v>
      </c>
      <c r="T3255">
        <v>5</v>
      </c>
      <c r="U3255">
        <v>3</v>
      </c>
      <c r="V3255">
        <v>50</v>
      </c>
      <c r="W3255">
        <v>1</v>
      </c>
      <c r="X3255">
        <v>0</v>
      </c>
      <c r="Y3255">
        <v>0</v>
      </c>
      <c r="AF3255">
        <v>14</v>
      </c>
    </row>
    <row r="3256" spans="1:32" x14ac:dyDescent="0.2">
      <c r="A3256" t="s">
        <v>517</v>
      </c>
      <c r="B3256" t="s">
        <v>475</v>
      </c>
      <c r="C3256" t="s">
        <v>51</v>
      </c>
      <c r="D3256" t="s">
        <v>58</v>
      </c>
      <c r="E3256">
        <v>6</v>
      </c>
      <c r="F3256" t="s">
        <v>518</v>
      </c>
      <c r="G3256" t="s">
        <v>171</v>
      </c>
      <c r="O3256">
        <v>16</v>
      </c>
      <c r="P3256">
        <v>56</v>
      </c>
      <c r="Q3256">
        <v>0</v>
      </c>
      <c r="R3256">
        <v>0</v>
      </c>
      <c r="S3256">
        <v>0</v>
      </c>
      <c r="T3256">
        <v>1</v>
      </c>
      <c r="U3256">
        <v>1</v>
      </c>
      <c r="V3256">
        <v>13</v>
      </c>
      <c r="W3256">
        <v>1</v>
      </c>
      <c r="X3256">
        <v>0</v>
      </c>
      <c r="Y3256">
        <v>0</v>
      </c>
      <c r="AF3256">
        <v>13.9</v>
      </c>
    </row>
    <row r="3257" spans="1:32" x14ac:dyDescent="0.2">
      <c r="A3257" t="s">
        <v>956</v>
      </c>
      <c r="B3257" t="s">
        <v>720</v>
      </c>
      <c r="C3257" t="s">
        <v>53</v>
      </c>
      <c r="D3257" t="s">
        <v>32</v>
      </c>
      <c r="E3257">
        <v>6</v>
      </c>
      <c r="F3257" t="s">
        <v>957</v>
      </c>
      <c r="G3257" t="s">
        <v>176</v>
      </c>
      <c r="T3257">
        <v>8</v>
      </c>
      <c r="U3257">
        <v>5</v>
      </c>
      <c r="V3257">
        <v>28</v>
      </c>
      <c r="W3257">
        <v>1</v>
      </c>
      <c r="X3257">
        <v>0</v>
      </c>
      <c r="Y3257">
        <v>0</v>
      </c>
      <c r="AF3257">
        <v>13.8</v>
      </c>
    </row>
    <row r="3258" spans="1:32" x14ac:dyDescent="0.2">
      <c r="A3258" t="s">
        <v>868</v>
      </c>
      <c r="B3258" t="s">
        <v>794</v>
      </c>
      <c r="C3258" t="s">
        <v>62</v>
      </c>
      <c r="D3258" t="s">
        <v>39</v>
      </c>
      <c r="E3258">
        <v>6</v>
      </c>
      <c r="F3258" t="s">
        <v>869</v>
      </c>
      <c r="G3258" t="s">
        <v>174</v>
      </c>
      <c r="T3258">
        <v>7</v>
      </c>
      <c r="U3258">
        <v>5</v>
      </c>
      <c r="V3258">
        <v>88</v>
      </c>
      <c r="W3258">
        <v>0</v>
      </c>
      <c r="X3258">
        <v>0</v>
      </c>
      <c r="Y3258">
        <v>0</v>
      </c>
      <c r="AF3258">
        <v>13.8</v>
      </c>
    </row>
    <row r="3259" spans="1:32" x14ac:dyDescent="0.2">
      <c r="A3259" t="s">
        <v>920</v>
      </c>
      <c r="B3259" t="s">
        <v>794</v>
      </c>
      <c r="C3259" t="s">
        <v>42</v>
      </c>
      <c r="D3259" t="s">
        <v>54</v>
      </c>
      <c r="E3259">
        <v>6</v>
      </c>
      <c r="F3259" t="s">
        <v>921</v>
      </c>
      <c r="G3259" t="s">
        <v>175</v>
      </c>
      <c r="T3259">
        <v>4</v>
      </c>
      <c r="U3259">
        <v>4</v>
      </c>
      <c r="V3259">
        <v>33</v>
      </c>
      <c r="W3259">
        <v>1</v>
      </c>
      <c r="X3259">
        <v>0</v>
      </c>
      <c r="Y3259">
        <v>0</v>
      </c>
      <c r="AF3259">
        <v>13.3</v>
      </c>
    </row>
    <row r="3260" spans="1:32" x14ac:dyDescent="0.2">
      <c r="A3260" t="s">
        <v>796</v>
      </c>
      <c r="B3260" t="s">
        <v>720</v>
      </c>
      <c r="C3260" t="s">
        <v>54</v>
      </c>
      <c r="D3260" t="s">
        <v>42</v>
      </c>
      <c r="E3260">
        <v>6</v>
      </c>
      <c r="F3260" t="s">
        <v>797</v>
      </c>
      <c r="G3260" t="s">
        <v>175</v>
      </c>
      <c r="O3260">
        <v>5</v>
      </c>
      <c r="P3260">
        <v>23</v>
      </c>
      <c r="Q3260">
        <v>0</v>
      </c>
      <c r="R3260">
        <v>0</v>
      </c>
      <c r="S3260">
        <v>0</v>
      </c>
      <c r="T3260">
        <v>4</v>
      </c>
      <c r="U3260">
        <v>3</v>
      </c>
      <c r="V3260">
        <v>19</v>
      </c>
      <c r="W3260">
        <v>1</v>
      </c>
      <c r="X3260">
        <v>0</v>
      </c>
      <c r="Y3260">
        <v>0</v>
      </c>
      <c r="AF3260">
        <v>13.2</v>
      </c>
    </row>
    <row r="3261" spans="1:32" x14ac:dyDescent="0.2">
      <c r="A3261" t="s">
        <v>992</v>
      </c>
      <c r="B3261" t="s">
        <v>794</v>
      </c>
      <c r="C3261" t="s">
        <v>51</v>
      </c>
      <c r="D3261" t="s">
        <v>58</v>
      </c>
      <c r="E3261">
        <v>6</v>
      </c>
      <c r="F3261" t="s">
        <v>993</v>
      </c>
      <c r="G3261" t="s">
        <v>171</v>
      </c>
      <c r="T3261">
        <v>4</v>
      </c>
      <c r="U3261">
        <v>4</v>
      </c>
      <c r="V3261">
        <v>30</v>
      </c>
      <c r="W3261">
        <v>1</v>
      </c>
      <c r="X3261">
        <v>0</v>
      </c>
      <c r="Y3261">
        <v>0</v>
      </c>
      <c r="AF3261">
        <v>13</v>
      </c>
    </row>
    <row r="3262" spans="1:32" x14ac:dyDescent="0.2">
      <c r="A3262" t="s">
        <v>439</v>
      </c>
      <c r="B3262" t="s">
        <v>367</v>
      </c>
      <c r="C3262" t="s">
        <v>31</v>
      </c>
      <c r="D3262" t="s">
        <v>45</v>
      </c>
      <c r="E3262">
        <v>6</v>
      </c>
      <c r="F3262" t="s">
        <v>440</v>
      </c>
      <c r="G3262" t="s">
        <v>172</v>
      </c>
      <c r="H3262">
        <v>48</v>
      </c>
      <c r="I3262">
        <v>26</v>
      </c>
      <c r="J3262">
        <v>290</v>
      </c>
      <c r="K3262">
        <v>1</v>
      </c>
      <c r="L3262">
        <v>0</v>
      </c>
      <c r="M3262">
        <v>3</v>
      </c>
      <c r="N3262">
        <v>0</v>
      </c>
      <c r="AF3262">
        <v>12.6</v>
      </c>
    </row>
    <row r="3263" spans="1:32" x14ac:dyDescent="0.2">
      <c r="A3263" t="s">
        <v>1063</v>
      </c>
      <c r="B3263" t="s">
        <v>794</v>
      </c>
      <c r="C3263" t="s">
        <v>49</v>
      </c>
      <c r="D3263" t="s">
        <v>47</v>
      </c>
      <c r="E3263">
        <v>6</v>
      </c>
      <c r="F3263" t="s">
        <v>1064</v>
      </c>
      <c r="G3263" t="s">
        <v>179</v>
      </c>
      <c r="T3263">
        <v>4</v>
      </c>
      <c r="U3263">
        <v>3</v>
      </c>
      <c r="V3263">
        <v>35</v>
      </c>
      <c r="W3263">
        <v>1</v>
      </c>
      <c r="X3263">
        <v>0</v>
      </c>
      <c r="Y3263">
        <v>0</v>
      </c>
      <c r="AF3263">
        <v>12.5</v>
      </c>
    </row>
    <row r="3264" spans="1:32" x14ac:dyDescent="0.2">
      <c r="A3264" t="s">
        <v>401</v>
      </c>
      <c r="B3264" t="s">
        <v>367</v>
      </c>
      <c r="C3264" t="s">
        <v>38</v>
      </c>
      <c r="D3264" t="s">
        <v>37</v>
      </c>
      <c r="E3264">
        <v>6</v>
      </c>
      <c r="F3264" t="s">
        <v>402</v>
      </c>
      <c r="G3264" t="s">
        <v>181</v>
      </c>
      <c r="H3264">
        <v>38</v>
      </c>
      <c r="I3264">
        <v>24</v>
      </c>
      <c r="J3264">
        <v>280</v>
      </c>
      <c r="K3264">
        <v>1</v>
      </c>
      <c r="L3264">
        <v>0</v>
      </c>
      <c r="M3264">
        <v>3</v>
      </c>
      <c r="N3264">
        <v>0</v>
      </c>
      <c r="O3264">
        <v>4</v>
      </c>
      <c r="P3264">
        <v>2</v>
      </c>
      <c r="Q3264">
        <v>0</v>
      </c>
      <c r="R3264">
        <v>0</v>
      </c>
      <c r="S3264">
        <v>0</v>
      </c>
      <c r="AF3264">
        <v>12.4</v>
      </c>
    </row>
    <row r="3265" spans="1:32" x14ac:dyDescent="0.2">
      <c r="A3265" t="s">
        <v>532</v>
      </c>
      <c r="B3265" t="s">
        <v>475</v>
      </c>
      <c r="C3265" t="s">
        <v>57</v>
      </c>
      <c r="D3265" t="s">
        <v>44</v>
      </c>
      <c r="E3265">
        <v>6</v>
      </c>
      <c r="F3265" t="s">
        <v>533</v>
      </c>
      <c r="G3265" t="s">
        <v>177</v>
      </c>
      <c r="O3265">
        <v>17</v>
      </c>
      <c r="P3265">
        <v>54</v>
      </c>
      <c r="Q3265">
        <v>1</v>
      </c>
      <c r="R3265">
        <v>0</v>
      </c>
      <c r="S3265">
        <v>0</v>
      </c>
      <c r="T3265">
        <v>3</v>
      </c>
      <c r="U3265">
        <v>1</v>
      </c>
      <c r="V3265">
        <v>0</v>
      </c>
      <c r="W3265">
        <v>0</v>
      </c>
      <c r="X3265">
        <v>0</v>
      </c>
      <c r="Y3265">
        <v>0</v>
      </c>
      <c r="AF3265">
        <v>12.4</v>
      </c>
    </row>
    <row r="3266" spans="1:32" x14ac:dyDescent="0.2">
      <c r="A3266" t="s">
        <v>765</v>
      </c>
      <c r="B3266" t="s">
        <v>720</v>
      </c>
      <c r="C3266" t="s">
        <v>57</v>
      </c>
      <c r="D3266" t="s">
        <v>44</v>
      </c>
      <c r="E3266">
        <v>6</v>
      </c>
      <c r="F3266" t="s">
        <v>766</v>
      </c>
      <c r="G3266" t="s">
        <v>177</v>
      </c>
      <c r="H3266">
        <v>1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T3266">
        <v>2</v>
      </c>
      <c r="U3266">
        <v>2</v>
      </c>
      <c r="V3266">
        <v>43</v>
      </c>
      <c r="W3266">
        <v>1</v>
      </c>
      <c r="X3266">
        <v>0</v>
      </c>
      <c r="Y3266">
        <v>0</v>
      </c>
      <c r="AF3266">
        <v>12.3</v>
      </c>
    </row>
    <row r="3267" spans="1:32" x14ac:dyDescent="0.2">
      <c r="A3267" t="s">
        <v>630</v>
      </c>
      <c r="B3267" t="s">
        <v>475</v>
      </c>
      <c r="C3267" t="s">
        <v>49</v>
      </c>
      <c r="D3267" t="s">
        <v>47</v>
      </c>
      <c r="E3267">
        <v>6</v>
      </c>
      <c r="F3267" t="s">
        <v>631</v>
      </c>
      <c r="G3267" t="s">
        <v>179</v>
      </c>
      <c r="O3267">
        <v>7</v>
      </c>
      <c r="P3267">
        <v>8</v>
      </c>
      <c r="Q3267">
        <v>0</v>
      </c>
      <c r="R3267">
        <v>0</v>
      </c>
      <c r="S3267">
        <v>0</v>
      </c>
      <c r="T3267">
        <v>7</v>
      </c>
      <c r="U3267">
        <v>5</v>
      </c>
      <c r="V3267">
        <v>63</v>
      </c>
      <c r="W3267">
        <v>0</v>
      </c>
      <c r="X3267">
        <v>0</v>
      </c>
      <c r="Y3267">
        <v>0</v>
      </c>
      <c r="AF3267">
        <v>12.1</v>
      </c>
    </row>
    <row r="3268" spans="1:32" x14ac:dyDescent="0.2">
      <c r="A3268" t="s">
        <v>1179</v>
      </c>
      <c r="B3268" t="s">
        <v>794</v>
      </c>
      <c r="C3268" t="s">
        <v>42</v>
      </c>
      <c r="D3268" t="s">
        <v>54</v>
      </c>
      <c r="E3268">
        <v>6</v>
      </c>
      <c r="F3268" t="s">
        <v>1180</v>
      </c>
      <c r="G3268" t="s">
        <v>175</v>
      </c>
      <c r="T3268">
        <v>8</v>
      </c>
      <c r="U3268">
        <v>3</v>
      </c>
      <c r="V3268">
        <v>30</v>
      </c>
      <c r="W3268">
        <v>1</v>
      </c>
      <c r="X3268">
        <v>0</v>
      </c>
      <c r="Y3268">
        <v>0</v>
      </c>
      <c r="AF3268">
        <v>12</v>
      </c>
    </row>
    <row r="3269" spans="1:32" x14ac:dyDescent="0.2">
      <c r="A3269" t="s">
        <v>882</v>
      </c>
      <c r="B3269" t="s">
        <v>720</v>
      </c>
      <c r="C3269" t="s">
        <v>38</v>
      </c>
      <c r="D3269" t="s">
        <v>37</v>
      </c>
      <c r="E3269">
        <v>6</v>
      </c>
      <c r="F3269" t="s">
        <v>883</v>
      </c>
      <c r="G3269" t="s">
        <v>181</v>
      </c>
      <c r="T3269">
        <v>11</v>
      </c>
      <c r="U3269">
        <v>6</v>
      </c>
      <c r="V3269">
        <v>59</v>
      </c>
      <c r="W3269">
        <v>0</v>
      </c>
      <c r="X3269">
        <v>0</v>
      </c>
      <c r="Y3269">
        <v>0</v>
      </c>
      <c r="Z3269">
        <v>1</v>
      </c>
      <c r="AA3269">
        <v>0</v>
      </c>
      <c r="AF3269">
        <v>11.9</v>
      </c>
    </row>
    <row r="3270" spans="1:32" x14ac:dyDescent="0.2">
      <c r="A3270" t="s">
        <v>1089</v>
      </c>
      <c r="B3270" t="s">
        <v>794</v>
      </c>
      <c r="C3270" t="s">
        <v>52</v>
      </c>
      <c r="D3270" t="s">
        <v>61</v>
      </c>
      <c r="E3270">
        <v>6</v>
      </c>
      <c r="F3270" t="s">
        <v>1090</v>
      </c>
      <c r="G3270" t="s">
        <v>170</v>
      </c>
      <c r="T3270">
        <v>11</v>
      </c>
      <c r="U3270">
        <v>6</v>
      </c>
      <c r="V3270">
        <v>59</v>
      </c>
      <c r="W3270">
        <v>0</v>
      </c>
      <c r="X3270">
        <v>0</v>
      </c>
      <c r="Y3270">
        <v>0</v>
      </c>
      <c r="AF3270">
        <v>11.9</v>
      </c>
    </row>
    <row r="3271" spans="1:32" x14ac:dyDescent="0.2">
      <c r="A3271" t="s">
        <v>1065</v>
      </c>
      <c r="B3271" t="s">
        <v>720</v>
      </c>
      <c r="C3271" t="s">
        <v>60</v>
      </c>
      <c r="D3271" t="s">
        <v>55</v>
      </c>
      <c r="E3271">
        <v>6</v>
      </c>
      <c r="F3271" t="s">
        <v>1066</v>
      </c>
      <c r="G3271" t="s">
        <v>178</v>
      </c>
      <c r="T3271">
        <v>3</v>
      </c>
      <c r="U3271">
        <v>2</v>
      </c>
      <c r="V3271">
        <v>38</v>
      </c>
      <c r="W3271">
        <v>1</v>
      </c>
      <c r="X3271">
        <v>0</v>
      </c>
      <c r="Y3271">
        <v>0</v>
      </c>
      <c r="AF3271">
        <v>11.8</v>
      </c>
    </row>
    <row r="3272" spans="1:32" x14ac:dyDescent="0.2">
      <c r="A3272" t="s">
        <v>373</v>
      </c>
      <c r="B3272" t="s">
        <v>367</v>
      </c>
      <c r="C3272" t="s">
        <v>39</v>
      </c>
      <c r="D3272" t="s">
        <v>62</v>
      </c>
      <c r="E3272">
        <v>6</v>
      </c>
      <c r="F3272" t="s">
        <v>374</v>
      </c>
      <c r="G3272" t="s">
        <v>174</v>
      </c>
      <c r="H3272">
        <v>31</v>
      </c>
      <c r="I3272">
        <v>17</v>
      </c>
      <c r="J3272">
        <v>249</v>
      </c>
      <c r="K3272">
        <v>1</v>
      </c>
      <c r="L3272">
        <v>0</v>
      </c>
      <c r="M3272">
        <v>2</v>
      </c>
      <c r="N3272">
        <v>0</v>
      </c>
      <c r="O3272">
        <v>3</v>
      </c>
      <c r="P3272">
        <v>-5</v>
      </c>
      <c r="Q3272">
        <v>0</v>
      </c>
      <c r="R3272">
        <v>0</v>
      </c>
      <c r="S3272">
        <v>0</v>
      </c>
      <c r="AF3272">
        <v>11.46</v>
      </c>
    </row>
    <row r="3273" spans="1:32" x14ac:dyDescent="0.2">
      <c r="A3273" t="s">
        <v>493</v>
      </c>
      <c r="B3273" t="s">
        <v>475</v>
      </c>
      <c r="C3273" t="s">
        <v>59</v>
      </c>
      <c r="D3273" t="s">
        <v>43</v>
      </c>
      <c r="E3273">
        <v>6</v>
      </c>
      <c r="F3273" t="s">
        <v>494</v>
      </c>
      <c r="G3273" t="s">
        <v>180</v>
      </c>
      <c r="O3273">
        <v>13</v>
      </c>
      <c r="P3273">
        <v>78</v>
      </c>
      <c r="Q3273">
        <v>0</v>
      </c>
      <c r="R3273">
        <v>0</v>
      </c>
      <c r="S3273">
        <v>0</v>
      </c>
      <c r="T3273">
        <v>3</v>
      </c>
      <c r="U3273">
        <v>2</v>
      </c>
      <c r="V3273">
        <v>16</v>
      </c>
      <c r="W3273">
        <v>0</v>
      </c>
      <c r="X3273">
        <v>0</v>
      </c>
      <c r="Y3273">
        <v>0</v>
      </c>
      <c r="AF3273">
        <v>11.4</v>
      </c>
    </row>
    <row r="3274" spans="1:32" x14ac:dyDescent="0.2">
      <c r="A3274" t="s">
        <v>507</v>
      </c>
      <c r="B3274" t="s">
        <v>475</v>
      </c>
      <c r="C3274" t="s">
        <v>37</v>
      </c>
      <c r="D3274" t="s">
        <v>38</v>
      </c>
      <c r="E3274">
        <v>6</v>
      </c>
      <c r="F3274" t="s">
        <v>508</v>
      </c>
      <c r="G3274" t="s">
        <v>181</v>
      </c>
      <c r="O3274">
        <v>13</v>
      </c>
      <c r="P3274">
        <v>63</v>
      </c>
      <c r="Q3274">
        <v>0</v>
      </c>
      <c r="R3274">
        <v>0</v>
      </c>
      <c r="S3274">
        <v>0</v>
      </c>
      <c r="T3274">
        <v>3</v>
      </c>
      <c r="U3274">
        <v>3</v>
      </c>
      <c r="V3274">
        <v>20</v>
      </c>
      <c r="W3274">
        <v>0</v>
      </c>
      <c r="X3274">
        <v>0</v>
      </c>
      <c r="Y3274">
        <v>0</v>
      </c>
      <c r="Z3274">
        <v>1</v>
      </c>
      <c r="AA3274">
        <v>0</v>
      </c>
      <c r="AF3274">
        <v>11.3</v>
      </c>
    </row>
    <row r="3275" spans="1:32" x14ac:dyDescent="0.2">
      <c r="A3275" t="s">
        <v>958</v>
      </c>
      <c r="B3275" t="s">
        <v>720</v>
      </c>
      <c r="C3275" t="s">
        <v>50</v>
      </c>
      <c r="D3275" t="s">
        <v>41</v>
      </c>
      <c r="E3275">
        <v>6</v>
      </c>
      <c r="F3275" t="s">
        <v>959</v>
      </c>
      <c r="G3275" t="s">
        <v>168</v>
      </c>
      <c r="T3275">
        <v>4</v>
      </c>
      <c r="U3275">
        <v>3</v>
      </c>
      <c r="V3275">
        <v>23</v>
      </c>
      <c r="W3275">
        <v>1</v>
      </c>
      <c r="X3275">
        <v>0</v>
      </c>
      <c r="Y3275">
        <v>0</v>
      </c>
      <c r="AF3275">
        <v>11.3</v>
      </c>
    </row>
    <row r="3276" spans="1:32" x14ac:dyDescent="0.2">
      <c r="A3276" t="s">
        <v>880</v>
      </c>
      <c r="B3276" t="s">
        <v>720</v>
      </c>
      <c r="C3276" t="s">
        <v>55</v>
      </c>
      <c r="D3276" t="s">
        <v>60</v>
      </c>
      <c r="E3276">
        <v>6</v>
      </c>
      <c r="F3276" t="s">
        <v>881</v>
      </c>
      <c r="G3276" t="s">
        <v>178</v>
      </c>
      <c r="T3276">
        <v>7</v>
      </c>
      <c r="U3276">
        <v>3</v>
      </c>
      <c r="V3276">
        <v>22</v>
      </c>
      <c r="W3276">
        <v>1</v>
      </c>
      <c r="X3276">
        <v>0</v>
      </c>
      <c r="Y3276">
        <v>0</v>
      </c>
      <c r="AF3276">
        <v>11.2</v>
      </c>
    </row>
    <row r="3277" spans="1:32" x14ac:dyDescent="0.2">
      <c r="A3277" t="s">
        <v>850</v>
      </c>
      <c r="B3277" t="s">
        <v>720</v>
      </c>
      <c r="C3277" t="s">
        <v>40</v>
      </c>
      <c r="D3277" t="s">
        <v>33</v>
      </c>
      <c r="E3277">
        <v>6</v>
      </c>
      <c r="F3277" t="s">
        <v>851</v>
      </c>
      <c r="G3277" t="s">
        <v>173</v>
      </c>
      <c r="T3277">
        <v>7</v>
      </c>
      <c r="U3277">
        <v>2</v>
      </c>
      <c r="V3277">
        <v>30</v>
      </c>
      <c r="W3277">
        <v>1</v>
      </c>
      <c r="X3277">
        <v>0</v>
      </c>
      <c r="Y3277">
        <v>0</v>
      </c>
      <c r="AF3277">
        <v>11</v>
      </c>
    </row>
    <row r="3278" spans="1:32" x14ac:dyDescent="0.2">
      <c r="A3278" t="s">
        <v>1009</v>
      </c>
      <c r="B3278" t="s">
        <v>720</v>
      </c>
      <c r="C3278" t="s">
        <v>59</v>
      </c>
      <c r="D3278" t="s">
        <v>43</v>
      </c>
      <c r="E3278">
        <v>6</v>
      </c>
      <c r="F3278" t="s">
        <v>1010</v>
      </c>
      <c r="G3278" t="s">
        <v>180</v>
      </c>
      <c r="T3278">
        <v>3</v>
      </c>
      <c r="U3278">
        <v>2</v>
      </c>
      <c r="V3278">
        <v>30</v>
      </c>
      <c r="W3278">
        <v>1</v>
      </c>
      <c r="X3278">
        <v>0</v>
      </c>
      <c r="Y3278">
        <v>0</v>
      </c>
      <c r="AF3278">
        <v>11</v>
      </c>
    </row>
    <row r="3279" spans="1:32" x14ac:dyDescent="0.2">
      <c r="A3279" t="s">
        <v>1246</v>
      </c>
      <c r="B3279" t="s">
        <v>720</v>
      </c>
      <c r="C3279" t="s">
        <v>47</v>
      </c>
      <c r="D3279" t="s">
        <v>49</v>
      </c>
      <c r="E3279">
        <v>6</v>
      </c>
      <c r="F3279" t="s">
        <v>1247</v>
      </c>
      <c r="G3279" t="s">
        <v>179</v>
      </c>
      <c r="T3279">
        <v>5</v>
      </c>
      <c r="U3279">
        <v>2</v>
      </c>
      <c r="V3279">
        <v>30</v>
      </c>
      <c r="W3279">
        <v>1</v>
      </c>
      <c r="X3279">
        <v>0</v>
      </c>
      <c r="Y3279">
        <v>0</v>
      </c>
      <c r="AF3279">
        <v>11</v>
      </c>
    </row>
    <row r="3280" spans="1:32" x14ac:dyDescent="0.2">
      <c r="A3280" t="s">
        <v>503</v>
      </c>
      <c r="B3280" t="s">
        <v>475</v>
      </c>
      <c r="C3280" t="s">
        <v>61</v>
      </c>
      <c r="D3280" t="s">
        <v>52</v>
      </c>
      <c r="E3280">
        <v>6</v>
      </c>
      <c r="F3280" t="s">
        <v>504</v>
      </c>
      <c r="G3280" t="s">
        <v>170</v>
      </c>
      <c r="O3280">
        <v>7</v>
      </c>
      <c r="P3280">
        <v>28</v>
      </c>
      <c r="Q3280">
        <v>0</v>
      </c>
      <c r="R3280">
        <v>0</v>
      </c>
      <c r="S3280">
        <v>0</v>
      </c>
      <c r="T3280">
        <v>6</v>
      </c>
      <c r="U3280">
        <v>3</v>
      </c>
      <c r="V3280">
        <v>50</v>
      </c>
      <c r="W3280">
        <v>0</v>
      </c>
      <c r="X3280">
        <v>0</v>
      </c>
      <c r="Y3280">
        <v>0</v>
      </c>
      <c r="AF3280">
        <v>10.8</v>
      </c>
    </row>
    <row r="3281" spans="1:32" x14ac:dyDescent="0.2">
      <c r="A3281" t="s">
        <v>1103</v>
      </c>
      <c r="B3281" t="s">
        <v>720</v>
      </c>
      <c r="C3281" t="s">
        <v>49</v>
      </c>
      <c r="D3281" t="s">
        <v>47</v>
      </c>
      <c r="E3281">
        <v>6</v>
      </c>
      <c r="F3281" t="s">
        <v>1104</v>
      </c>
      <c r="G3281" t="s">
        <v>179</v>
      </c>
      <c r="T3281">
        <v>7</v>
      </c>
      <c r="U3281">
        <v>3</v>
      </c>
      <c r="V3281">
        <v>18</v>
      </c>
      <c r="W3281">
        <v>1</v>
      </c>
      <c r="X3281">
        <v>0</v>
      </c>
      <c r="Y3281">
        <v>0</v>
      </c>
      <c r="AF3281">
        <v>10.8</v>
      </c>
    </row>
    <row r="3282" spans="1:32" x14ac:dyDescent="0.2">
      <c r="A3282" t="s">
        <v>411</v>
      </c>
      <c r="B3282" t="s">
        <v>367</v>
      </c>
      <c r="C3282" t="s">
        <v>37</v>
      </c>
      <c r="D3282" t="s">
        <v>38</v>
      </c>
      <c r="E3282">
        <v>6</v>
      </c>
      <c r="F3282" t="s">
        <v>412</v>
      </c>
      <c r="G3282" t="s">
        <v>181</v>
      </c>
      <c r="H3282">
        <v>38</v>
      </c>
      <c r="I3282">
        <v>24</v>
      </c>
      <c r="J3282">
        <v>189</v>
      </c>
      <c r="K3282">
        <v>1</v>
      </c>
      <c r="L3282">
        <v>0</v>
      </c>
      <c r="M3282">
        <v>2</v>
      </c>
      <c r="N3282">
        <v>0</v>
      </c>
      <c r="O3282">
        <v>1</v>
      </c>
      <c r="P3282">
        <v>12</v>
      </c>
      <c r="Q3282">
        <v>0</v>
      </c>
      <c r="R3282">
        <v>0</v>
      </c>
      <c r="S3282">
        <v>0</v>
      </c>
      <c r="AF3282">
        <v>10.76</v>
      </c>
    </row>
    <row r="3283" spans="1:32" x14ac:dyDescent="0.2">
      <c r="A3283" t="s">
        <v>391</v>
      </c>
      <c r="B3283" t="s">
        <v>367</v>
      </c>
      <c r="C3283" t="s">
        <v>54</v>
      </c>
      <c r="D3283" t="s">
        <v>42</v>
      </c>
      <c r="E3283">
        <v>6</v>
      </c>
      <c r="F3283" t="s">
        <v>392</v>
      </c>
      <c r="G3283" t="s">
        <v>175</v>
      </c>
      <c r="H3283">
        <v>33</v>
      </c>
      <c r="I3283">
        <v>21</v>
      </c>
      <c r="J3283">
        <v>219</v>
      </c>
      <c r="K3283">
        <v>1</v>
      </c>
      <c r="L3283">
        <v>0</v>
      </c>
      <c r="M3283">
        <v>2</v>
      </c>
      <c r="N3283">
        <v>0</v>
      </c>
      <c r="Z3283">
        <v>2</v>
      </c>
      <c r="AA3283">
        <v>0</v>
      </c>
      <c r="AF3283">
        <v>10.76</v>
      </c>
    </row>
    <row r="3284" spans="1:32" x14ac:dyDescent="0.2">
      <c r="A3284" t="s">
        <v>918</v>
      </c>
      <c r="B3284" t="s">
        <v>794</v>
      </c>
      <c r="C3284" t="s">
        <v>61</v>
      </c>
      <c r="D3284" t="s">
        <v>52</v>
      </c>
      <c r="E3284">
        <v>6</v>
      </c>
      <c r="F3284" t="s">
        <v>919</v>
      </c>
      <c r="G3284" t="s">
        <v>170</v>
      </c>
      <c r="T3284">
        <v>6</v>
      </c>
      <c r="U3284">
        <v>3</v>
      </c>
      <c r="V3284">
        <v>17</v>
      </c>
      <c r="W3284">
        <v>1</v>
      </c>
      <c r="X3284">
        <v>0</v>
      </c>
      <c r="Y3284">
        <v>0</v>
      </c>
      <c r="AF3284">
        <v>10.7</v>
      </c>
    </row>
    <row r="3285" spans="1:32" x14ac:dyDescent="0.2">
      <c r="A3285" t="s">
        <v>568</v>
      </c>
      <c r="B3285" t="s">
        <v>475</v>
      </c>
      <c r="C3285" t="s">
        <v>31</v>
      </c>
      <c r="D3285" t="s">
        <v>45</v>
      </c>
      <c r="E3285">
        <v>6</v>
      </c>
      <c r="F3285" t="s">
        <v>569</v>
      </c>
      <c r="G3285" t="s">
        <v>172</v>
      </c>
      <c r="O3285">
        <v>13</v>
      </c>
      <c r="P3285">
        <v>41</v>
      </c>
      <c r="Q3285">
        <v>0</v>
      </c>
      <c r="R3285">
        <v>0</v>
      </c>
      <c r="S3285">
        <v>0</v>
      </c>
      <c r="T3285">
        <v>4</v>
      </c>
      <c r="U3285">
        <v>4</v>
      </c>
      <c r="V3285">
        <v>25</v>
      </c>
      <c r="W3285">
        <v>0</v>
      </c>
      <c r="X3285">
        <v>0</v>
      </c>
      <c r="Y3285">
        <v>0</v>
      </c>
      <c r="AF3285">
        <v>10.6</v>
      </c>
    </row>
    <row r="3286" spans="1:32" x14ac:dyDescent="0.2">
      <c r="A3286" t="s">
        <v>1221</v>
      </c>
      <c r="B3286" t="s">
        <v>794</v>
      </c>
      <c r="C3286" t="s">
        <v>58</v>
      </c>
      <c r="D3286" t="s">
        <v>51</v>
      </c>
      <c r="E3286">
        <v>6</v>
      </c>
      <c r="F3286" t="s">
        <v>1222</v>
      </c>
      <c r="G3286" t="s">
        <v>171</v>
      </c>
      <c r="T3286">
        <v>5</v>
      </c>
      <c r="U3286">
        <v>5</v>
      </c>
      <c r="V3286">
        <v>54</v>
      </c>
      <c r="W3286">
        <v>0</v>
      </c>
      <c r="X3286">
        <v>0</v>
      </c>
      <c r="Y3286">
        <v>0</v>
      </c>
      <c r="AF3286">
        <v>10.4</v>
      </c>
    </row>
    <row r="3287" spans="1:32" x14ac:dyDescent="0.2">
      <c r="A3287" t="s">
        <v>600</v>
      </c>
      <c r="B3287" t="s">
        <v>475</v>
      </c>
      <c r="C3287" t="s">
        <v>49</v>
      </c>
      <c r="D3287" t="s">
        <v>47</v>
      </c>
      <c r="E3287">
        <v>6</v>
      </c>
      <c r="F3287" t="s">
        <v>601</v>
      </c>
      <c r="G3287" t="s">
        <v>179</v>
      </c>
      <c r="O3287">
        <v>7</v>
      </c>
      <c r="P3287">
        <v>23</v>
      </c>
      <c r="Q3287">
        <v>0</v>
      </c>
      <c r="R3287">
        <v>0</v>
      </c>
      <c r="S3287">
        <v>0</v>
      </c>
      <c r="T3287">
        <v>4</v>
      </c>
      <c r="U3287">
        <v>4</v>
      </c>
      <c r="V3287">
        <v>40</v>
      </c>
      <c r="W3287">
        <v>0</v>
      </c>
      <c r="X3287">
        <v>0</v>
      </c>
      <c r="Y3287">
        <v>0</v>
      </c>
      <c r="AF3287">
        <v>10.3</v>
      </c>
    </row>
    <row r="3288" spans="1:32" x14ac:dyDescent="0.2">
      <c r="A3288" t="s">
        <v>1087</v>
      </c>
      <c r="B3288" t="s">
        <v>720</v>
      </c>
      <c r="C3288" t="s">
        <v>33</v>
      </c>
      <c r="D3288" t="s">
        <v>40</v>
      </c>
      <c r="E3288">
        <v>6</v>
      </c>
      <c r="F3288" t="s">
        <v>1088</v>
      </c>
      <c r="G3288" t="s">
        <v>173</v>
      </c>
      <c r="T3288">
        <v>6</v>
      </c>
      <c r="U3288">
        <v>4</v>
      </c>
      <c r="V3288">
        <v>63</v>
      </c>
      <c r="W3288">
        <v>0</v>
      </c>
      <c r="X3288">
        <v>0</v>
      </c>
      <c r="Y3288">
        <v>0</v>
      </c>
      <c r="AF3288">
        <v>10.3</v>
      </c>
    </row>
    <row r="3289" spans="1:32" x14ac:dyDescent="0.2">
      <c r="A3289" t="s">
        <v>419</v>
      </c>
      <c r="B3289" t="s">
        <v>367</v>
      </c>
      <c r="C3289" t="s">
        <v>53</v>
      </c>
      <c r="D3289" t="s">
        <v>32</v>
      </c>
      <c r="E3289">
        <v>6</v>
      </c>
      <c r="F3289" t="s">
        <v>420</v>
      </c>
      <c r="G3289" t="s">
        <v>176</v>
      </c>
      <c r="H3289">
        <v>43</v>
      </c>
      <c r="I3289">
        <v>25</v>
      </c>
      <c r="J3289">
        <v>196</v>
      </c>
      <c r="K3289">
        <v>1</v>
      </c>
      <c r="L3289">
        <v>0</v>
      </c>
      <c r="M3289">
        <v>2</v>
      </c>
      <c r="N3289">
        <v>0</v>
      </c>
      <c r="O3289">
        <v>1</v>
      </c>
      <c r="P3289">
        <v>1</v>
      </c>
      <c r="Q3289">
        <v>0</v>
      </c>
      <c r="R3289">
        <v>0</v>
      </c>
      <c r="S3289">
        <v>0</v>
      </c>
      <c r="AF3289">
        <v>9.94</v>
      </c>
    </row>
    <row r="3290" spans="1:32" x14ac:dyDescent="0.2">
      <c r="A3290" t="s">
        <v>525</v>
      </c>
      <c r="B3290" t="s">
        <v>475</v>
      </c>
      <c r="C3290" t="s">
        <v>61</v>
      </c>
      <c r="D3290" t="s">
        <v>52</v>
      </c>
      <c r="E3290">
        <v>6</v>
      </c>
      <c r="F3290" t="s">
        <v>526</v>
      </c>
      <c r="G3290" t="s">
        <v>170</v>
      </c>
      <c r="O3290">
        <v>14</v>
      </c>
      <c r="P3290">
        <v>48</v>
      </c>
      <c r="Q3290">
        <v>0</v>
      </c>
      <c r="R3290">
        <v>0</v>
      </c>
      <c r="S3290">
        <v>0</v>
      </c>
      <c r="T3290">
        <v>4</v>
      </c>
      <c r="U3290">
        <v>3</v>
      </c>
      <c r="V3290">
        <v>21</v>
      </c>
      <c r="W3290">
        <v>0</v>
      </c>
      <c r="X3290">
        <v>0</v>
      </c>
      <c r="Y3290">
        <v>0</v>
      </c>
      <c r="AF3290">
        <v>9.9</v>
      </c>
    </row>
    <row r="3291" spans="1:32" x14ac:dyDescent="0.2">
      <c r="A3291" t="s">
        <v>962</v>
      </c>
      <c r="B3291" t="s">
        <v>720</v>
      </c>
      <c r="C3291" t="s">
        <v>52</v>
      </c>
      <c r="D3291" t="s">
        <v>61</v>
      </c>
      <c r="E3291">
        <v>6</v>
      </c>
      <c r="F3291" t="s">
        <v>963</v>
      </c>
      <c r="G3291" t="s">
        <v>170</v>
      </c>
      <c r="T3291">
        <v>7</v>
      </c>
      <c r="U3291">
        <v>5</v>
      </c>
      <c r="V3291">
        <v>49</v>
      </c>
      <c r="W3291">
        <v>0</v>
      </c>
      <c r="X3291">
        <v>0</v>
      </c>
      <c r="Y3291">
        <v>0</v>
      </c>
      <c r="AF3291">
        <v>9.9</v>
      </c>
    </row>
    <row r="3292" spans="1:32" x14ac:dyDescent="0.2">
      <c r="A3292" t="s">
        <v>1121</v>
      </c>
      <c r="B3292" t="s">
        <v>720</v>
      </c>
      <c r="C3292" t="s">
        <v>47</v>
      </c>
      <c r="D3292" t="s">
        <v>49</v>
      </c>
      <c r="E3292">
        <v>6</v>
      </c>
      <c r="F3292" t="s">
        <v>1122</v>
      </c>
      <c r="G3292" t="s">
        <v>179</v>
      </c>
      <c r="T3292">
        <v>4</v>
      </c>
      <c r="U3292">
        <v>2</v>
      </c>
      <c r="V3292">
        <v>79</v>
      </c>
      <c r="W3292">
        <v>0</v>
      </c>
      <c r="X3292">
        <v>0</v>
      </c>
      <c r="Y3292">
        <v>0</v>
      </c>
      <c r="AF3292">
        <v>9.9</v>
      </c>
    </row>
    <row r="3293" spans="1:32" x14ac:dyDescent="0.2">
      <c r="A3293" t="s">
        <v>642</v>
      </c>
      <c r="B3293" t="s">
        <v>475</v>
      </c>
      <c r="C3293" t="s">
        <v>53</v>
      </c>
      <c r="D3293" t="s">
        <v>32</v>
      </c>
      <c r="E3293">
        <v>6</v>
      </c>
      <c r="F3293" t="s">
        <v>643</v>
      </c>
      <c r="G3293" t="s">
        <v>176</v>
      </c>
      <c r="O3293">
        <v>5</v>
      </c>
      <c r="P3293">
        <v>12</v>
      </c>
      <c r="Q3293">
        <v>0</v>
      </c>
      <c r="R3293">
        <v>0</v>
      </c>
      <c r="S3293">
        <v>0</v>
      </c>
      <c r="T3293">
        <v>10</v>
      </c>
      <c r="U3293">
        <v>6</v>
      </c>
      <c r="V3293">
        <v>26</v>
      </c>
      <c r="W3293">
        <v>0</v>
      </c>
      <c r="X3293">
        <v>0</v>
      </c>
      <c r="Y3293">
        <v>0</v>
      </c>
      <c r="AF3293">
        <v>9.8000000000000007</v>
      </c>
    </row>
    <row r="3294" spans="1:32" x14ac:dyDescent="0.2">
      <c r="A3294" t="s">
        <v>688</v>
      </c>
      <c r="B3294" t="s">
        <v>475</v>
      </c>
      <c r="C3294" t="s">
        <v>52</v>
      </c>
      <c r="D3294" t="s">
        <v>61</v>
      </c>
      <c r="E3294">
        <v>6</v>
      </c>
      <c r="F3294" t="s">
        <v>689</v>
      </c>
      <c r="G3294" t="s">
        <v>170</v>
      </c>
      <c r="O3294">
        <v>5</v>
      </c>
      <c r="P3294">
        <v>10</v>
      </c>
      <c r="Q3294">
        <v>1</v>
      </c>
      <c r="R3294">
        <v>0</v>
      </c>
      <c r="S3294">
        <v>0</v>
      </c>
      <c r="T3294">
        <v>2</v>
      </c>
      <c r="U3294">
        <v>1</v>
      </c>
      <c r="V3294">
        <v>17</v>
      </c>
      <c r="W3294">
        <v>0</v>
      </c>
      <c r="X3294">
        <v>0</v>
      </c>
      <c r="Y3294">
        <v>0</v>
      </c>
      <c r="AF3294">
        <v>9.6999999999999993</v>
      </c>
    </row>
    <row r="3295" spans="1:32" x14ac:dyDescent="0.2">
      <c r="A3295" t="s">
        <v>866</v>
      </c>
      <c r="B3295" t="s">
        <v>720</v>
      </c>
      <c r="C3295" t="s">
        <v>41</v>
      </c>
      <c r="D3295" t="s">
        <v>50</v>
      </c>
      <c r="E3295">
        <v>6</v>
      </c>
      <c r="F3295" t="s">
        <v>867</v>
      </c>
      <c r="G3295" t="s">
        <v>168</v>
      </c>
      <c r="T3295">
        <v>5</v>
      </c>
      <c r="U3295">
        <v>4</v>
      </c>
      <c r="V3295">
        <v>55</v>
      </c>
      <c r="W3295">
        <v>0</v>
      </c>
      <c r="X3295">
        <v>0</v>
      </c>
      <c r="Y3295">
        <v>0</v>
      </c>
      <c r="AF3295">
        <v>9.5</v>
      </c>
    </row>
    <row r="3296" spans="1:32" x14ac:dyDescent="0.2">
      <c r="A3296" t="s">
        <v>1117</v>
      </c>
      <c r="B3296" t="s">
        <v>720</v>
      </c>
      <c r="C3296" t="s">
        <v>37</v>
      </c>
      <c r="D3296" t="s">
        <v>38</v>
      </c>
      <c r="E3296">
        <v>6</v>
      </c>
      <c r="F3296" t="s">
        <v>1118</v>
      </c>
      <c r="G3296" t="s">
        <v>181</v>
      </c>
      <c r="T3296">
        <v>6</v>
      </c>
      <c r="U3296">
        <v>5</v>
      </c>
      <c r="V3296">
        <v>44</v>
      </c>
      <c r="W3296">
        <v>0</v>
      </c>
      <c r="X3296">
        <v>0</v>
      </c>
      <c r="Y3296">
        <v>0</v>
      </c>
      <c r="AF3296">
        <v>9.4</v>
      </c>
    </row>
    <row r="3297" spans="1:32" x14ac:dyDescent="0.2">
      <c r="A3297" t="s">
        <v>1227</v>
      </c>
      <c r="B3297" t="s">
        <v>720</v>
      </c>
      <c r="C3297" t="s">
        <v>38</v>
      </c>
      <c r="D3297" t="s">
        <v>37</v>
      </c>
      <c r="E3297">
        <v>6</v>
      </c>
      <c r="F3297" t="s">
        <v>1228</v>
      </c>
      <c r="G3297" t="s">
        <v>181</v>
      </c>
      <c r="T3297">
        <v>3</v>
      </c>
      <c r="U3297">
        <v>3</v>
      </c>
      <c r="V3297">
        <v>60</v>
      </c>
      <c r="W3297">
        <v>0</v>
      </c>
      <c r="X3297">
        <v>0</v>
      </c>
      <c r="Y3297">
        <v>0</v>
      </c>
      <c r="AF3297">
        <v>9</v>
      </c>
    </row>
    <row r="3298" spans="1:32" x14ac:dyDescent="0.2">
      <c r="A3298" t="s">
        <v>818</v>
      </c>
      <c r="B3298" t="s">
        <v>720</v>
      </c>
      <c r="C3298" t="s">
        <v>39</v>
      </c>
      <c r="D3298" t="s">
        <v>62</v>
      </c>
      <c r="E3298">
        <v>6</v>
      </c>
      <c r="F3298" t="s">
        <v>819</v>
      </c>
      <c r="G3298" t="s">
        <v>174</v>
      </c>
      <c r="T3298">
        <v>3</v>
      </c>
      <c r="U3298">
        <v>2</v>
      </c>
      <c r="V3298">
        <v>69</v>
      </c>
      <c r="W3298">
        <v>0</v>
      </c>
      <c r="X3298">
        <v>0</v>
      </c>
      <c r="Y3298">
        <v>0</v>
      </c>
      <c r="AF3298">
        <v>8.9</v>
      </c>
    </row>
    <row r="3299" spans="1:32" x14ac:dyDescent="0.2">
      <c r="A3299" t="s">
        <v>1153</v>
      </c>
      <c r="B3299" t="s">
        <v>794</v>
      </c>
      <c r="C3299" t="s">
        <v>39</v>
      </c>
      <c r="D3299" t="s">
        <v>62</v>
      </c>
      <c r="E3299">
        <v>6</v>
      </c>
      <c r="F3299" t="s">
        <v>1154</v>
      </c>
      <c r="G3299" t="s">
        <v>174</v>
      </c>
      <c r="T3299">
        <v>5</v>
      </c>
      <c r="U3299">
        <v>2</v>
      </c>
      <c r="V3299">
        <v>9</v>
      </c>
      <c r="W3299">
        <v>1</v>
      </c>
      <c r="X3299">
        <v>0</v>
      </c>
      <c r="Y3299">
        <v>0</v>
      </c>
      <c r="AF3299">
        <v>8.9</v>
      </c>
    </row>
    <row r="3300" spans="1:32" x14ac:dyDescent="0.2">
      <c r="A3300" t="s">
        <v>582</v>
      </c>
      <c r="B3300" t="s">
        <v>475</v>
      </c>
      <c r="C3300" t="s">
        <v>48</v>
      </c>
      <c r="D3300" t="s">
        <v>46</v>
      </c>
      <c r="E3300">
        <v>6</v>
      </c>
      <c r="F3300" t="s">
        <v>583</v>
      </c>
      <c r="G3300" t="s">
        <v>169</v>
      </c>
      <c r="O3300">
        <v>24</v>
      </c>
      <c r="P3300">
        <v>88</v>
      </c>
      <c r="Q3300">
        <v>0</v>
      </c>
      <c r="R3300">
        <v>0</v>
      </c>
      <c r="S3300">
        <v>0</v>
      </c>
      <c r="AF3300">
        <v>8.8000000000000007</v>
      </c>
    </row>
    <row r="3301" spans="1:32" x14ac:dyDescent="0.2">
      <c r="A3301" t="s">
        <v>842</v>
      </c>
      <c r="B3301" t="s">
        <v>720</v>
      </c>
      <c r="C3301" t="s">
        <v>58</v>
      </c>
      <c r="D3301" t="s">
        <v>51</v>
      </c>
      <c r="E3301">
        <v>6</v>
      </c>
      <c r="F3301" t="s">
        <v>843</v>
      </c>
      <c r="G3301" t="s">
        <v>171</v>
      </c>
      <c r="T3301">
        <v>6</v>
      </c>
      <c r="U3301">
        <v>4</v>
      </c>
      <c r="V3301">
        <v>47</v>
      </c>
      <c r="W3301">
        <v>0</v>
      </c>
      <c r="X3301">
        <v>0</v>
      </c>
      <c r="Y3301">
        <v>0</v>
      </c>
      <c r="AF3301">
        <v>8.6999999999999993</v>
      </c>
    </row>
    <row r="3302" spans="1:32" x14ac:dyDescent="0.2">
      <c r="A3302" t="s">
        <v>1129</v>
      </c>
      <c r="B3302" t="s">
        <v>720</v>
      </c>
      <c r="C3302" t="s">
        <v>54</v>
      </c>
      <c r="D3302" t="s">
        <v>42</v>
      </c>
      <c r="E3302">
        <v>6</v>
      </c>
      <c r="F3302" t="s">
        <v>1130</v>
      </c>
      <c r="G3302" t="s">
        <v>175</v>
      </c>
      <c r="T3302">
        <v>6</v>
      </c>
      <c r="U3302">
        <v>3</v>
      </c>
      <c r="V3302">
        <v>57</v>
      </c>
      <c r="W3302">
        <v>0</v>
      </c>
      <c r="X3302">
        <v>0</v>
      </c>
      <c r="Y3302">
        <v>0</v>
      </c>
      <c r="AF3302">
        <v>8.6999999999999993</v>
      </c>
    </row>
    <row r="3303" spans="1:32" x14ac:dyDescent="0.2">
      <c r="A3303" t="s">
        <v>564</v>
      </c>
      <c r="B3303" t="s">
        <v>475</v>
      </c>
      <c r="C3303" t="s">
        <v>45</v>
      </c>
      <c r="D3303" t="s">
        <v>31</v>
      </c>
      <c r="E3303">
        <v>6</v>
      </c>
      <c r="F3303" t="s">
        <v>565</v>
      </c>
      <c r="G3303" t="s">
        <v>172</v>
      </c>
      <c r="O3303">
        <v>9</v>
      </c>
      <c r="P3303">
        <v>38</v>
      </c>
      <c r="Q3303">
        <v>0</v>
      </c>
      <c r="R3303">
        <v>0</v>
      </c>
      <c r="S3303">
        <v>0</v>
      </c>
      <c r="T3303">
        <v>4</v>
      </c>
      <c r="U3303">
        <v>3</v>
      </c>
      <c r="V3303">
        <v>18</v>
      </c>
      <c r="W3303">
        <v>0</v>
      </c>
      <c r="X3303">
        <v>0</v>
      </c>
      <c r="Y3303">
        <v>0</v>
      </c>
      <c r="AF3303">
        <v>8.6</v>
      </c>
    </row>
    <row r="3304" spans="1:32" x14ac:dyDescent="0.2">
      <c r="A3304" t="s">
        <v>1163</v>
      </c>
      <c r="B3304" t="s">
        <v>720</v>
      </c>
      <c r="C3304" t="s">
        <v>54</v>
      </c>
      <c r="D3304" t="s">
        <v>42</v>
      </c>
      <c r="E3304">
        <v>6</v>
      </c>
      <c r="F3304" t="s">
        <v>1164</v>
      </c>
      <c r="G3304" t="s">
        <v>175</v>
      </c>
      <c r="T3304">
        <v>4</v>
      </c>
      <c r="U3304">
        <v>3</v>
      </c>
      <c r="V3304">
        <v>54</v>
      </c>
      <c r="W3304">
        <v>0</v>
      </c>
      <c r="X3304">
        <v>0</v>
      </c>
      <c r="Y3304">
        <v>0</v>
      </c>
      <c r="AF3304">
        <v>8.4</v>
      </c>
    </row>
    <row r="3305" spans="1:32" x14ac:dyDescent="0.2">
      <c r="A3305" t="s">
        <v>894</v>
      </c>
      <c r="B3305" t="s">
        <v>794</v>
      </c>
      <c r="C3305" t="s">
        <v>38</v>
      </c>
      <c r="D3305" t="s">
        <v>37</v>
      </c>
      <c r="E3305">
        <v>6</v>
      </c>
      <c r="F3305" t="s">
        <v>895</v>
      </c>
      <c r="G3305" t="s">
        <v>181</v>
      </c>
      <c r="T3305">
        <v>7</v>
      </c>
      <c r="U3305">
        <v>4</v>
      </c>
      <c r="V3305">
        <v>43</v>
      </c>
      <c r="W3305">
        <v>0</v>
      </c>
      <c r="X3305">
        <v>0</v>
      </c>
      <c r="Y3305">
        <v>0</v>
      </c>
      <c r="AF3305">
        <v>8.3000000000000007</v>
      </c>
    </row>
    <row r="3306" spans="1:32" x14ac:dyDescent="0.2">
      <c r="A3306" t="s">
        <v>562</v>
      </c>
      <c r="B3306" t="s">
        <v>475</v>
      </c>
      <c r="C3306" t="s">
        <v>32</v>
      </c>
      <c r="D3306" t="s">
        <v>53</v>
      </c>
      <c r="E3306">
        <v>6</v>
      </c>
      <c r="F3306" t="s">
        <v>563</v>
      </c>
      <c r="G3306" t="s">
        <v>176</v>
      </c>
      <c r="O3306">
        <v>13</v>
      </c>
      <c r="P3306">
        <v>46</v>
      </c>
      <c r="Q3306">
        <v>0</v>
      </c>
      <c r="R3306">
        <v>0</v>
      </c>
      <c r="S3306">
        <v>0</v>
      </c>
      <c r="T3306">
        <v>2</v>
      </c>
      <c r="U3306">
        <v>2</v>
      </c>
      <c r="V3306">
        <v>15</v>
      </c>
      <c r="W3306">
        <v>0</v>
      </c>
      <c r="X3306">
        <v>0</v>
      </c>
      <c r="Y3306">
        <v>0</v>
      </c>
      <c r="AF3306">
        <v>8.1</v>
      </c>
    </row>
    <row r="3307" spans="1:32" x14ac:dyDescent="0.2">
      <c r="A3307" t="s">
        <v>816</v>
      </c>
      <c r="B3307" t="s">
        <v>720</v>
      </c>
      <c r="C3307" t="s">
        <v>41</v>
      </c>
      <c r="D3307" t="s">
        <v>50</v>
      </c>
      <c r="E3307">
        <v>6</v>
      </c>
      <c r="F3307" t="s">
        <v>817</v>
      </c>
      <c r="G3307" t="s">
        <v>168</v>
      </c>
      <c r="T3307">
        <v>5</v>
      </c>
      <c r="U3307">
        <v>4</v>
      </c>
      <c r="V3307">
        <v>41</v>
      </c>
      <c r="W3307">
        <v>0</v>
      </c>
      <c r="X3307">
        <v>0</v>
      </c>
      <c r="Y3307">
        <v>0</v>
      </c>
      <c r="AF3307">
        <v>8.1</v>
      </c>
    </row>
    <row r="3308" spans="1:32" x14ac:dyDescent="0.2">
      <c r="A3308" t="s">
        <v>590</v>
      </c>
      <c r="B3308" t="s">
        <v>475</v>
      </c>
      <c r="C3308" t="s">
        <v>60</v>
      </c>
      <c r="D3308" t="s">
        <v>55</v>
      </c>
      <c r="E3308">
        <v>6</v>
      </c>
      <c r="F3308" t="s">
        <v>591</v>
      </c>
      <c r="G3308" t="s">
        <v>178</v>
      </c>
      <c r="O3308">
        <v>21</v>
      </c>
      <c r="P3308">
        <v>55</v>
      </c>
      <c r="Q3308">
        <v>0</v>
      </c>
      <c r="R3308">
        <v>0</v>
      </c>
      <c r="S3308">
        <v>0</v>
      </c>
      <c r="T3308">
        <v>2</v>
      </c>
      <c r="U3308">
        <v>2</v>
      </c>
      <c r="V3308">
        <v>5</v>
      </c>
      <c r="W3308">
        <v>0</v>
      </c>
      <c r="X3308">
        <v>0</v>
      </c>
      <c r="Y3308">
        <v>0</v>
      </c>
      <c r="AF3308">
        <v>8</v>
      </c>
    </row>
    <row r="3309" spans="1:32" x14ac:dyDescent="0.2">
      <c r="A3309" t="s">
        <v>763</v>
      </c>
      <c r="B3309" t="s">
        <v>720</v>
      </c>
      <c r="C3309" t="s">
        <v>53</v>
      </c>
      <c r="D3309" t="s">
        <v>32</v>
      </c>
      <c r="E3309">
        <v>6</v>
      </c>
      <c r="F3309" t="s">
        <v>764</v>
      </c>
      <c r="G3309" t="s">
        <v>176</v>
      </c>
      <c r="H3309">
        <v>1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T3309">
        <v>9</v>
      </c>
      <c r="U3309">
        <v>4</v>
      </c>
      <c r="V3309">
        <v>40</v>
      </c>
      <c r="W3309">
        <v>0</v>
      </c>
      <c r="X3309">
        <v>0</v>
      </c>
      <c r="Y3309">
        <v>0</v>
      </c>
      <c r="AF3309">
        <v>8</v>
      </c>
    </row>
    <row r="3310" spans="1:32" x14ac:dyDescent="0.2">
      <c r="A3310" t="s">
        <v>644</v>
      </c>
      <c r="B3310" t="s">
        <v>475</v>
      </c>
      <c r="C3310" t="s">
        <v>40</v>
      </c>
      <c r="D3310" t="s">
        <v>33</v>
      </c>
      <c r="E3310">
        <v>6</v>
      </c>
      <c r="F3310" t="s">
        <v>645</v>
      </c>
      <c r="G3310" t="s">
        <v>173</v>
      </c>
      <c r="O3310">
        <v>9</v>
      </c>
      <c r="P3310">
        <v>26</v>
      </c>
      <c r="Q3310">
        <v>0</v>
      </c>
      <c r="R3310">
        <v>0</v>
      </c>
      <c r="S3310">
        <v>0</v>
      </c>
      <c r="T3310">
        <v>4</v>
      </c>
      <c r="U3310">
        <v>3</v>
      </c>
      <c r="V3310">
        <v>23</v>
      </c>
      <c r="W3310">
        <v>0</v>
      </c>
      <c r="X3310">
        <v>0</v>
      </c>
      <c r="Y3310">
        <v>0</v>
      </c>
      <c r="AF3310">
        <v>7.9</v>
      </c>
    </row>
    <row r="3311" spans="1:32" x14ac:dyDescent="0.2">
      <c r="A3311" t="s">
        <v>1099</v>
      </c>
      <c r="B3311" t="s">
        <v>794</v>
      </c>
      <c r="C3311" t="s">
        <v>53</v>
      </c>
      <c r="D3311" t="s">
        <v>32</v>
      </c>
      <c r="E3311">
        <v>6</v>
      </c>
      <c r="F3311" t="s">
        <v>1100</v>
      </c>
      <c r="G3311" t="s">
        <v>176</v>
      </c>
      <c r="T3311">
        <v>4</v>
      </c>
      <c r="U3311">
        <v>4</v>
      </c>
      <c r="V3311">
        <v>39</v>
      </c>
      <c r="W3311">
        <v>0</v>
      </c>
      <c r="X3311">
        <v>0</v>
      </c>
      <c r="Y3311">
        <v>0</v>
      </c>
      <c r="AF3311">
        <v>7.9</v>
      </c>
    </row>
    <row r="3312" spans="1:32" x14ac:dyDescent="0.2">
      <c r="A3312" t="s">
        <v>828</v>
      </c>
      <c r="B3312" t="s">
        <v>720</v>
      </c>
      <c r="C3312" t="s">
        <v>62</v>
      </c>
      <c r="D3312" t="s">
        <v>39</v>
      </c>
      <c r="E3312">
        <v>6</v>
      </c>
      <c r="F3312" t="s">
        <v>829</v>
      </c>
      <c r="G3312" t="s">
        <v>174</v>
      </c>
      <c r="T3312">
        <v>4</v>
      </c>
      <c r="U3312">
        <v>3</v>
      </c>
      <c r="V3312">
        <v>48</v>
      </c>
      <c r="W3312">
        <v>0</v>
      </c>
      <c r="X3312">
        <v>0</v>
      </c>
      <c r="Y3312">
        <v>0</v>
      </c>
      <c r="AF3312">
        <v>7.8</v>
      </c>
    </row>
    <row r="3313" spans="1:32" x14ac:dyDescent="0.2">
      <c r="A3313" t="s">
        <v>990</v>
      </c>
      <c r="B3313" t="s">
        <v>720</v>
      </c>
      <c r="C3313" t="s">
        <v>50</v>
      </c>
      <c r="D3313" t="s">
        <v>41</v>
      </c>
      <c r="E3313">
        <v>6</v>
      </c>
      <c r="F3313" t="s">
        <v>991</v>
      </c>
      <c r="G3313" t="s">
        <v>168</v>
      </c>
      <c r="T3313">
        <v>6</v>
      </c>
      <c r="U3313">
        <v>4</v>
      </c>
      <c r="V3313">
        <v>37</v>
      </c>
      <c r="W3313">
        <v>0</v>
      </c>
      <c r="X3313">
        <v>0</v>
      </c>
      <c r="Y3313">
        <v>0</v>
      </c>
      <c r="AF3313">
        <v>7.7</v>
      </c>
    </row>
    <row r="3314" spans="1:32" x14ac:dyDescent="0.2">
      <c r="A3314" t="s">
        <v>972</v>
      </c>
      <c r="B3314" t="s">
        <v>720</v>
      </c>
      <c r="C3314" t="s">
        <v>51</v>
      </c>
      <c r="D3314" t="s">
        <v>58</v>
      </c>
      <c r="E3314">
        <v>6</v>
      </c>
      <c r="F3314" t="s">
        <v>973</v>
      </c>
      <c r="G3314" t="s">
        <v>171</v>
      </c>
      <c r="T3314">
        <v>7</v>
      </c>
      <c r="U3314">
        <v>4</v>
      </c>
      <c r="V3314">
        <v>36</v>
      </c>
      <c r="W3314">
        <v>0</v>
      </c>
      <c r="X3314">
        <v>0</v>
      </c>
      <c r="Y3314">
        <v>0</v>
      </c>
      <c r="AF3314">
        <v>7.6</v>
      </c>
    </row>
    <row r="3315" spans="1:32" x14ac:dyDescent="0.2">
      <c r="A3315" t="s">
        <v>511</v>
      </c>
      <c r="B3315" t="s">
        <v>475</v>
      </c>
      <c r="C3315" t="s">
        <v>46</v>
      </c>
      <c r="D3315" t="s">
        <v>48</v>
      </c>
      <c r="E3315">
        <v>6</v>
      </c>
      <c r="F3315" t="s">
        <v>512</v>
      </c>
      <c r="G3315" t="s">
        <v>169</v>
      </c>
      <c r="O3315">
        <v>1</v>
      </c>
      <c r="P3315">
        <v>7</v>
      </c>
      <c r="Q3315">
        <v>0</v>
      </c>
      <c r="R3315">
        <v>0</v>
      </c>
      <c r="S3315">
        <v>0</v>
      </c>
      <c r="T3315">
        <v>2</v>
      </c>
      <c r="U3315">
        <v>2</v>
      </c>
      <c r="V3315">
        <v>47</v>
      </c>
      <c r="W3315">
        <v>0</v>
      </c>
      <c r="X3315">
        <v>0</v>
      </c>
      <c r="Y3315">
        <v>0</v>
      </c>
      <c r="AF3315">
        <v>7.4</v>
      </c>
    </row>
    <row r="3316" spans="1:32" x14ac:dyDescent="0.2">
      <c r="A3316" t="s">
        <v>1105</v>
      </c>
      <c r="B3316" t="s">
        <v>720</v>
      </c>
      <c r="C3316" t="s">
        <v>52</v>
      </c>
      <c r="D3316" t="s">
        <v>61</v>
      </c>
      <c r="E3316">
        <v>6</v>
      </c>
      <c r="F3316" t="s">
        <v>1106</v>
      </c>
      <c r="G3316" t="s">
        <v>170</v>
      </c>
      <c r="T3316">
        <v>4</v>
      </c>
      <c r="U3316">
        <v>2</v>
      </c>
      <c r="V3316">
        <v>54</v>
      </c>
      <c r="W3316">
        <v>0</v>
      </c>
      <c r="X3316">
        <v>0</v>
      </c>
      <c r="Y3316">
        <v>0</v>
      </c>
      <c r="AF3316">
        <v>7.4</v>
      </c>
    </row>
    <row r="3317" spans="1:32" x14ac:dyDescent="0.2">
      <c r="A3317" t="s">
        <v>804</v>
      </c>
      <c r="B3317" t="s">
        <v>720</v>
      </c>
      <c r="C3317" t="s">
        <v>54</v>
      </c>
      <c r="D3317" t="s">
        <v>42</v>
      </c>
      <c r="E3317">
        <v>6</v>
      </c>
      <c r="F3317" t="s">
        <v>805</v>
      </c>
      <c r="G3317" t="s">
        <v>175</v>
      </c>
      <c r="T3317">
        <v>5</v>
      </c>
      <c r="U3317">
        <v>4</v>
      </c>
      <c r="V3317">
        <v>34</v>
      </c>
      <c r="W3317">
        <v>0</v>
      </c>
      <c r="X3317">
        <v>0</v>
      </c>
      <c r="Y3317">
        <v>0</v>
      </c>
      <c r="AF3317">
        <v>7.4</v>
      </c>
    </row>
    <row r="3318" spans="1:32" x14ac:dyDescent="0.2">
      <c r="A3318" t="s">
        <v>487</v>
      </c>
      <c r="B3318" t="s">
        <v>475</v>
      </c>
      <c r="C3318" t="s">
        <v>43</v>
      </c>
      <c r="D3318" t="s">
        <v>59</v>
      </c>
      <c r="E3318">
        <v>6</v>
      </c>
      <c r="F3318" t="s">
        <v>488</v>
      </c>
      <c r="G3318" t="s">
        <v>180</v>
      </c>
      <c r="O3318">
        <v>4</v>
      </c>
      <c r="P3318">
        <v>21</v>
      </c>
      <c r="Q3318">
        <v>0</v>
      </c>
      <c r="R3318">
        <v>0</v>
      </c>
      <c r="S3318">
        <v>0</v>
      </c>
      <c r="T3318">
        <v>6</v>
      </c>
      <c r="U3318">
        <v>3</v>
      </c>
      <c r="V3318">
        <v>18</v>
      </c>
      <c r="W3318">
        <v>0</v>
      </c>
      <c r="X3318">
        <v>0</v>
      </c>
      <c r="Y3318">
        <v>0</v>
      </c>
      <c r="AF3318">
        <v>6.9</v>
      </c>
    </row>
    <row r="3319" spans="1:32" x14ac:dyDescent="0.2">
      <c r="A3319" t="s">
        <v>586</v>
      </c>
      <c r="B3319" t="s">
        <v>475</v>
      </c>
      <c r="C3319" t="s">
        <v>40</v>
      </c>
      <c r="D3319" t="s">
        <v>33</v>
      </c>
      <c r="E3319">
        <v>6</v>
      </c>
      <c r="F3319" t="s">
        <v>587</v>
      </c>
      <c r="G3319" t="s">
        <v>173</v>
      </c>
      <c r="O3319">
        <v>7</v>
      </c>
      <c r="P3319">
        <v>19</v>
      </c>
      <c r="Q3319">
        <v>0</v>
      </c>
      <c r="R3319">
        <v>0</v>
      </c>
      <c r="S3319">
        <v>0</v>
      </c>
      <c r="T3319">
        <v>3</v>
      </c>
      <c r="U3319">
        <v>3</v>
      </c>
      <c r="V3319">
        <v>19</v>
      </c>
      <c r="W3319">
        <v>0</v>
      </c>
      <c r="X3319">
        <v>0</v>
      </c>
      <c r="Y3319">
        <v>0</v>
      </c>
      <c r="AF3319">
        <v>6.8</v>
      </c>
    </row>
    <row r="3320" spans="1:32" x14ac:dyDescent="0.2">
      <c r="A3320" t="s">
        <v>1027</v>
      </c>
      <c r="B3320" t="s">
        <v>794</v>
      </c>
      <c r="C3320" t="s">
        <v>41</v>
      </c>
      <c r="D3320" t="s">
        <v>50</v>
      </c>
      <c r="E3320">
        <v>6</v>
      </c>
      <c r="F3320" t="s">
        <v>1028</v>
      </c>
      <c r="G3320" t="s">
        <v>168</v>
      </c>
      <c r="T3320">
        <v>5</v>
      </c>
      <c r="U3320">
        <v>3</v>
      </c>
      <c r="V3320">
        <v>38</v>
      </c>
      <c r="W3320">
        <v>0</v>
      </c>
      <c r="X3320">
        <v>0</v>
      </c>
      <c r="Y3320">
        <v>0</v>
      </c>
      <c r="AF3320">
        <v>6.8</v>
      </c>
    </row>
    <row r="3321" spans="1:32" x14ac:dyDescent="0.2">
      <c r="A3321" t="s">
        <v>546</v>
      </c>
      <c r="B3321" t="s">
        <v>475</v>
      </c>
      <c r="C3321" t="s">
        <v>41</v>
      </c>
      <c r="D3321" t="s">
        <v>50</v>
      </c>
      <c r="E3321">
        <v>6</v>
      </c>
      <c r="F3321" t="s">
        <v>547</v>
      </c>
      <c r="G3321" t="s">
        <v>168</v>
      </c>
      <c r="O3321">
        <v>7</v>
      </c>
      <c r="P3321">
        <v>23</v>
      </c>
      <c r="Q3321">
        <v>0</v>
      </c>
      <c r="R3321">
        <v>0</v>
      </c>
      <c r="S3321">
        <v>0</v>
      </c>
      <c r="T3321">
        <v>2</v>
      </c>
      <c r="U3321">
        <v>2</v>
      </c>
      <c r="V3321">
        <v>24</v>
      </c>
      <c r="W3321">
        <v>0</v>
      </c>
      <c r="X3321">
        <v>0</v>
      </c>
      <c r="Y3321">
        <v>0</v>
      </c>
      <c r="AF3321">
        <v>6.7</v>
      </c>
    </row>
    <row r="3322" spans="1:32" x14ac:dyDescent="0.2">
      <c r="A3322" t="s">
        <v>501</v>
      </c>
      <c r="B3322" t="s">
        <v>475</v>
      </c>
      <c r="C3322" t="s">
        <v>39</v>
      </c>
      <c r="D3322" t="s">
        <v>62</v>
      </c>
      <c r="E3322">
        <v>6</v>
      </c>
      <c r="F3322" t="s">
        <v>502</v>
      </c>
      <c r="G3322" t="s">
        <v>174</v>
      </c>
      <c r="O3322">
        <v>26</v>
      </c>
      <c r="P3322">
        <v>60</v>
      </c>
      <c r="Q3322">
        <v>0</v>
      </c>
      <c r="R3322">
        <v>0</v>
      </c>
      <c r="S3322">
        <v>0</v>
      </c>
      <c r="T3322">
        <v>1</v>
      </c>
      <c r="U3322">
        <v>1</v>
      </c>
      <c r="V3322">
        <v>-3</v>
      </c>
      <c r="W3322">
        <v>0</v>
      </c>
      <c r="X3322">
        <v>0</v>
      </c>
      <c r="Y3322">
        <v>0</v>
      </c>
      <c r="AF3322">
        <v>6.7</v>
      </c>
    </row>
    <row r="3323" spans="1:32" x14ac:dyDescent="0.2">
      <c r="A3323" t="s">
        <v>550</v>
      </c>
      <c r="B3323" t="s">
        <v>475</v>
      </c>
      <c r="C3323" t="s">
        <v>41</v>
      </c>
      <c r="D3323" t="s">
        <v>50</v>
      </c>
      <c r="E3323">
        <v>6</v>
      </c>
      <c r="F3323" t="s">
        <v>551</v>
      </c>
      <c r="G3323" t="s">
        <v>168</v>
      </c>
      <c r="O3323">
        <v>3</v>
      </c>
      <c r="P3323">
        <v>10</v>
      </c>
      <c r="Q3323">
        <v>0</v>
      </c>
      <c r="R3323">
        <v>0</v>
      </c>
      <c r="S3323">
        <v>0</v>
      </c>
      <c r="T3323">
        <v>5</v>
      </c>
      <c r="U3323">
        <v>4</v>
      </c>
      <c r="V3323">
        <v>17</v>
      </c>
      <c r="W3323">
        <v>0</v>
      </c>
      <c r="X3323">
        <v>0</v>
      </c>
      <c r="Y3323">
        <v>0</v>
      </c>
      <c r="AF3323">
        <v>6.7</v>
      </c>
    </row>
    <row r="3324" spans="1:32" x14ac:dyDescent="0.2">
      <c r="A3324" t="s">
        <v>1029</v>
      </c>
      <c r="B3324" t="s">
        <v>720</v>
      </c>
      <c r="C3324" t="s">
        <v>42</v>
      </c>
      <c r="D3324" t="s">
        <v>54</v>
      </c>
      <c r="E3324">
        <v>6</v>
      </c>
      <c r="F3324" t="s">
        <v>1030</v>
      </c>
      <c r="G3324" t="s">
        <v>175</v>
      </c>
      <c r="T3324">
        <v>2</v>
      </c>
      <c r="U3324">
        <v>2</v>
      </c>
      <c r="V3324">
        <v>46</v>
      </c>
      <c r="W3324">
        <v>0</v>
      </c>
      <c r="X3324">
        <v>0</v>
      </c>
      <c r="Y3324">
        <v>0</v>
      </c>
      <c r="AF3324">
        <v>6.6</v>
      </c>
    </row>
    <row r="3325" spans="1:32" x14ac:dyDescent="0.2">
      <c r="A3325" t="s">
        <v>777</v>
      </c>
      <c r="B3325" t="s">
        <v>720</v>
      </c>
      <c r="C3325" t="s">
        <v>55</v>
      </c>
      <c r="D3325" t="s">
        <v>60</v>
      </c>
      <c r="E3325">
        <v>6</v>
      </c>
      <c r="F3325" t="s">
        <v>778</v>
      </c>
      <c r="G3325" t="s">
        <v>178</v>
      </c>
      <c r="O3325">
        <v>1</v>
      </c>
      <c r="P3325">
        <v>2</v>
      </c>
      <c r="Q3325">
        <v>0</v>
      </c>
      <c r="R3325">
        <v>0</v>
      </c>
      <c r="S3325">
        <v>0</v>
      </c>
      <c r="T3325">
        <v>5</v>
      </c>
      <c r="U3325">
        <v>3</v>
      </c>
      <c r="V3325">
        <v>34</v>
      </c>
      <c r="W3325">
        <v>0</v>
      </c>
      <c r="X3325">
        <v>0</v>
      </c>
      <c r="Y3325">
        <v>0</v>
      </c>
      <c r="AF3325">
        <v>6.6</v>
      </c>
    </row>
    <row r="3326" spans="1:32" x14ac:dyDescent="0.2">
      <c r="A3326" t="s">
        <v>1031</v>
      </c>
      <c r="B3326" t="s">
        <v>720</v>
      </c>
      <c r="C3326" t="s">
        <v>59</v>
      </c>
      <c r="D3326" t="s">
        <v>43</v>
      </c>
      <c r="E3326">
        <v>6</v>
      </c>
      <c r="F3326" t="s">
        <v>1032</v>
      </c>
      <c r="G3326" t="s">
        <v>180</v>
      </c>
      <c r="T3326">
        <v>6</v>
      </c>
      <c r="U3326">
        <v>3</v>
      </c>
      <c r="V3326">
        <v>35</v>
      </c>
      <c r="W3326">
        <v>0</v>
      </c>
      <c r="X3326">
        <v>0</v>
      </c>
      <c r="Y3326">
        <v>0</v>
      </c>
      <c r="AF3326">
        <v>6.5</v>
      </c>
    </row>
    <row r="3327" spans="1:32" x14ac:dyDescent="0.2">
      <c r="A3327" t="s">
        <v>1143</v>
      </c>
      <c r="B3327" t="s">
        <v>794</v>
      </c>
      <c r="C3327" t="s">
        <v>55</v>
      </c>
      <c r="D3327" t="s">
        <v>60</v>
      </c>
      <c r="E3327">
        <v>6</v>
      </c>
      <c r="F3327" t="s">
        <v>1144</v>
      </c>
      <c r="G3327" t="s">
        <v>178</v>
      </c>
      <c r="T3327">
        <v>4</v>
      </c>
      <c r="U3327">
        <v>4</v>
      </c>
      <c r="V3327">
        <v>24</v>
      </c>
      <c r="W3327">
        <v>0</v>
      </c>
      <c r="X3327">
        <v>0</v>
      </c>
      <c r="Y3327">
        <v>0</v>
      </c>
      <c r="AF3327">
        <v>6.4</v>
      </c>
    </row>
    <row r="3328" spans="1:32" x14ac:dyDescent="0.2">
      <c r="A3328" t="s">
        <v>1073</v>
      </c>
      <c r="B3328" t="s">
        <v>794</v>
      </c>
      <c r="C3328" t="s">
        <v>50</v>
      </c>
      <c r="D3328" t="s">
        <v>41</v>
      </c>
      <c r="E3328">
        <v>6</v>
      </c>
      <c r="F3328" t="s">
        <v>1074</v>
      </c>
      <c r="G3328" t="s">
        <v>168</v>
      </c>
      <c r="T3328">
        <v>5</v>
      </c>
      <c r="U3328">
        <v>3</v>
      </c>
      <c r="V3328">
        <v>32</v>
      </c>
      <c r="W3328">
        <v>0</v>
      </c>
      <c r="X3328">
        <v>0</v>
      </c>
      <c r="Y3328">
        <v>0</v>
      </c>
      <c r="AF3328">
        <v>6.2</v>
      </c>
    </row>
    <row r="3329" spans="1:32" x14ac:dyDescent="0.2">
      <c r="A3329" t="s">
        <v>574</v>
      </c>
      <c r="B3329" t="s">
        <v>475</v>
      </c>
      <c r="C3329" t="s">
        <v>45</v>
      </c>
      <c r="D3329" t="s">
        <v>31</v>
      </c>
      <c r="E3329">
        <v>6</v>
      </c>
      <c r="F3329" t="s">
        <v>575</v>
      </c>
      <c r="G3329" t="s">
        <v>172</v>
      </c>
      <c r="O3329">
        <v>11</v>
      </c>
      <c r="P3329">
        <v>32</v>
      </c>
      <c r="Q3329">
        <v>0</v>
      </c>
      <c r="R3329">
        <v>0</v>
      </c>
      <c r="S3329">
        <v>0</v>
      </c>
      <c r="T3329">
        <v>2</v>
      </c>
      <c r="U3329">
        <v>2</v>
      </c>
      <c r="V3329">
        <v>9</v>
      </c>
      <c r="W3329">
        <v>0</v>
      </c>
      <c r="X3329">
        <v>0</v>
      </c>
      <c r="Y3329">
        <v>0</v>
      </c>
      <c r="AF3329">
        <v>6.1</v>
      </c>
    </row>
    <row r="3330" spans="1:32" x14ac:dyDescent="0.2">
      <c r="A3330" t="s">
        <v>1159</v>
      </c>
      <c r="B3330" t="s">
        <v>794</v>
      </c>
      <c r="C3330" t="s">
        <v>55</v>
      </c>
      <c r="D3330" t="s">
        <v>60</v>
      </c>
      <c r="E3330">
        <v>6</v>
      </c>
      <c r="F3330" t="s">
        <v>1160</v>
      </c>
      <c r="G3330" t="s">
        <v>178</v>
      </c>
      <c r="T3330">
        <v>5</v>
      </c>
      <c r="U3330">
        <v>3</v>
      </c>
      <c r="V3330">
        <v>30</v>
      </c>
      <c r="W3330">
        <v>0</v>
      </c>
      <c r="X3330">
        <v>0</v>
      </c>
      <c r="Y3330">
        <v>0</v>
      </c>
      <c r="AF3330">
        <v>6</v>
      </c>
    </row>
    <row r="3331" spans="1:32" x14ac:dyDescent="0.2">
      <c r="A3331" t="s">
        <v>1181</v>
      </c>
      <c r="B3331" t="s">
        <v>794</v>
      </c>
      <c r="C3331" t="s">
        <v>37</v>
      </c>
      <c r="D3331" t="s">
        <v>38</v>
      </c>
      <c r="E3331">
        <v>6</v>
      </c>
      <c r="F3331" t="s">
        <v>1182</v>
      </c>
      <c r="G3331" t="s">
        <v>181</v>
      </c>
      <c r="T3331">
        <v>5</v>
      </c>
      <c r="U3331">
        <v>3</v>
      </c>
      <c r="V3331">
        <v>29</v>
      </c>
      <c r="W3331">
        <v>0</v>
      </c>
      <c r="X3331">
        <v>0</v>
      </c>
      <c r="Y3331">
        <v>0</v>
      </c>
      <c r="AF3331">
        <v>5.9</v>
      </c>
    </row>
    <row r="3332" spans="1:32" x14ac:dyDescent="0.2">
      <c r="A3332" t="s">
        <v>1240</v>
      </c>
      <c r="B3332" t="s">
        <v>794</v>
      </c>
      <c r="C3332" t="s">
        <v>43</v>
      </c>
      <c r="D3332" t="s">
        <v>59</v>
      </c>
      <c r="E3332">
        <v>6</v>
      </c>
      <c r="F3332" t="s">
        <v>1241</v>
      </c>
      <c r="G3332" t="s">
        <v>180</v>
      </c>
      <c r="T3332">
        <v>3</v>
      </c>
      <c r="U3332">
        <v>2</v>
      </c>
      <c r="V3332">
        <v>39</v>
      </c>
      <c r="W3332">
        <v>0</v>
      </c>
      <c r="X3332">
        <v>0</v>
      </c>
      <c r="Y3332">
        <v>0</v>
      </c>
      <c r="AF3332">
        <v>5.9</v>
      </c>
    </row>
    <row r="3333" spans="1:32" x14ac:dyDescent="0.2">
      <c r="A3333" t="s">
        <v>802</v>
      </c>
      <c r="B3333" t="s">
        <v>720</v>
      </c>
      <c r="C3333" t="s">
        <v>51</v>
      </c>
      <c r="D3333" t="s">
        <v>58</v>
      </c>
      <c r="E3333">
        <v>6</v>
      </c>
      <c r="F3333" t="s">
        <v>803</v>
      </c>
      <c r="G3333" t="s">
        <v>171</v>
      </c>
      <c r="O3333">
        <v>1</v>
      </c>
      <c r="P3333">
        <v>8</v>
      </c>
      <c r="Q3333">
        <v>0</v>
      </c>
      <c r="R3333">
        <v>0</v>
      </c>
      <c r="S3333">
        <v>0</v>
      </c>
      <c r="T3333">
        <v>4</v>
      </c>
      <c r="U3333">
        <v>2</v>
      </c>
      <c r="V3333">
        <v>30</v>
      </c>
      <c r="W3333">
        <v>0</v>
      </c>
      <c r="X3333">
        <v>0</v>
      </c>
      <c r="Y3333">
        <v>0</v>
      </c>
      <c r="AF3333">
        <v>5.8</v>
      </c>
    </row>
    <row r="3334" spans="1:32" x14ac:dyDescent="0.2">
      <c r="A3334" t="s">
        <v>812</v>
      </c>
      <c r="B3334" t="s">
        <v>720</v>
      </c>
      <c r="C3334" t="s">
        <v>47</v>
      </c>
      <c r="D3334" t="s">
        <v>49</v>
      </c>
      <c r="E3334">
        <v>6</v>
      </c>
      <c r="F3334" t="s">
        <v>813</v>
      </c>
      <c r="G3334" t="s">
        <v>179</v>
      </c>
      <c r="T3334">
        <v>5</v>
      </c>
      <c r="U3334">
        <v>2</v>
      </c>
      <c r="V3334">
        <v>38</v>
      </c>
      <c r="W3334">
        <v>0</v>
      </c>
      <c r="X3334">
        <v>0</v>
      </c>
      <c r="Y3334">
        <v>0</v>
      </c>
      <c r="AF3334">
        <v>5.8</v>
      </c>
    </row>
    <row r="3335" spans="1:32" x14ac:dyDescent="0.2">
      <c r="A3335" t="s">
        <v>810</v>
      </c>
      <c r="B3335" t="s">
        <v>720</v>
      </c>
      <c r="C3335" t="s">
        <v>44</v>
      </c>
      <c r="D3335" t="s">
        <v>57</v>
      </c>
      <c r="E3335">
        <v>6</v>
      </c>
      <c r="F3335" t="s">
        <v>811</v>
      </c>
      <c r="G3335" t="s">
        <v>177</v>
      </c>
      <c r="O3335">
        <v>2</v>
      </c>
      <c r="P3335">
        <v>15</v>
      </c>
      <c r="Q3335">
        <v>0</v>
      </c>
      <c r="R3335">
        <v>0</v>
      </c>
      <c r="S3335">
        <v>0</v>
      </c>
      <c r="T3335">
        <v>3</v>
      </c>
      <c r="U3335">
        <v>2</v>
      </c>
      <c r="V3335">
        <v>22</v>
      </c>
      <c r="W3335">
        <v>0</v>
      </c>
      <c r="X3335">
        <v>0</v>
      </c>
      <c r="Y3335">
        <v>0</v>
      </c>
      <c r="AF3335">
        <v>5.7</v>
      </c>
    </row>
    <row r="3336" spans="1:32" x14ac:dyDescent="0.2">
      <c r="A3336" t="s">
        <v>515</v>
      </c>
      <c r="B3336" t="s">
        <v>475</v>
      </c>
      <c r="C3336" t="s">
        <v>38</v>
      </c>
      <c r="D3336" t="s">
        <v>37</v>
      </c>
      <c r="E3336">
        <v>6</v>
      </c>
      <c r="F3336" t="s">
        <v>516</v>
      </c>
      <c r="G3336" t="s">
        <v>181</v>
      </c>
      <c r="O3336">
        <v>9</v>
      </c>
      <c r="P3336">
        <v>40</v>
      </c>
      <c r="Q3336">
        <v>0</v>
      </c>
      <c r="R3336">
        <v>0</v>
      </c>
      <c r="S3336">
        <v>0</v>
      </c>
      <c r="T3336">
        <v>1</v>
      </c>
      <c r="U3336">
        <v>1</v>
      </c>
      <c r="V3336">
        <v>6</v>
      </c>
      <c r="W3336">
        <v>0</v>
      </c>
      <c r="X3336">
        <v>0</v>
      </c>
      <c r="Y3336">
        <v>0</v>
      </c>
      <c r="AF3336">
        <v>5.6</v>
      </c>
    </row>
    <row r="3337" spans="1:32" x14ac:dyDescent="0.2">
      <c r="A3337" t="s">
        <v>648</v>
      </c>
      <c r="B3337" t="s">
        <v>475</v>
      </c>
      <c r="C3337" t="s">
        <v>46</v>
      </c>
      <c r="D3337" t="s">
        <v>48</v>
      </c>
      <c r="E3337">
        <v>6</v>
      </c>
      <c r="F3337" t="s">
        <v>649</v>
      </c>
      <c r="G3337" t="s">
        <v>169</v>
      </c>
      <c r="O3337">
        <v>14</v>
      </c>
      <c r="P3337">
        <v>40</v>
      </c>
      <c r="Q3337">
        <v>0</v>
      </c>
      <c r="R3337">
        <v>0</v>
      </c>
      <c r="S3337">
        <v>0</v>
      </c>
      <c r="T3337">
        <v>1</v>
      </c>
      <c r="U3337">
        <v>1</v>
      </c>
      <c r="V3337">
        <v>5</v>
      </c>
      <c r="W3337">
        <v>0</v>
      </c>
      <c r="X3337">
        <v>0</v>
      </c>
      <c r="Y3337">
        <v>0</v>
      </c>
      <c r="AF3337">
        <v>5.5</v>
      </c>
    </row>
    <row r="3338" spans="1:32" x14ac:dyDescent="0.2">
      <c r="A3338" t="s">
        <v>793</v>
      </c>
      <c r="B3338" t="s">
        <v>794</v>
      </c>
      <c r="C3338" t="s">
        <v>47</v>
      </c>
      <c r="D3338" t="s">
        <v>49</v>
      </c>
      <c r="E3338">
        <v>6</v>
      </c>
      <c r="F3338" t="s">
        <v>795</v>
      </c>
      <c r="G3338" t="s">
        <v>179</v>
      </c>
      <c r="T3338">
        <v>5</v>
      </c>
      <c r="U3338">
        <v>2</v>
      </c>
      <c r="V3338">
        <v>34</v>
      </c>
      <c r="W3338">
        <v>0</v>
      </c>
      <c r="X3338">
        <v>0</v>
      </c>
      <c r="Y3338">
        <v>0</v>
      </c>
      <c r="AF3338">
        <v>5.4</v>
      </c>
    </row>
    <row r="3339" spans="1:32" x14ac:dyDescent="0.2">
      <c r="A3339" t="s">
        <v>800</v>
      </c>
      <c r="B3339" t="s">
        <v>720</v>
      </c>
      <c r="C3339" t="s">
        <v>48</v>
      </c>
      <c r="D3339" t="s">
        <v>46</v>
      </c>
      <c r="E3339">
        <v>6</v>
      </c>
      <c r="F3339" t="s">
        <v>801</v>
      </c>
      <c r="G3339" t="s">
        <v>169</v>
      </c>
      <c r="T3339">
        <v>8</v>
      </c>
      <c r="U3339">
        <v>3</v>
      </c>
      <c r="V3339">
        <v>24</v>
      </c>
      <c r="W3339">
        <v>0</v>
      </c>
      <c r="X3339">
        <v>0</v>
      </c>
      <c r="Y3339">
        <v>0</v>
      </c>
      <c r="AF3339">
        <v>5.4</v>
      </c>
    </row>
    <row r="3340" spans="1:32" x14ac:dyDescent="0.2">
      <c r="A3340" t="s">
        <v>1157</v>
      </c>
      <c r="B3340" t="s">
        <v>794</v>
      </c>
      <c r="C3340" t="s">
        <v>44</v>
      </c>
      <c r="D3340" t="s">
        <v>57</v>
      </c>
      <c r="E3340">
        <v>6</v>
      </c>
      <c r="F3340" t="s">
        <v>1158</v>
      </c>
      <c r="G3340" t="s">
        <v>177</v>
      </c>
      <c r="T3340">
        <v>4</v>
      </c>
      <c r="U3340">
        <v>3</v>
      </c>
      <c r="V3340">
        <v>24</v>
      </c>
      <c r="W3340">
        <v>0</v>
      </c>
      <c r="X3340">
        <v>0</v>
      </c>
      <c r="Y3340">
        <v>0</v>
      </c>
      <c r="AF3340">
        <v>5.4</v>
      </c>
    </row>
    <row r="3341" spans="1:32" x14ac:dyDescent="0.2">
      <c r="A3341" t="s">
        <v>1161</v>
      </c>
      <c r="B3341" t="s">
        <v>794</v>
      </c>
      <c r="C3341" t="s">
        <v>59</v>
      </c>
      <c r="D3341" t="s">
        <v>43</v>
      </c>
      <c r="E3341">
        <v>6</v>
      </c>
      <c r="F3341" t="s">
        <v>1162</v>
      </c>
      <c r="G3341" t="s">
        <v>180</v>
      </c>
      <c r="T3341">
        <v>3</v>
      </c>
      <c r="U3341">
        <v>3</v>
      </c>
      <c r="V3341">
        <v>23</v>
      </c>
      <c r="W3341">
        <v>0</v>
      </c>
      <c r="X3341">
        <v>0</v>
      </c>
      <c r="Y3341">
        <v>0</v>
      </c>
      <c r="AF3341">
        <v>5.3</v>
      </c>
    </row>
    <row r="3342" spans="1:32" x14ac:dyDescent="0.2">
      <c r="A3342" t="s">
        <v>1225</v>
      </c>
      <c r="B3342" t="s">
        <v>720</v>
      </c>
      <c r="C3342" t="s">
        <v>57</v>
      </c>
      <c r="D3342" t="s">
        <v>44</v>
      </c>
      <c r="E3342">
        <v>6</v>
      </c>
      <c r="F3342" t="s">
        <v>1226</v>
      </c>
      <c r="G3342" t="s">
        <v>177</v>
      </c>
      <c r="T3342">
        <v>4</v>
      </c>
      <c r="U3342">
        <v>3</v>
      </c>
      <c r="V3342">
        <v>23</v>
      </c>
      <c r="W3342">
        <v>0</v>
      </c>
      <c r="X3342">
        <v>0</v>
      </c>
      <c r="Y3342">
        <v>0</v>
      </c>
      <c r="AF3342">
        <v>5.3</v>
      </c>
    </row>
    <row r="3343" spans="1:32" x14ac:dyDescent="0.2">
      <c r="A3343" t="s">
        <v>761</v>
      </c>
      <c r="B3343" t="s">
        <v>720</v>
      </c>
      <c r="C3343" t="s">
        <v>58</v>
      </c>
      <c r="D3343" t="s">
        <v>51</v>
      </c>
      <c r="E3343">
        <v>6</v>
      </c>
      <c r="F3343" t="s">
        <v>762</v>
      </c>
      <c r="G3343" t="s">
        <v>171</v>
      </c>
      <c r="T3343">
        <v>5</v>
      </c>
      <c r="U3343">
        <v>2</v>
      </c>
      <c r="V3343">
        <v>31</v>
      </c>
      <c r="W3343">
        <v>0</v>
      </c>
      <c r="X3343">
        <v>0</v>
      </c>
      <c r="Y3343">
        <v>0</v>
      </c>
      <c r="AF3343">
        <v>5.0999999999999996</v>
      </c>
    </row>
    <row r="3344" spans="1:32" x14ac:dyDescent="0.2">
      <c r="A3344" t="s">
        <v>1147</v>
      </c>
      <c r="B3344" t="s">
        <v>794</v>
      </c>
      <c r="C3344" t="s">
        <v>59</v>
      </c>
      <c r="D3344" t="s">
        <v>43</v>
      </c>
      <c r="E3344">
        <v>6</v>
      </c>
      <c r="F3344" t="s">
        <v>1148</v>
      </c>
      <c r="G3344" t="s">
        <v>180</v>
      </c>
      <c r="T3344">
        <v>6</v>
      </c>
      <c r="U3344">
        <v>3</v>
      </c>
      <c r="V3344">
        <v>20</v>
      </c>
      <c r="W3344">
        <v>0</v>
      </c>
      <c r="X3344">
        <v>0</v>
      </c>
      <c r="Y3344">
        <v>0</v>
      </c>
      <c r="AF3344">
        <v>5</v>
      </c>
    </row>
    <row r="3345" spans="1:32" x14ac:dyDescent="0.2">
      <c r="A3345" t="s">
        <v>824</v>
      </c>
      <c r="B3345" t="s">
        <v>720</v>
      </c>
      <c r="C3345" t="s">
        <v>59</v>
      </c>
      <c r="D3345" t="s">
        <v>43</v>
      </c>
      <c r="E3345">
        <v>6</v>
      </c>
      <c r="F3345" t="s">
        <v>825</v>
      </c>
      <c r="G3345" t="s">
        <v>180</v>
      </c>
      <c r="T3345">
        <v>4</v>
      </c>
      <c r="U3345">
        <v>2</v>
      </c>
      <c r="V3345">
        <v>30</v>
      </c>
      <c r="W3345">
        <v>0</v>
      </c>
      <c r="X3345">
        <v>0</v>
      </c>
      <c r="Y3345">
        <v>0</v>
      </c>
      <c r="AF3345">
        <v>5</v>
      </c>
    </row>
    <row r="3346" spans="1:32" x14ac:dyDescent="0.2">
      <c r="A3346" t="s">
        <v>485</v>
      </c>
      <c r="B3346" t="s">
        <v>475</v>
      </c>
      <c r="C3346" t="s">
        <v>62</v>
      </c>
      <c r="D3346" t="s">
        <v>39</v>
      </c>
      <c r="E3346">
        <v>6</v>
      </c>
      <c r="F3346" t="s">
        <v>486</v>
      </c>
      <c r="G3346" t="s">
        <v>174</v>
      </c>
      <c r="O3346">
        <v>9</v>
      </c>
      <c r="P3346">
        <v>33</v>
      </c>
      <c r="Q3346">
        <v>0</v>
      </c>
      <c r="R3346">
        <v>0</v>
      </c>
      <c r="S3346">
        <v>0</v>
      </c>
      <c r="T3346">
        <v>2</v>
      </c>
      <c r="U3346">
        <v>1</v>
      </c>
      <c r="V3346">
        <v>6</v>
      </c>
      <c r="W3346">
        <v>0</v>
      </c>
      <c r="X3346">
        <v>0</v>
      </c>
      <c r="Y3346">
        <v>0</v>
      </c>
      <c r="Z3346">
        <v>1</v>
      </c>
      <c r="AA3346">
        <v>0</v>
      </c>
      <c r="AF3346">
        <v>4.9000000000000004</v>
      </c>
    </row>
    <row r="3347" spans="1:32" x14ac:dyDescent="0.2">
      <c r="A3347" t="s">
        <v>548</v>
      </c>
      <c r="B3347" t="s">
        <v>475</v>
      </c>
      <c r="C3347" t="s">
        <v>33</v>
      </c>
      <c r="D3347" t="s">
        <v>40</v>
      </c>
      <c r="E3347">
        <v>6</v>
      </c>
      <c r="F3347" t="s">
        <v>549</v>
      </c>
      <c r="G3347" t="s">
        <v>173</v>
      </c>
      <c r="O3347">
        <v>8</v>
      </c>
      <c r="P3347">
        <v>37</v>
      </c>
      <c r="Q3347">
        <v>0</v>
      </c>
      <c r="R3347">
        <v>0</v>
      </c>
      <c r="S3347">
        <v>0</v>
      </c>
      <c r="T3347">
        <v>2</v>
      </c>
      <c r="U3347">
        <v>1</v>
      </c>
      <c r="V3347">
        <v>2</v>
      </c>
      <c r="W3347">
        <v>0</v>
      </c>
      <c r="X3347">
        <v>0</v>
      </c>
      <c r="Y3347">
        <v>0</v>
      </c>
      <c r="AF3347">
        <v>4.9000000000000004</v>
      </c>
    </row>
    <row r="3348" spans="1:32" x14ac:dyDescent="0.2">
      <c r="A3348" t="s">
        <v>1244</v>
      </c>
      <c r="B3348" t="s">
        <v>720</v>
      </c>
      <c r="C3348" t="s">
        <v>43</v>
      </c>
      <c r="D3348" t="s">
        <v>59</v>
      </c>
      <c r="E3348">
        <v>6</v>
      </c>
      <c r="F3348" t="s">
        <v>1245</v>
      </c>
      <c r="G3348" t="s">
        <v>180</v>
      </c>
      <c r="T3348">
        <v>2</v>
      </c>
      <c r="U3348">
        <v>1</v>
      </c>
      <c r="V3348">
        <v>39</v>
      </c>
      <c r="W3348">
        <v>0</v>
      </c>
      <c r="X3348">
        <v>0</v>
      </c>
      <c r="Y3348">
        <v>0</v>
      </c>
      <c r="AF3348">
        <v>4.9000000000000004</v>
      </c>
    </row>
    <row r="3349" spans="1:32" x14ac:dyDescent="0.2">
      <c r="A3349" t="s">
        <v>986</v>
      </c>
      <c r="B3349" t="s">
        <v>720</v>
      </c>
      <c r="C3349" t="s">
        <v>38</v>
      </c>
      <c r="D3349" t="s">
        <v>37</v>
      </c>
      <c r="E3349">
        <v>6</v>
      </c>
      <c r="F3349" t="s">
        <v>987</v>
      </c>
      <c r="G3349" t="s">
        <v>181</v>
      </c>
      <c r="T3349">
        <v>3</v>
      </c>
      <c r="U3349">
        <v>3</v>
      </c>
      <c r="V3349">
        <v>19</v>
      </c>
      <c r="W3349">
        <v>0</v>
      </c>
      <c r="X3349">
        <v>0</v>
      </c>
      <c r="Y3349">
        <v>0</v>
      </c>
      <c r="AF3349">
        <v>4.9000000000000004</v>
      </c>
    </row>
    <row r="3350" spans="1:32" x14ac:dyDescent="0.2">
      <c r="A3350" t="s">
        <v>650</v>
      </c>
      <c r="B3350" t="s">
        <v>475</v>
      </c>
      <c r="C3350" t="s">
        <v>42</v>
      </c>
      <c r="D3350" t="s">
        <v>54</v>
      </c>
      <c r="E3350">
        <v>6</v>
      </c>
      <c r="F3350" t="s">
        <v>651</v>
      </c>
      <c r="G3350" t="s">
        <v>175</v>
      </c>
      <c r="O3350">
        <v>7</v>
      </c>
      <c r="P3350">
        <v>24</v>
      </c>
      <c r="Q3350">
        <v>0</v>
      </c>
      <c r="R3350">
        <v>0</v>
      </c>
      <c r="S3350">
        <v>0</v>
      </c>
      <c r="T3350">
        <v>1</v>
      </c>
      <c r="U3350">
        <v>1</v>
      </c>
      <c r="V3350">
        <v>12</v>
      </c>
      <c r="W3350">
        <v>0</v>
      </c>
      <c r="X3350">
        <v>0</v>
      </c>
      <c r="Y3350">
        <v>0</v>
      </c>
      <c r="AF3350">
        <v>4.5999999999999996</v>
      </c>
    </row>
    <row r="3351" spans="1:32" x14ac:dyDescent="0.2">
      <c r="A3351" t="s">
        <v>900</v>
      </c>
      <c r="B3351" t="s">
        <v>720</v>
      </c>
      <c r="C3351" t="s">
        <v>62</v>
      </c>
      <c r="D3351" t="s">
        <v>39</v>
      </c>
      <c r="E3351">
        <v>6</v>
      </c>
      <c r="F3351" t="s">
        <v>901</v>
      </c>
      <c r="G3351" t="s">
        <v>174</v>
      </c>
      <c r="T3351">
        <v>7</v>
      </c>
      <c r="U3351">
        <v>3</v>
      </c>
      <c r="V3351">
        <v>16</v>
      </c>
      <c r="W3351">
        <v>0</v>
      </c>
      <c r="X3351">
        <v>0</v>
      </c>
      <c r="Y3351">
        <v>0</v>
      </c>
      <c r="AF3351">
        <v>4.5999999999999996</v>
      </c>
    </row>
    <row r="3352" spans="1:32" x14ac:dyDescent="0.2">
      <c r="A3352" t="s">
        <v>592</v>
      </c>
      <c r="B3352" t="s">
        <v>475</v>
      </c>
      <c r="C3352" t="s">
        <v>39</v>
      </c>
      <c r="D3352" t="s">
        <v>62</v>
      </c>
      <c r="E3352">
        <v>6</v>
      </c>
      <c r="F3352" t="s">
        <v>593</v>
      </c>
      <c r="G3352" t="s">
        <v>174</v>
      </c>
      <c r="O3352">
        <v>5</v>
      </c>
      <c r="P3352">
        <v>27</v>
      </c>
      <c r="Q3352">
        <v>0</v>
      </c>
      <c r="R3352">
        <v>0</v>
      </c>
      <c r="S3352">
        <v>0</v>
      </c>
      <c r="T3352">
        <v>1</v>
      </c>
      <c r="U3352">
        <v>1</v>
      </c>
      <c r="V3352">
        <v>8</v>
      </c>
      <c r="W3352">
        <v>0</v>
      </c>
      <c r="X3352">
        <v>0</v>
      </c>
      <c r="Y3352">
        <v>0</v>
      </c>
      <c r="AF3352">
        <v>4.5</v>
      </c>
    </row>
    <row r="3353" spans="1:32" x14ac:dyDescent="0.2">
      <c r="A3353" t="s">
        <v>964</v>
      </c>
      <c r="B3353" t="s">
        <v>720</v>
      </c>
      <c r="C3353" t="s">
        <v>44</v>
      </c>
      <c r="D3353" t="s">
        <v>57</v>
      </c>
      <c r="E3353">
        <v>6</v>
      </c>
      <c r="F3353" t="s">
        <v>965</v>
      </c>
      <c r="G3353" t="s">
        <v>177</v>
      </c>
      <c r="T3353">
        <v>6</v>
      </c>
      <c r="U3353">
        <v>2</v>
      </c>
      <c r="V3353">
        <v>24</v>
      </c>
      <c r="W3353">
        <v>0</v>
      </c>
      <c r="X3353">
        <v>0</v>
      </c>
      <c r="Y3353">
        <v>0</v>
      </c>
      <c r="AF3353">
        <v>4.4000000000000004</v>
      </c>
    </row>
    <row r="3354" spans="1:32" x14ac:dyDescent="0.2">
      <c r="A3354" t="s">
        <v>1215</v>
      </c>
      <c r="B3354" t="s">
        <v>794</v>
      </c>
      <c r="C3354" t="s">
        <v>31</v>
      </c>
      <c r="D3354" t="s">
        <v>45</v>
      </c>
      <c r="E3354">
        <v>6</v>
      </c>
      <c r="F3354" t="s">
        <v>1216</v>
      </c>
      <c r="G3354" t="s">
        <v>172</v>
      </c>
      <c r="T3354">
        <v>3</v>
      </c>
      <c r="U3354">
        <v>2</v>
      </c>
      <c r="V3354">
        <v>24</v>
      </c>
      <c r="W3354">
        <v>0</v>
      </c>
      <c r="X3354">
        <v>0</v>
      </c>
      <c r="Y3354">
        <v>0</v>
      </c>
      <c r="AF3354">
        <v>4.4000000000000004</v>
      </c>
    </row>
    <row r="3355" spans="1:32" x14ac:dyDescent="0.2">
      <c r="A3355" t="s">
        <v>588</v>
      </c>
      <c r="B3355" t="s">
        <v>475</v>
      </c>
      <c r="C3355" t="s">
        <v>44</v>
      </c>
      <c r="D3355" t="s">
        <v>57</v>
      </c>
      <c r="E3355">
        <v>6</v>
      </c>
      <c r="F3355" t="s">
        <v>589</v>
      </c>
      <c r="G3355" t="s">
        <v>177</v>
      </c>
      <c r="O3355">
        <v>1</v>
      </c>
      <c r="P3355">
        <v>2</v>
      </c>
      <c r="Q3355">
        <v>0</v>
      </c>
      <c r="R3355">
        <v>0</v>
      </c>
      <c r="S3355">
        <v>0</v>
      </c>
      <c r="T3355">
        <v>2</v>
      </c>
      <c r="U3355">
        <v>2</v>
      </c>
      <c r="V3355">
        <v>21</v>
      </c>
      <c r="W3355">
        <v>0</v>
      </c>
      <c r="X3355">
        <v>0</v>
      </c>
      <c r="Y3355">
        <v>0</v>
      </c>
      <c r="AF3355">
        <v>4.3</v>
      </c>
    </row>
    <row r="3356" spans="1:32" x14ac:dyDescent="0.2">
      <c r="A3356" t="s">
        <v>994</v>
      </c>
      <c r="B3356" t="s">
        <v>794</v>
      </c>
      <c r="C3356" t="s">
        <v>62</v>
      </c>
      <c r="D3356" t="s">
        <v>39</v>
      </c>
      <c r="E3356">
        <v>6</v>
      </c>
      <c r="F3356" t="s">
        <v>995</v>
      </c>
      <c r="G3356" t="s">
        <v>174</v>
      </c>
      <c r="T3356">
        <v>3</v>
      </c>
      <c r="U3356">
        <v>2</v>
      </c>
      <c r="V3356">
        <v>23</v>
      </c>
      <c r="W3356">
        <v>0</v>
      </c>
      <c r="X3356">
        <v>0</v>
      </c>
      <c r="Y3356">
        <v>0</v>
      </c>
      <c r="AF3356">
        <v>4.3</v>
      </c>
    </row>
    <row r="3357" spans="1:32" x14ac:dyDescent="0.2">
      <c r="A3357" t="s">
        <v>1258</v>
      </c>
      <c r="B3357" t="s">
        <v>720</v>
      </c>
      <c r="C3357" t="s">
        <v>39</v>
      </c>
      <c r="D3357" t="s">
        <v>62</v>
      </c>
      <c r="E3357">
        <v>6</v>
      </c>
      <c r="F3357" t="s">
        <v>1259</v>
      </c>
      <c r="G3357" t="s">
        <v>174</v>
      </c>
      <c r="T3357">
        <v>9</v>
      </c>
      <c r="U3357">
        <v>2</v>
      </c>
      <c r="V3357">
        <v>23</v>
      </c>
      <c r="W3357">
        <v>0</v>
      </c>
      <c r="X3357">
        <v>0</v>
      </c>
      <c r="Y3357">
        <v>0</v>
      </c>
      <c r="AF3357">
        <v>4.3</v>
      </c>
    </row>
    <row r="3358" spans="1:32" x14ac:dyDescent="0.2">
      <c r="A3358" t="s">
        <v>544</v>
      </c>
      <c r="B3358" t="s">
        <v>475</v>
      </c>
      <c r="C3358" t="s">
        <v>53</v>
      </c>
      <c r="D3358" t="s">
        <v>32</v>
      </c>
      <c r="E3358">
        <v>6</v>
      </c>
      <c r="F3358" t="s">
        <v>545</v>
      </c>
      <c r="G3358" t="s">
        <v>176</v>
      </c>
      <c r="O3358">
        <v>11</v>
      </c>
      <c r="P3358">
        <v>21</v>
      </c>
      <c r="Q3358">
        <v>0</v>
      </c>
      <c r="R3358">
        <v>0</v>
      </c>
      <c r="S3358">
        <v>0</v>
      </c>
      <c r="T3358">
        <v>1</v>
      </c>
      <c r="U3358">
        <v>1</v>
      </c>
      <c r="V3358">
        <v>11</v>
      </c>
      <c r="W3358">
        <v>0</v>
      </c>
      <c r="X3358">
        <v>0</v>
      </c>
      <c r="Y3358">
        <v>0</v>
      </c>
      <c r="AF3358">
        <v>4.2</v>
      </c>
    </row>
    <row r="3359" spans="1:32" x14ac:dyDescent="0.2">
      <c r="A3359" t="s">
        <v>1213</v>
      </c>
      <c r="B3359" t="s">
        <v>794</v>
      </c>
      <c r="C3359" t="s">
        <v>37</v>
      </c>
      <c r="D3359" t="s">
        <v>38</v>
      </c>
      <c r="E3359">
        <v>6</v>
      </c>
      <c r="F3359" t="s">
        <v>1214</v>
      </c>
      <c r="G3359" t="s">
        <v>181</v>
      </c>
      <c r="T3359">
        <v>3</v>
      </c>
      <c r="U3359">
        <v>2</v>
      </c>
      <c r="V3359">
        <v>22</v>
      </c>
      <c r="W3359">
        <v>0</v>
      </c>
      <c r="X3359">
        <v>0</v>
      </c>
      <c r="Y3359">
        <v>0</v>
      </c>
      <c r="AF3359">
        <v>4.2</v>
      </c>
    </row>
    <row r="3360" spans="1:32" x14ac:dyDescent="0.2">
      <c r="A3360" t="s">
        <v>1023</v>
      </c>
      <c r="B3360" t="s">
        <v>720</v>
      </c>
      <c r="C3360" t="s">
        <v>53</v>
      </c>
      <c r="D3360" t="s">
        <v>32</v>
      </c>
      <c r="E3360">
        <v>6</v>
      </c>
      <c r="F3360" t="s">
        <v>1024</v>
      </c>
      <c r="G3360" t="s">
        <v>176</v>
      </c>
      <c r="T3360">
        <v>4</v>
      </c>
      <c r="U3360">
        <v>2</v>
      </c>
      <c r="V3360">
        <v>22</v>
      </c>
      <c r="W3360">
        <v>0</v>
      </c>
      <c r="X3360">
        <v>0</v>
      </c>
      <c r="Y3360">
        <v>0</v>
      </c>
      <c r="AF3360">
        <v>4.2</v>
      </c>
    </row>
    <row r="3361" spans="1:32" x14ac:dyDescent="0.2">
      <c r="A3361" t="s">
        <v>1019</v>
      </c>
      <c r="B3361" t="s">
        <v>720</v>
      </c>
      <c r="C3361" t="s">
        <v>44</v>
      </c>
      <c r="D3361" t="s">
        <v>57</v>
      </c>
      <c r="E3361">
        <v>6</v>
      </c>
      <c r="F3361" t="s">
        <v>1020</v>
      </c>
      <c r="G3361" t="s">
        <v>177</v>
      </c>
      <c r="T3361">
        <v>4</v>
      </c>
      <c r="U3361">
        <v>2</v>
      </c>
      <c r="V3361">
        <v>21</v>
      </c>
      <c r="W3361">
        <v>0</v>
      </c>
      <c r="X3361">
        <v>0</v>
      </c>
      <c r="Y3361">
        <v>0</v>
      </c>
      <c r="AF3361">
        <v>4.0999999999999996</v>
      </c>
    </row>
    <row r="3362" spans="1:32" x14ac:dyDescent="0.2">
      <c r="A3362" t="s">
        <v>672</v>
      </c>
      <c r="B3362" t="s">
        <v>475</v>
      </c>
      <c r="C3362" t="s">
        <v>50</v>
      </c>
      <c r="D3362" t="s">
        <v>41</v>
      </c>
      <c r="E3362">
        <v>6</v>
      </c>
      <c r="F3362" t="s">
        <v>673</v>
      </c>
      <c r="G3362" t="s">
        <v>168</v>
      </c>
      <c r="O3362">
        <v>4</v>
      </c>
      <c r="P3362">
        <v>40</v>
      </c>
      <c r="Q3362">
        <v>0</v>
      </c>
      <c r="R3362">
        <v>0</v>
      </c>
      <c r="S3362">
        <v>0</v>
      </c>
      <c r="Z3362">
        <v>1</v>
      </c>
      <c r="AA3362">
        <v>0</v>
      </c>
      <c r="AF3362">
        <v>4</v>
      </c>
    </row>
    <row r="3363" spans="1:32" x14ac:dyDescent="0.2">
      <c r="A3363" t="s">
        <v>626</v>
      </c>
      <c r="B3363" t="s">
        <v>475</v>
      </c>
      <c r="C3363" t="s">
        <v>47</v>
      </c>
      <c r="D3363" t="s">
        <v>49</v>
      </c>
      <c r="E3363">
        <v>6</v>
      </c>
      <c r="F3363" t="s">
        <v>627</v>
      </c>
      <c r="G3363" t="s">
        <v>179</v>
      </c>
      <c r="O3363">
        <v>4</v>
      </c>
      <c r="P3363">
        <v>3</v>
      </c>
      <c r="Q3363">
        <v>0</v>
      </c>
      <c r="R3363">
        <v>0</v>
      </c>
      <c r="S3363">
        <v>0</v>
      </c>
      <c r="T3363">
        <v>2</v>
      </c>
      <c r="U3363">
        <v>2</v>
      </c>
      <c r="V3363">
        <v>17</v>
      </c>
      <c r="W3363">
        <v>0</v>
      </c>
      <c r="X3363">
        <v>0</v>
      </c>
      <c r="Y3363">
        <v>0</v>
      </c>
      <c r="AF3363">
        <v>4</v>
      </c>
    </row>
    <row r="3364" spans="1:32" x14ac:dyDescent="0.2">
      <c r="A3364" t="s">
        <v>1071</v>
      </c>
      <c r="B3364" t="s">
        <v>720</v>
      </c>
      <c r="C3364" t="s">
        <v>31</v>
      </c>
      <c r="D3364" t="s">
        <v>45</v>
      </c>
      <c r="E3364">
        <v>6</v>
      </c>
      <c r="F3364" t="s">
        <v>1072</v>
      </c>
      <c r="G3364" t="s">
        <v>172</v>
      </c>
      <c r="T3364">
        <v>2</v>
      </c>
      <c r="U3364">
        <v>2</v>
      </c>
      <c r="V3364">
        <v>18</v>
      </c>
      <c r="W3364">
        <v>0</v>
      </c>
      <c r="X3364">
        <v>0</v>
      </c>
      <c r="Y3364">
        <v>0</v>
      </c>
      <c r="AF3364">
        <v>3.8</v>
      </c>
    </row>
    <row r="3365" spans="1:32" x14ac:dyDescent="0.2">
      <c r="A3365" t="s">
        <v>914</v>
      </c>
      <c r="B3365" t="s">
        <v>794</v>
      </c>
      <c r="C3365" t="s">
        <v>50</v>
      </c>
      <c r="D3365" t="s">
        <v>41</v>
      </c>
      <c r="E3365">
        <v>6</v>
      </c>
      <c r="F3365" t="s">
        <v>915</v>
      </c>
      <c r="G3365" t="s">
        <v>168</v>
      </c>
      <c r="T3365">
        <v>3</v>
      </c>
      <c r="U3365">
        <v>2</v>
      </c>
      <c r="V3365">
        <v>18</v>
      </c>
      <c r="W3365">
        <v>0</v>
      </c>
      <c r="X3365">
        <v>0</v>
      </c>
      <c r="Y3365">
        <v>0</v>
      </c>
      <c r="AF3365">
        <v>3.8</v>
      </c>
    </row>
    <row r="3366" spans="1:32" x14ac:dyDescent="0.2">
      <c r="A3366" t="s">
        <v>798</v>
      </c>
      <c r="B3366" t="s">
        <v>720</v>
      </c>
      <c r="C3366" t="s">
        <v>55</v>
      </c>
      <c r="D3366" t="s">
        <v>60</v>
      </c>
      <c r="E3366">
        <v>6</v>
      </c>
      <c r="F3366" t="s">
        <v>799</v>
      </c>
      <c r="G3366" t="s">
        <v>178</v>
      </c>
      <c r="T3366">
        <v>2</v>
      </c>
      <c r="U3366">
        <v>2</v>
      </c>
      <c r="V3366">
        <v>18</v>
      </c>
      <c r="W3366">
        <v>0</v>
      </c>
      <c r="X3366">
        <v>0</v>
      </c>
      <c r="Y3366">
        <v>0</v>
      </c>
      <c r="AF3366">
        <v>3.8</v>
      </c>
    </row>
    <row r="3367" spans="1:32" x14ac:dyDescent="0.2">
      <c r="A3367" t="s">
        <v>840</v>
      </c>
      <c r="B3367" t="s">
        <v>720</v>
      </c>
      <c r="C3367" t="s">
        <v>37</v>
      </c>
      <c r="D3367" t="s">
        <v>38</v>
      </c>
      <c r="E3367">
        <v>6</v>
      </c>
      <c r="F3367" t="s">
        <v>841</v>
      </c>
      <c r="G3367" t="s">
        <v>181</v>
      </c>
      <c r="T3367">
        <v>4</v>
      </c>
      <c r="U3367">
        <v>2</v>
      </c>
      <c r="V3367">
        <v>18</v>
      </c>
      <c r="W3367">
        <v>0</v>
      </c>
      <c r="X3367">
        <v>0</v>
      </c>
      <c r="Y3367">
        <v>0</v>
      </c>
      <c r="AF3367">
        <v>3.8</v>
      </c>
    </row>
    <row r="3368" spans="1:32" x14ac:dyDescent="0.2">
      <c r="A3368" t="s">
        <v>1272</v>
      </c>
      <c r="B3368" t="s">
        <v>720</v>
      </c>
      <c r="C3368" t="s">
        <v>32</v>
      </c>
      <c r="D3368" t="s">
        <v>53</v>
      </c>
      <c r="E3368">
        <v>6</v>
      </c>
      <c r="F3368" t="s">
        <v>1273</v>
      </c>
      <c r="G3368" t="s">
        <v>176</v>
      </c>
      <c r="T3368">
        <v>3</v>
      </c>
      <c r="U3368">
        <v>2</v>
      </c>
      <c r="V3368">
        <v>17</v>
      </c>
      <c r="W3368">
        <v>0</v>
      </c>
      <c r="X3368">
        <v>0</v>
      </c>
      <c r="Y3368">
        <v>0</v>
      </c>
      <c r="AF3368">
        <v>3.7</v>
      </c>
    </row>
    <row r="3369" spans="1:32" x14ac:dyDescent="0.2">
      <c r="A3369" t="s">
        <v>534</v>
      </c>
      <c r="B3369" t="s">
        <v>475</v>
      </c>
      <c r="C3369" t="s">
        <v>54</v>
      </c>
      <c r="D3369" t="s">
        <v>42</v>
      </c>
      <c r="E3369">
        <v>6</v>
      </c>
      <c r="F3369" t="s">
        <v>535</v>
      </c>
      <c r="G3369" t="s">
        <v>175</v>
      </c>
      <c r="O3369">
        <v>9</v>
      </c>
      <c r="P3369">
        <v>23</v>
      </c>
      <c r="Q3369">
        <v>0</v>
      </c>
      <c r="R3369">
        <v>0</v>
      </c>
      <c r="S3369">
        <v>0</v>
      </c>
      <c r="T3369">
        <v>1</v>
      </c>
      <c r="U3369">
        <v>1</v>
      </c>
      <c r="V3369">
        <v>2</v>
      </c>
      <c r="W3369">
        <v>0</v>
      </c>
      <c r="X3369">
        <v>0</v>
      </c>
      <c r="Y3369">
        <v>0</v>
      </c>
      <c r="AF3369">
        <v>3.5</v>
      </c>
    </row>
    <row r="3370" spans="1:32" x14ac:dyDescent="0.2">
      <c r="A3370" t="s">
        <v>580</v>
      </c>
      <c r="B3370" t="s">
        <v>475</v>
      </c>
      <c r="C3370" t="s">
        <v>62</v>
      </c>
      <c r="D3370" t="s">
        <v>39</v>
      </c>
      <c r="E3370">
        <v>6</v>
      </c>
      <c r="F3370" t="s">
        <v>581</v>
      </c>
      <c r="G3370" t="s">
        <v>174</v>
      </c>
      <c r="O3370">
        <v>5</v>
      </c>
      <c r="P3370">
        <v>13</v>
      </c>
      <c r="Q3370">
        <v>0</v>
      </c>
      <c r="R3370">
        <v>0</v>
      </c>
      <c r="S3370">
        <v>0</v>
      </c>
      <c r="T3370">
        <v>1</v>
      </c>
      <c r="U3370">
        <v>1</v>
      </c>
      <c r="V3370">
        <v>12</v>
      </c>
      <c r="W3370">
        <v>0</v>
      </c>
      <c r="X3370">
        <v>0</v>
      </c>
      <c r="Y3370">
        <v>0</v>
      </c>
      <c r="AF3370">
        <v>3.5</v>
      </c>
    </row>
    <row r="3371" spans="1:32" x14ac:dyDescent="0.2">
      <c r="A3371" t="s">
        <v>789</v>
      </c>
      <c r="B3371" t="s">
        <v>720</v>
      </c>
      <c r="C3371" t="s">
        <v>47</v>
      </c>
      <c r="D3371" t="s">
        <v>49</v>
      </c>
      <c r="E3371">
        <v>6</v>
      </c>
      <c r="F3371" t="s">
        <v>790</v>
      </c>
      <c r="G3371" t="s">
        <v>179</v>
      </c>
      <c r="O3371">
        <v>1</v>
      </c>
      <c r="P3371">
        <v>4</v>
      </c>
      <c r="Q3371">
        <v>0</v>
      </c>
      <c r="R3371">
        <v>0</v>
      </c>
      <c r="S3371">
        <v>0</v>
      </c>
      <c r="T3371">
        <v>2</v>
      </c>
      <c r="U3371">
        <v>2</v>
      </c>
      <c r="V3371">
        <v>11</v>
      </c>
      <c r="W3371">
        <v>0</v>
      </c>
      <c r="X3371">
        <v>0</v>
      </c>
      <c r="Y3371">
        <v>0</v>
      </c>
      <c r="AF3371">
        <v>3.5</v>
      </c>
    </row>
    <row r="3372" spans="1:32" x14ac:dyDescent="0.2">
      <c r="A3372" t="s">
        <v>1039</v>
      </c>
      <c r="B3372" t="s">
        <v>794</v>
      </c>
      <c r="C3372" t="s">
        <v>62</v>
      </c>
      <c r="D3372" t="s">
        <v>39</v>
      </c>
      <c r="E3372">
        <v>6</v>
      </c>
      <c r="F3372" t="s">
        <v>1040</v>
      </c>
      <c r="G3372" t="s">
        <v>174</v>
      </c>
      <c r="T3372">
        <v>2</v>
      </c>
      <c r="U3372">
        <v>2</v>
      </c>
      <c r="V3372">
        <v>15</v>
      </c>
      <c r="W3372">
        <v>0</v>
      </c>
      <c r="X3372">
        <v>0</v>
      </c>
      <c r="Y3372">
        <v>0</v>
      </c>
      <c r="AF3372">
        <v>3.5</v>
      </c>
    </row>
    <row r="3373" spans="1:32" x14ac:dyDescent="0.2">
      <c r="A3373" t="s">
        <v>1149</v>
      </c>
      <c r="B3373" t="s">
        <v>720</v>
      </c>
      <c r="C3373" t="s">
        <v>45</v>
      </c>
      <c r="D3373" t="s">
        <v>31</v>
      </c>
      <c r="E3373">
        <v>6</v>
      </c>
      <c r="F3373" t="s">
        <v>1150</v>
      </c>
      <c r="G3373" t="s">
        <v>172</v>
      </c>
      <c r="T3373">
        <v>4</v>
      </c>
      <c r="U3373">
        <v>1</v>
      </c>
      <c r="V3373">
        <v>25</v>
      </c>
      <c r="W3373">
        <v>0</v>
      </c>
      <c r="X3373">
        <v>0</v>
      </c>
      <c r="Y3373">
        <v>0</v>
      </c>
      <c r="AF3373">
        <v>3.5</v>
      </c>
    </row>
    <row r="3374" spans="1:32" x14ac:dyDescent="0.2">
      <c r="A3374" t="s">
        <v>612</v>
      </c>
      <c r="B3374" t="s">
        <v>475</v>
      </c>
      <c r="C3374" t="s">
        <v>55</v>
      </c>
      <c r="D3374" t="s">
        <v>60</v>
      </c>
      <c r="E3374">
        <v>6</v>
      </c>
      <c r="F3374" t="s">
        <v>613</v>
      </c>
      <c r="G3374" t="s">
        <v>178</v>
      </c>
      <c r="O3374">
        <v>4</v>
      </c>
      <c r="P3374">
        <v>13</v>
      </c>
      <c r="Q3374">
        <v>0</v>
      </c>
      <c r="R3374">
        <v>0</v>
      </c>
      <c r="S3374">
        <v>0</v>
      </c>
      <c r="T3374">
        <v>3</v>
      </c>
      <c r="U3374">
        <v>1</v>
      </c>
      <c r="V3374">
        <v>8</v>
      </c>
      <c r="W3374">
        <v>0</v>
      </c>
      <c r="X3374">
        <v>0</v>
      </c>
      <c r="Y3374">
        <v>0</v>
      </c>
      <c r="AF3374">
        <v>3.1</v>
      </c>
    </row>
    <row r="3375" spans="1:32" x14ac:dyDescent="0.2">
      <c r="A3375" t="s">
        <v>1207</v>
      </c>
      <c r="B3375" t="s">
        <v>794</v>
      </c>
      <c r="C3375" t="s">
        <v>47</v>
      </c>
      <c r="D3375" t="s">
        <v>49</v>
      </c>
      <c r="E3375">
        <v>6</v>
      </c>
      <c r="F3375" t="s">
        <v>1208</v>
      </c>
      <c r="G3375" t="s">
        <v>179</v>
      </c>
      <c r="T3375">
        <v>2</v>
      </c>
      <c r="U3375">
        <v>1</v>
      </c>
      <c r="V3375">
        <v>21</v>
      </c>
      <c r="W3375">
        <v>0</v>
      </c>
      <c r="X3375">
        <v>0</v>
      </c>
      <c r="Y3375">
        <v>0</v>
      </c>
      <c r="AF3375">
        <v>3.1</v>
      </c>
    </row>
    <row r="3376" spans="1:32" x14ac:dyDescent="0.2">
      <c r="A3376" t="s">
        <v>646</v>
      </c>
      <c r="B3376" t="s">
        <v>475</v>
      </c>
      <c r="C3376" t="s">
        <v>54</v>
      </c>
      <c r="D3376" t="s">
        <v>42</v>
      </c>
      <c r="E3376">
        <v>6</v>
      </c>
      <c r="F3376" t="s">
        <v>647</v>
      </c>
      <c r="G3376" t="s">
        <v>175</v>
      </c>
      <c r="O3376">
        <v>3</v>
      </c>
      <c r="P3376">
        <v>13</v>
      </c>
      <c r="Q3376">
        <v>0</v>
      </c>
      <c r="R3376">
        <v>0</v>
      </c>
      <c r="S3376">
        <v>0</v>
      </c>
      <c r="T3376">
        <v>3</v>
      </c>
      <c r="U3376">
        <v>1</v>
      </c>
      <c r="V3376">
        <v>7</v>
      </c>
      <c r="W3376">
        <v>0</v>
      </c>
      <c r="X3376">
        <v>0</v>
      </c>
      <c r="Y3376">
        <v>0</v>
      </c>
      <c r="AF3376">
        <v>3</v>
      </c>
    </row>
    <row r="3377" spans="1:32" x14ac:dyDescent="0.2">
      <c r="A3377" t="s">
        <v>710</v>
      </c>
      <c r="B3377" t="s">
        <v>711</v>
      </c>
      <c r="C3377" t="s">
        <v>61</v>
      </c>
      <c r="D3377" t="s">
        <v>52</v>
      </c>
      <c r="E3377">
        <v>6</v>
      </c>
      <c r="F3377" t="s">
        <v>712</v>
      </c>
      <c r="G3377" t="s">
        <v>170</v>
      </c>
      <c r="O3377">
        <v>1</v>
      </c>
      <c r="P3377">
        <v>30</v>
      </c>
      <c r="Q3377">
        <v>0</v>
      </c>
      <c r="R3377">
        <v>0</v>
      </c>
      <c r="S3377">
        <v>0</v>
      </c>
      <c r="AF3377">
        <v>3</v>
      </c>
    </row>
    <row r="3378" spans="1:32" x14ac:dyDescent="0.2">
      <c r="A3378" t="s">
        <v>431</v>
      </c>
      <c r="B3378" t="s">
        <v>367</v>
      </c>
      <c r="C3378" t="s">
        <v>54</v>
      </c>
      <c r="D3378" t="s">
        <v>42</v>
      </c>
      <c r="E3378">
        <v>6</v>
      </c>
      <c r="F3378" t="s">
        <v>432</v>
      </c>
      <c r="G3378" t="s">
        <v>175</v>
      </c>
      <c r="H3378">
        <v>8</v>
      </c>
      <c r="I3378">
        <v>5</v>
      </c>
      <c r="J3378">
        <v>63</v>
      </c>
      <c r="K3378">
        <v>0</v>
      </c>
      <c r="L3378">
        <v>0</v>
      </c>
      <c r="M3378">
        <v>0</v>
      </c>
      <c r="N3378">
        <v>0</v>
      </c>
      <c r="O3378">
        <v>1</v>
      </c>
      <c r="P3378">
        <v>4</v>
      </c>
      <c r="Q3378">
        <v>0</v>
      </c>
      <c r="R3378">
        <v>0</v>
      </c>
      <c r="S3378">
        <v>0</v>
      </c>
      <c r="AF3378">
        <v>2.92</v>
      </c>
    </row>
    <row r="3379" spans="1:32" x14ac:dyDescent="0.2">
      <c r="A3379" t="s">
        <v>499</v>
      </c>
      <c r="B3379" t="s">
        <v>475</v>
      </c>
      <c r="C3379" t="s">
        <v>49</v>
      </c>
      <c r="D3379" t="s">
        <v>47</v>
      </c>
      <c r="E3379">
        <v>6</v>
      </c>
      <c r="F3379" t="s">
        <v>500</v>
      </c>
      <c r="G3379" t="s">
        <v>179</v>
      </c>
      <c r="O3379">
        <v>7</v>
      </c>
      <c r="P3379">
        <v>29</v>
      </c>
      <c r="Q3379">
        <v>0</v>
      </c>
      <c r="R3379">
        <v>0</v>
      </c>
      <c r="S3379">
        <v>0</v>
      </c>
      <c r="Z3379">
        <v>1</v>
      </c>
      <c r="AA3379">
        <v>0</v>
      </c>
      <c r="AF3379">
        <v>2.9</v>
      </c>
    </row>
    <row r="3380" spans="1:32" x14ac:dyDescent="0.2">
      <c r="A3380" t="s">
        <v>948</v>
      </c>
      <c r="B3380" t="s">
        <v>720</v>
      </c>
      <c r="C3380" t="s">
        <v>33</v>
      </c>
      <c r="D3380" t="s">
        <v>40</v>
      </c>
      <c r="E3380">
        <v>6</v>
      </c>
      <c r="F3380" t="s">
        <v>949</v>
      </c>
      <c r="G3380" t="s">
        <v>173</v>
      </c>
      <c r="T3380">
        <v>4</v>
      </c>
      <c r="U3380">
        <v>2</v>
      </c>
      <c r="V3380">
        <v>8</v>
      </c>
      <c r="W3380">
        <v>0</v>
      </c>
      <c r="X3380">
        <v>0</v>
      </c>
      <c r="Y3380">
        <v>0</v>
      </c>
      <c r="AF3380">
        <v>2.8</v>
      </c>
    </row>
    <row r="3381" spans="1:32" x14ac:dyDescent="0.2">
      <c r="A3381" t="s">
        <v>779</v>
      </c>
      <c r="B3381" t="s">
        <v>720</v>
      </c>
      <c r="C3381" t="s">
        <v>44</v>
      </c>
      <c r="D3381" t="s">
        <v>57</v>
      </c>
      <c r="E3381">
        <v>6</v>
      </c>
      <c r="F3381" t="s">
        <v>780</v>
      </c>
      <c r="G3381" t="s">
        <v>177</v>
      </c>
      <c r="T3381">
        <v>4</v>
      </c>
      <c r="U3381">
        <v>1</v>
      </c>
      <c r="V3381">
        <v>18</v>
      </c>
      <c r="W3381">
        <v>0</v>
      </c>
      <c r="X3381">
        <v>0</v>
      </c>
      <c r="Y3381">
        <v>0</v>
      </c>
      <c r="AF3381">
        <v>2.8</v>
      </c>
    </row>
    <row r="3382" spans="1:32" x14ac:dyDescent="0.2">
      <c r="A3382" t="s">
        <v>477</v>
      </c>
      <c r="B3382" t="s">
        <v>475</v>
      </c>
      <c r="C3382" t="s">
        <v>46</v>
      </c>
      <c r="D3382" t="s">
        <v>48</v>
      </c>
      <c r="E3382">
        <v>6</v>
      </c>
      <c r="F3382" t="s">
        <v>478</v>
      </c>
      <c r="G3382" t="s">
        <v>169</v>
      </c>
      <c r="O3382">
        <v>3</v>
      </c>
      <c r="P3382">
        <v>9</v>
      </c>
      <c r="Q3382">
        <v>0</v>
      </c>
      <c r="R3382">
        <v>0</v>
      </c>
      <c r="S3382">
        <v>0</v>
      </c>
      <c r="T3382">
        <v>1</v>
      </c>
      <c r="U3382">
        <v>1</v>
      </c>
      <c r="V3382">
        <v>8</v>
      </c>
      <c r="W3382">
        <v>0</v>
      </c>
      <c r="X3382">
        <v>0</v>
      </c>
      <c r="Y3382">
        <v>0</v>
      </c>
      <c r="AF3382">
        <v>2.7</v>
      </c>
    </row>
    <row r="3383" spans="1:32" x14ac:dyDescent="0.2">
      <c r="A3383" t="s">
        <v>654</v>
      </c>
      <c r="B3383" t="s">
        <v>475</v>
      </c>
      <c r="C3383" t="s">
        <v>45</v>
      </c>
      <c r="D3383" t="s">
        <v>31</v>
      </c>
      <c r="E3383">
        <v>6</v>
      </c>
      <c r="F3383" t="s">
        <v>655</v>
      </c>
      <c r="G3383" t="s">
        <v>172</v>
      </c>
      <c r="O3383">
        <v>10</v>
      </c>
      <c r="P3383">
        <v>27</v>
      </c>
      <c r="Q3383">
        <v>0</v>
      </c>
      <c r="R3383">
        <v>0</v>
      </c>
      <c r="S3383">
        <v>0</v>
      </c>
      <c r="T3383">
        <v>1</v>
      </c>
      <c r="U3383">
        <v>0</v>
      </c>
      <c r="V3383">
        <v>0</v>
      </c>
      <c r="W3383">
        <v>0</v>
      </c>
      <c r="X3383">
        <v>0</v>
      </c>
      <c r="Y3383">
        <v>0</v>
      </c>
      <c r="AF3383">
        <v>2.7</v>
      </c>
    </row>
    <row r="3384" spans="1:32" x14ac:dyDescent="0.2">
      <c r="A3384" t="s">
        <v>1193</v>
      </c>
      <c r="B3384" t="s">
        <v>794</v>
      </c>
      <c r="C3384" t="s">
        <v>59</v>
      </c>
      <c r="D3384" t="s">
        <v>43</v>
      </c>
      <c r="E3384">
        <v>6</v>
      </c>
      <c r="F3384" t="s">
        <v>1194</v>
      </c>
      <c r="G3384" t="s">
        <v>180</v>
      </c>
      <c r="T3384">
        <v>2</v>
      </c>
      <c r="U3384">
        <v>2</v>
      </c>
      <c r="V3384">
        <v>7</v>
      </c>
      <c r="W3384">
        <v>0</v>
      </c>
      <c r="X3384">
        <v>0</v>
      </c>
      <c r="Y3384">
        <v>0</v>
      </c>
      <c r="AF3384">
        <v>2.7</v>
      </c>
    </row>
    <row r="3385" spans="1:32" x14ac:dyDescent="0.2">
      <c r="A3385" t="s">
        <v>622</v>
      </c>
      <c r="B3385" t="s">
        <v>475</v>
      </c>
      <c r="C3385" t="s">
        <v>59</v>
      </c>
      <c r="D3385" t="s">
        <v>43</v>
      </c>
      <c r="E3385">
        <v>6</v>
      </c>
      <c r="F3385" t="s">
        <v>623</v>
      </c>
      <c r="G3385" t="s">
        <v>180</v>
      </c>
      <c r="O3385">
        <v>4</v>
      </c>
      <c r="P3385">
        <v>8</v>
      </c>
      <c r="Q3385">
        <v>0</v>
      </c>
      <c r="R3385">
        <v>0</v>
      </c>
      <c r="S3385">
        <v>0</v>
      </c>
      <c r="T3385">
        <v>1</v>
      </c>
      <c r="U3385">
        <v>1</v>
      </c>
      <c r="V3385">
        <v>8</v>
      </c>
      <c r="W3385">
        <v>0</v>
      </c>
      <c r="X3385">
        <v>0</v>
      </c>
      <c r="Y3385">
        <v>0</v>
      </c>
      <c r="AF3385">
        <v>2.6</v>
      </c>
    </row>
    <row r="3386" spans="1:32" x14ac:dyDescent="0.2">
      <c r="A3386" t="s">
        <v>856</v>
      </c>
      <c r="B3386" t="s">
        <v>720</v>
      </c>
      <c r="C3386" t="s">
        <v>53</v>
      </c>
      <c r="D3386" t="s">
        <v>32</v>
      </c>
      <c r="E3386">
        <v>6</v>
      </c>
      <c r="F3386" t="s">
        <v>857</v>
      </c>
      <c r="G3386" t="s">
        <v>176</v>
      </c>
      <c r="T3386">
        <v>3</v>
      </c>
      <c r="U3386">
        <v>1</v>
      </c>
      <c r="V3386">
        <v>16</v>
      </c>
      <c r="W3386">
        <v>0</v>
      </c>
      <c r="X3386">
        <v>0</v>
      </c>
      <c r="Y3386">
        <v>0</v>
      </c>
      <c r="AF3386">
        <v>2.6</v>
      </c>
    </row>
    <row r="3387" spans="1:32" x14ac:dyDescent="0.2">
      <c r="A3387" t="s">
        <v>1011</v>
      </c>
      <c r="B3387" t="s">
        <v>794</v>
      </c>
      <c r="C3387" t="s">
        <v>57</v>
      </c>
      <c r="D3387" t="s">
        <v>44</v>
      </c>
      <c r="E3387">
        <v>6</v>
      </c>
      <c r="F3387" t="s">
        <v>1012</v>
      </c>
      <c r="G3387" t="s">
        <v>177</v>
      </c>
      <c r="T3387">
        <v>1</v>
      </c>
      <c r="U3387">
        <v>1</v>
      </c>
      <c r="V3387">
        <v>16</v>
      </c>
      <c r="W3387">
        <v>0</v>
      </c>
      <c r="X3387">
        <v>0</v>
      </c>
      <c r="Y3387">
        <v>0</v>
      </c>
      <c r="AF3387">
        <v>2.6</v>
      </c>
    </row>
    <row r="3388" spans="1:32" x14ac:dyDescent="0.2">
      <c r="A3388" t="s">
        <v>1055</v>
      </c>
      <c r="B3388" t="s">
        <v>794</v>
      </c>
      <c r="C3388" t="s">
        <v>51</v>
      </c>
      <c r="D3388" t="s">
        <v>58</v>
      </c>
      <c r="E3388">
        <v>6</v>
      </c>
      <c r="F3388" t="s">
        <v>1056</v>
      </c>
      <c r="G3388" t="s">
        <v>171</v>
      </c>
      <c r="T3388">
        <v>2</v>
      </c>
      <c r="U3388">
        <v>1</v>
      </c>
      <c r="V3388">
        <v>16</v>
      </c>
      <c r="W3388">
        <v>0</v>
      </c>
      <c r="X3388">
        <v>0</v>
      </c>
      <c r="Y3388">
        <v>0</v>
      </c>
      <c r="AF3388">
        <v>2.6</v>
      </c>
    </row>
    <row r="3389" spans="1:32" x14ac:dyDescent="0.2">
      <c r="A3389" t="s">
        <v>676</v>
      </c>
      <c r="B3389" t="s">
        <v>530</v>
      </c>
      <c r="C3389" t="s">
        <v>62</v>
      </c>
      <c r="D3389" t="s">
        <v>39</v>
      </c>
      <c r="E3389">
        <v>6</v>
      </c>
      <c r="F3389" t="s">
        <v>677</v>
      </c>
      <c r="G3389" t="s">
        <v>174</v>
      </c>
      <c r="O3389">
        <v>1</v>
      </c>
      <c r="P3389">
        <v>0</v>
      </c>
      <c r="Q3389">
        <v>0</v>
      </c>
      <c r="R3389">
        <v>0</v>
      </c>
      <c r="S3389">
        <v>0</v>
      </c>
      <c r="T3389">
        <v>1</v>
      </c>
      <c r="U3389">
        <v>1</v>
      </c>
      <c r="V3389">
        <v>13</v>
      </c>
      <c r="W3389">
        <v>0</v>
      </c>
      <c r="X3389">
        <v>0</v>
      </c>
      <c r="Y3389">
        <v>0</v>
      </c>
      <c r="AF3389">
        <v>2.2999999999999998</v>
      </c>
    </row>
    <row r="3390" spans="1:32" x14ac:dyDescent="0.2">
      <c r="A3390" t="s">
        <v>1081</v>
      </c>
      <c r="B3390" t="s">
        <v>794</v>
      </c>
      <c r="C3390" t="s">
        <v>46</v>
      </c>
      <c r="D3390" t="s">
        <v>48</v>
      </c>
      <c r="E3390">
        <v>6</v>
      </c>
      <c r="F3390" t="s">
        <v>1082</v>
      </c>
      <c r="G3390" t="s">
        <v>169</v>
      </c>
      <c r="T3390">
        <v>1</v>
      </c>
      <c r="U3390">
        <v>1</v>
      </c>
      <c r="V3390">
        <v>13</v>
      </c>
      <c r="W3390">
        <v>0</v>
      </c>
      <c r="X3390">
        <v>0</v>
      </c>
      <c r="Y3390">
        <v>0</v>
      </c>
      <c r="AF3390">
        <v>2.2999999999999998</v>
      </c>
    </row>
    <row r="3391" spans="1:32" x14ac:dyDescent="0.2">
      <c r="A3391" t="s">
        <v>998</v>
      </c>
      <c r="B3391" t="s">
        <v>720</v>
      </c>
      <c r="C3391" t="s">
        <v>42</v>
      </c>
      <c r="D3391" t="s">
        <v>54</v>
      </c>
      <c r="E3391">
        <v>6</v>
      </c>
      <c r="F3391" t="s">
        <v>999</v>
      </c>
      <c r="G3391" t="s">
        <v>175</v>
      </c>
      <c r="T3391">
        <v>1</v>
      </c>
      <c r="U3391">
        <v>1</v>
      </c>
      <c r="V3391">
        <v>13</v>
      </c>
      <c r="W3391">
        <v>0</v>
      </c>
      <c r="X3391">
        <v>0</v>
      </c>
      <c r="Y3391">
        <v>0</v>
      </c>
      <c r="AF3391">
        <v>2.2999999999999998</v>
      </c>
    </row>
    <row r="3392" spans="1:32" x14ac:dyDescent="0.2">
      <c r="A3392" t="s">
        <v>858</v>
      </c>
      <c r="B3392" t="s">
        <v>720</v>
      </c>
      <c r="C3392" t="s">
        <v>57</v>
      </c>
      <c r="D3392" t="s">
        <v>44</v>
      </c>
      <c r="E3392">
        <v>6</v>
      </c>
      <c r="F3392" t="s">
        <v>859</v>
      </c>
      <c r="G3392" t="s">
        <v>177</v>
      </c>
      <c r="T3392">
        <v>1</v>
      </c>
      <c r="U3392">
        <v>1</v>
      </c>
      <c r="V3392">
        <v>12</v>
      </c>
      <c r="W3392">
        <v>0</v>
      </c>
      <c r="X3392">
        <v>0</v>
      </c>
      <c r="Y3392">
        <v>0</v>
      </c>
      <c r="AF3392">
        <v>2.2000000000000002</v>
      </c>
    </row>
    <row r="3393" spans="1:32" x14ac:dyDescent="0.2">
      <c r="A3393" t="s">
        <v>814</v>
      </c>
      <c r="B3393" t="s">
        <v>720</v>
      </c>
      <c r="C3393" t="s">
        <v>54</v>
      </c>
      <c r="D3393" t="s">
        <v>42</v>
      </c>
      <c r="E3393">
        <v>6</v>
      </c>
      <c r="F3393" t="s">
        <v>815</v>
      </c>
      <c r="G3393" t="s">
        <v>175</v>
      </c>
      <c r="T3393">
        <v>4</v>
      </c>
      <c r="U3393">
        <v>1</v>
      </c>
      <c r="V3393">
        <v>11</v>
      </c>
      <c r="W3393">
        <v>0</v>
      </c>
      <c r="X3393">
        <v>0</v>
      </c>
      <c r="Y3393">
        <v>0</v>
      </c>
      <c r="AF3393">
        <v>2.1</v>
      </c>
    </row>
    <row r="3394" spans="1:32" x14ac:dyDescent="0.2">
      <c r="A3394" t="s">
        <v>910</v>
      </c>
      <c r="B3394" t="s">
        <v>720</v>
      </c>
      <c r="C3394" t="s">
        <v>50</v>
      </c>
      <c r="D3394" t="s">
        <v>41</v>
      </c>
      <c r="E3394">
        <v>6</v>
      </c>
      <c r="F3394" t="s">
        <v>911</v>
      </c>
      <c r="G3394" t="s">
        <v>168</v>
      </c>
      <c r="T3394">
        <v>1</v>
      </c>
      <c r="U3394">
        <v>1</v>
      </c>
      <c r="V3394">
        <v>11</v>
      </c>
      <c r="W3394">
        <v>0</v>
      </c>
      <c r="X3394">
        <v>0</v>
      </c>
      <c r="Y3394">
        <v>0</v>
      </c>
      <c r="AF3394">
        <v>2.1</v>
      </c>
    </row>
    <row r="3395" spans="1:32" x14ac:dyDescent="0.2">
      <c r="A3395" t="s">
        <v>1187</v>
      </c>
      <c r="B3395" t="s">
        <v>794</v>
      </c>
      <c r="C3395" t="s">
        <v>54</v>
      </c>
      <c r="D3395" t="s">
        <v>42</v>
      </c>
      <c r="E3395">
        <v>6</v>
      </c>
      <c r="F3395" t="s">
        <v>1188</v>
      </c>
      <c r="G3395" t="s">
        <v>175</v>
      </c>
      <c r="T3395">
        <v>3</v>
      </c>
      <c r="U3395">
        <v>2</v>
      </c>
      <c r="V3395">
        <v>1</v>
      </c>
      <c r="W3395">
        <v>0</v>
      </c>
      <c r="X3395">
        <v>0</v>
      </c>
      <c r="Y3395">
        <v>0</v>
      </c>
      <c r="AF3395">
        <v>2.1</v>
      </c>
    </row>
    <row r="3396" spans="1:32" x14ac:dyDescent="0.2">
      <c r="A3396" t="s">
        <v>1302</v>
      </c>
      <c r="B3396" t="s">
        <v>794</v>
      </c>
      <c r="C3396" t="s">
        <v>39</v>
      </c>
      <c r="D3396" t="s">
        <v>62</v>
      </c>
      <c r="E3396">
        <v>6</v>
      </c>
      <c r="F3396" t="s">
        <v>1303</v>
      </c>
      <c r="G3396" t="s">
        <v>174</v>
      </c>
      <c r="T3396">
        <v>2</v>
      </c>
      <c r="U3396">
        <v>1</v>
      </c>
      <c r="V3396">
        <v>11</v>
      </c>
      <c r="W3396">
        <v>0</v>
      </c>
      <c r="X3396">
        <v>0</v>
      </c>
      <c r="Y3396">
        <v>0</v>
      </c>
      <c r="AF3396">
        <v>2.1</v>
      </c>
    </row>
    <row r="3397" spans="1:32" x14ac:dyDescent="0.2">
      <c r="A3397" t="s">
        <v>1097</v>
      </c>
      <c r="B3397" t="s">
        <v>794</v>
      </c>
      <c r="C3397" t="s">
        <v>60</v>
      </c>
      <c r="D3397" t="s">
        <v>55</v>
      </c>
      <c r="E3397">
        <v>6</v>
      </c>
      <c r="F3397" t="s">
        <v>1098</v>
      </c>
      <c r="G3397" t="s">
        <v>178</v>
      </c>
      <c r="T3397">
        <v>1</v>
      </c>
      <c r="U3397">
        <v>1</v>
      </c>
      <c r="V3397">
        <v>10</v>
      </c>
      <c r="W3397">
        <v>0</v>
      </c>
      <c r="X3397">
        <v>0</v>
      </c>
      <c r="Y3397">
        <v>0</v>
      </c>
      <c r="AF3397">
        <v>2</v>
      </c>
    </row>
    <row r="3398" spans="1:32" x14ac:dyDescent="0.2">
      <c r="A3398" t="s">
        <v>984</v>
      </c>
      <c r="B3398" t="s">
        <v>720</v>
      </c>
      <c r="C3398" t="s">
        <v>55</v>
      </c>
      <c r="D3398" t="s">
        <v>60</v>
      </c>
      <c r="E3398">
        <v>6</v>
      </c>
      <c r="F3398" t="s">
        <v>985</v>
      </c>
      <c r="G3398" t="s">
        <v>178</v>
      </c>
      <c r="T3398">
        <v>4</v>
      </c>
      <c r="U3398">
        <v>1</v>
      </c>
      <c r="V3398">
        <v>9</v>
      </c>
      <c r="W3398">
        <v>0</v>
      </c>
      <c r="X3398">
        <v>0</v>
      </c>
      <c r="Y3398">
        <v>0</v>
      </c>
      <c r="AF3398">
        <v>1.9</v>
      </c>
    </row>
    <row r="3399" spans="1:32" x14ac:dyDescent="0.2">
      <c r="A3399" t="s">
        <v>996</v>
      </c>
      <c r="B3399" t="s">
        <v>794</v>
      </c>
      <c r="C3399" t="s">
        <v>46</v>
      </c>
      <c r="D3399" t="s">
        <v>48</v>
      </c>
      <c r="E3399">
        <v>6</v>
      </c>
      <c r="F3399" t="s">
        <v>997</v>
      </c>
      <c r="G3399" t="s">
        <v>169</v>
      </c>
      <c r="T3399">
        <v>2</v>
      </c>
      <c r="U3399">
        <v>1</v>
      </c>
      <c r="V3399">
        <v>9</v>
      </c>
      <c r="W3399">
        <v>0</v>
      </c>
      <c r="X3399">
        <v>0</v>
      </c>
      <c r="Y3399">
        <v>0</v>
      </c>
      <c r="AF3399">
        <v>1.9</v>
      </c>
    </row>
    <row r="3400" spans="1:32" x14ac:dyDescent="0.2">
      <c r="A3400" t="s">
        <v>832</v>
      </c>
      <c r="B3400" t="s">
        <v>794</v>
      </c>
      <c r="C3400" t="s">
        <v>33</v>
      </c>
      <c r="D3400" t="s">
        <v>40</v>
      </c>
      <c r="E3400">
        <v>6</v>
      </c>
      <c r="F3400" t="s">
        <v>833</v>
      </c>
      <c r="G3400" t="s">
        <v>173</v>
      </c>
      <c r="T3400">
        <v>2</v>
      </c>
      <c r="U3400">
        <v>1</v>
      </c>
      <c r="V3400">
        <v>8</v>
      </c>
      <c r="W3400">
        <v>0</v>
      </c>
      <c r="X3400">
        <v>0</v>
      </c>
      <c r="Y3400">
        <v>0</v>
      </c>
      <c r="AF3400">
        <v>1.8</v>
      </c>
    </row>
    <row r="3401" spans="1:32" x14ac:dyDescent="0.2">
      <c r="A3401" t="s">
        <v>930</v>
      </c>
      <c r="B3401" t="s">
        <v>720</v>
      </c>
      <c r="C3401" t="s">
        <v>48</v>
      </c>
      <c r="D3401" t="s">
        <v>46</v>
      </c>
      <c r="E3401">
        <v>6</v>
      </c>
      <c r="F3401" t="s">
        <v>931</v>
      </c>
      <c r="G3401" t="s">
        <v>169</v>
      </c>
      <c r="T3401">
        <v>2</v>
      </c>
      <c r="U3401">
        <v>1</v>
      </c>
      <c r="V3401">
        <v>8</v>
      </c>
      <c r="W3401">
        <v>0</v>
      </c>
      <c r="X3401">
        <v>0</v>
      </c>
      <c r="Y3401">
        <v>0</v>
      </c>
      <c r="AF3401">
        <v>1.8</v>
      </c>
    </row>
    <row r="3402" spans="1:32" x14ac:dyDescent="0.2">
      <c r="A3402" t="s">
        <v>1242</v>
      </c>
      <c r="B3402" t="s">
        <v>794</v>
      </c>
      <c r="C3402" t="s">
        <v>40</v>
      </c>
      <c r="D3402" t="s">
        <v>33</v>
      </c>
      <c r="E3402">
        <v>6</v>
      </c>
      <c r="F3402" t="s">
        <v>1243</v>
      </c>
      <c r="G3402" t="s">
        <v>173</v>
      </c>
      <c r="T3402">
        <v>2</v>
      </c>
      <c r="U3402">
        <v>1</v>
      </c>
      <c r="V3402">
        <v>8</v>
      </c>
      <c r="W3402">
        <v>0</v>
      </c>
      <c r="X3402">
        <v>0</v>
      </c>
      <c r="Y3402">
        <v>0</v>
      </c>
      <c r="AF3402">
        <v>1.8</v>
      </c>
    </row>
    <row r="3403" spans="1:32" x14ac:dyDescent="0.2">
      <c r="A3403" t="s">
        <v>495</v>
      </c>
      <c r="B3403" t="s">
        <v>475</v>
      </c>
      <c r="C3403" t="s">
        <v>38</v>
      </c>
      <c r="D3403" t="s">
        <v>37</v>
      </c>
      <c r="E3403">
        <v>6</v>
      </c>
      <c r="F3403" t="s">
        <v>496</v>
      </c>
      <c r="G3403" t="s">
        <v>181</v>
      </c>
      <c r="O3403">
        <v>2</v>
      </c>
      <c r="P3403">
        <v>4</v>
      </c>
      <c r="Q3403">
        <v>0</v>
      </c>
      <c r="R3403">
        <v>0</v>
      </c>
      <c r="S3403">
        <v>0</v>
      </c>
      <c r="T3403">
        <v>2</v>
      </c>
      <c r="U3403">
        <v>1</v>
      </c>
      <c r="V3403">
        <v>3</v>
      </c>
      <c r="W3403">
        <v>0</v>
      </c>
      <c r="X3403">
        <v>0</v>
      </c>
      <c r="Y3403">
        <v>0</v>
      </c>
      <c r="AF3403">
        <v>1.7</v>
      </c>
    </row>
    <row r="3404" spans="1:32" x14ac:dyDescent="0.2">
      <c r="A3404" t="s">
        <v>950</v>
      </c>
      <c r="B3404" t="s">
        <v>720</v>
      </c>
      <c r="C3404" t="s">
        <v>52</v>
      </c>
      <c r="D3404" t="s">
        <v>61</v>
      </c>
      <c r="E3404">
        <v>6</v>
      </c>
      <c r="F3404" t="s">
        <v>951</v>
      </c>
      <c r="G3404" t="s">
        <v>170</v>
      </c>
      <c r="T3404">
        <v>1</v>
      </c>
      <c r="U3404">
        <v>1</v>
      </c>
      <c r="V3404">
        <v>7</v>
      </c>
      <c r="W3404">
        <v>0</v>
      </c>
      <c r="X3404">
        <v>0</v>
      </c>
      <c r="Y3404">
        <v>0</v>
      </c>
      <c r="AF3404">
        <v>1.7</v>
      </c>
    </row>
    <row r="3405" spans="1:32" x14ac:dyDescent="0.2">
      <c r="A3405" t="s">
        <v>558</v>
      </c>
      <c r="B3405" t="s">
        <v>475</v>
      </c>
      <c r="C3405" t="s">
        <v>37</v>
      </c>
      <c r="D3405" t="s">
        <v>38</v>
      </c>
      <c r="E3405">
        <v>6</v>
      </c>
      <c r="F3405" t="s">
        <v>559</v>
      </c>
      <c r="G3405" t="s">
        <v>181</v>
      </c>
      <c r="O3405">
        <v>4</v>
      </c>
      <c r="P3405">
        <v>0</v>
      </c>
      <c r="Q3405">
        <v>0</v>
      </c>
      <c r="R3405">
        <v>0</v>
      </c>
      <c r="S3405">
        <v>0</v>
      </c>
      <c r="T3405">
        <v>4</v>
      </c>
      <c r="U3405">
        <v>1</v>
      </c>
      <c r="V3405">
        <v>6</v>
      </c>
      <c r="W3405">
        <v>0</v>
      </c>
      <c r="X3405">
        <v>0</v>
      </c>
      <c r="Y3405">
        <v>0</v>
      </c>
      <c r="AF3405">
        <v>1.6</v>
      </c>
    </row>
    <row r="3406" spans="1:32" x14ac:dyDescent="0.2">
      <c r="A3406" t="s">
        <v>1189</v>
      </c>
      <c r="B3406" t="s">
        <v>720</v>
      </c>
      <c r="C3406" t="s">
        <v>53</v>
      </c>
      <c r="D3406" t="s">
        <v>32</v>
      </c>
      <c r="E3406">
        <v>6</v>
      </c>
      <c r="F3406" t="s">
        <v>1190</v>
      </c>
      <c r="G3406" t="s">
        <v>176</v>
      </c>
      <c r="T3406">
        <v>4</v>
      </c>
      <c r="U3406">
        <v>1</v>
      </c>
      <c r="V3406">
        <v>6</v>
      </c>
      <c r="W3406">
        <v>0</v>
      </c>
      <c r="X3406">
        <v>0</v>
      </c>
      <c r="Y3406">
        <v>0</v>
      </c>
      <c r="AF3406">
        <v>1.6</v>
      </c>
    </row>
    <row r="3407" spans="1:32" x14ac:dyDescent="0.2">
      <c r="A3407" t="s">
        <v>529</v>
      </c>
      <c r="B3407" t="s">
        <v>530</v>
      </c>
      <c r="C3407" t="s">
        <v>61</v>
      </c>
      <c r="D3407" t="s">
        <v>52</v>
      </c>
      <c r="E3407">
        <v>6</v>
      </c>
      <c r="F3407" t="s">
        <v>531</v>
      </c>
      <c r="G3407" t="s">
        <v>170</v>
      </c>
      <c r="O3407">
        <v>3</v>
      </c>
      <c r="P3407">
        <v>15</v>
      </c>
      <c r="Q3407">
        <v>0</v>
      </c>
      <c r="R3407">
        <v>0</v>
      </c>
      <c r="S3407">
        <v>0</v>
      </c>
      <c r="AF3407">
        <v>1.5</v>
      </c>
    </row>
    <row r="3408" spans="1:32" x14ac:dyDescent="0.2">
      <c r="A3408" t="s">
        <v>916</v>
      </c>
      <c r="B3408" t="s">
        <v>794</v>
      </c>
      <c r="C3408" t="s">
        <v>48</v>
      </c>
      <c r="D3408" t="s">
        <v>46</v>
      </c>
      <c r="E3408">
        <v>6</v>
      </c>
      <c r="F3408" t="s">
        <v>917</v>
      </c>
      <c r="G3408" t="s">
        <v>169</v>
      </c>
      <c r="T3408">
        <v>1</v>
      </c>
      <c r="U3408">
        <v>1</v>
      </c>
      <c r="V3408">
        <v>5</v>
      </c>
      <c r="W3408">
        <v>0</v>
      </c>
      <c r="X3408">
        <v>0</v>
      </c>
      <c r="Y3408">
        <v>0</v>
      </c>
      <c r="AF3408">
        <v>1.5</v>
      </c>
    </row>
    <row r="3409" spans="1:32" x14ac:dyDescent="0.2">
      <c r="A3409" t="s">
        <v>884</v>
      </c>
      <c r="B3409" t="s">
        <v>720</v>
      </c>
      <c r="C3409" t="s">
        <v>61</v>
      </c>
      <c r="D3409" t="s">
        <v>52</v>
      </c>
      <c r="E3409">
        <v>6</v>
      </c>
      <c r="F3409" t="s">
        <v>885</v>
      </c>
      <c r="G3409" t="s">
        <v>170</v>
      </c>
      <c r="T3409">
        <v>1</v>
      </c>
      <c r="U3409">
        <v>1</v>
      </c>
      <c r="V3409">
        <v>5</v>
      </c>
      <c r="W3409">
        <v>0</v>
      </c>
      <c r="X3409">
        <v>0</v>
      </c>
      <c r="Y3409">
        <v>0</v>
      </c>
      <c r="Z3409">
        <v>1</v>
      </c>
      <c r="AA3409">
        <v>0</v>
      </c>
      <c r="AF3409">
        <v>1.5</v>
      </c>
    </row>
    <row r="3410" spans="1:32" x14ac:dyDescent="0.2">
      <c r="A3410" t="s">
        <v>830</v>
      </c>
      <c r="B3410" t="s">
        <v>720</v>
      </c>
      <c r="C3410" t="s">
        <v>45</v>
      </c>
      <c r="D3410" t="s">
        <v>31</v>
      </c>
      <c r="E3410">
        <v>6</v>
      </c>
      <c r="F3410" t="s">
        <v>831</v>
      </c>
      <c r="G3410" t="s">
        <v>172</v>
      </c>
      <c r="T3410">
        <v>2</v>
      </c>
      <c r="U3410">
        <v>1</v>
      </c>
      <c r="V3410">
        <v>5</v>
      </c>
      <c r="W3410">
        <v>0</v>
      </c>
      <c r="X3410">
        <v>0</v>
      </c>
      <c r="Y3410">
        <v>0</v>
      </c>
      <c r="AF3410">
        <v>1.5</v>
      </c>
    </row>
    <row r="3411" spans="1:32" x14ac:dyDescent="0.2">
      <c r="A3411" t="s">
        <v>1307</v>
      </c>
      <c r="B3411" t="s">
        <v>720</v>
      </c>
      <c r="C3411" t="s">
        <v>33</v>
      </c>
      <c r="D3411" t="s">
        <v>40</v>
      </c>
      <c r="E3411">
        <v>6</v>
      </c>
      <c r="F3411" t="s">
        <v>1308</v>
      </c>
      <c r="G3411" t="s">
        <v>173</v>
      </c>
      <c r="T3411">
        <v>1</v>
      </c>
      <c r="U3411">
        <v>1</v>
      </c>
      <c r="V3411">
        <v>5</v>
      </c>
      <c r="W3411">
        <v>0</v>
      </c>
      <c r="X3411">
        <v>0</v>
      </c>
      <c r="Y3411">
        <v>0</v>
      </c>
      <c r="AF3411">
        <v>1.5</v>
      </c>
    </row>
    <row r="3412" spans="1:32" x14ac:dyDescent="0.2">
      <c r="A3412" t="s">
        <v>976</v>
      </c>
      <c r="B3412" t="s">
        <v>720</v>
      </c>
      <c r="C3412" t="s">
        <v>62</v>
      </c>
      <c r="D3412" t="s">
        <v>39</v>
      </c>
      <c r="E3412">
        <v>6</v>
      </c>
      <c r="F3412" t="s">
        <v>977</v>
      </c>
      <c r="G3412" t="s">
        <v>174</v>
      </c>
      <c r="T3412">
        <v>3</v>
      </c>
      <c r="U3412">
        <v>1</v>
      </c>
      <c r="V3412">
        <v>4</v>
      </c>
      <c r="W3412">
        <v>0</v>
      </c>
      <c r="X3412">
        <v>0</v>
      </c>
      <c r="Y3412">
        <v>0</v>
      </c>
      <c r="AF3412">
        <v>1.4</v>
      </c>
    </row>
    <row r="3413" spans="1:32" x14ac:dyDescent="0.2">
      <c r="A3413" t="s">
        <v>540</v>
      </c>
      <c r="B3413" t="s">
        <v>530</v>
      </c>
      <c r="C3413" t="s">
        <v>44</v>
      </c>
      <c r="D3413" t="s">
        <v>57</v>
      </c>
      <c r="E3413">
        <v>6</v>
      </c>
      <c r="F3413" t="s">
        <v>541</v>
      </c>
      <c r="G3413" t="s">
        <v>177</v>
      </c>
      <c r="O3413">
        <v>3</v>
      </c>
      <c r="P3413">
        <v>10</v>
      </c>
      <c r="Q3413">
        <v>0</v>
      </c>
      <c r="R3413">
        <v>0</v>
      </c>
      <c r="S3413">
        <v>0</v>
      </c>
      <c r="AF3413">
        <v>1</v>
      </c>
    </row>
    <row r="3414" spans="1:32" x14ac:dyDescent="0.2">
      <c r="A3414" t="s">
        <v>1131</v>
      </c>
      <c r="B3414" t="s">
        <v>530</v>
      </c>
      <c r="C3414" t="s">
        <v>45</v>
      </c>
      <c r="D3414" t="s">
        <v>31</v>
      </c>
      <c r="E3414">
        <v>6</v>
      </c>
      <c r="F3414" t="s">
        <v>1132</v>
      </c>
      <c r="G3414" t="s">
        <v>172</v>
      </c>
      <c r="T3414">
        <v>1</v>
      </c>
      <c r="U3414">
        <v>1</v>
      </c>
      <c r="V3414">
        <v>0</v>
      </c>
      <c r="W3414">
        <v>0</v>
      </c>
      <c r="X3414">
        <v>0</v>
      </c>
      <c r="Y3414">
        <v>0</v>
      </c>
      <c r="AF3414">
        <v>1</v>
      </c>
    </row>
    <row r="3415" spans="1:32" x14ac:dyDescent="0.2">
      <c r="A3415" t="s">
        <v>638</v>
      </c>
      <c r="B3415" t="s">
        <v>475</v>
      </c>
      <c r="C3415" t="s">
        <v>32</v>
      </c>
      <c r="D3415" t="s">
        <v>53</v>
      </c>
      <c r="E3415">
        <v>6</v>
      </c>
      <c r="F3415" t="s">
        <v>639</v>
      </c>
      <c r="G3415" t="s">
        <v>176</v>
      </c>
      <c r="O3415">
        <v>4</v>
      </c>
      <c r="P3415">
        <v>-2</v>
      </c>
      <c r="Q3415">
        <v>0</v>
      </c>
      <c r="R3415">
        <v>0</v>
      </c>
      <c r="S3415">
        <v>0</v>
      </c>
      <c r="T3415">
        <v>1</v>
      </c>
      <c r="U3415">
        <v>1</v>
      </c>
      <c r="V3415">
        <v>1</v>
      </c>
      <c r="W3415">
        <v>0</v>
      </c>
      <c r="X3415">
        <v>0</v>
      </c>
      <c r="Y3415">
        <v>0</v>
      </c>
      <c r="AF3415">
        <v>0.9</v>
      </c>
    </row>
    <row r="3416" spans="1:32" x14ac:dyDescent="0.2">
      <c r="A3416" t="s">
        <v>1057</v>
      </c>
      <c r="B3416" t="s">
        <v>720</v>
      </c>
      <c r="C3416" t="s">
        <v>31</v>
      </c>
      <c r="D3416" t="s">
        <v>45</v>
      </c>
      <c r="E3416">
        <v>6</v>
      </c>
      <c r="F3416" t="s">
        <v>1058</v>
      </c>
      <c r="G3416" t="s">
        <v>172</v>
      </c>
      <c r="T3416">
        <v>2</v>
      </c>
      <c r="U3416">
        <v>1</v>
      </c>
      <c r="V3416">
        <v>-1</v>
      </c>
      <c r="W3416">
        <v>0</v>
      </c>
      <c r="X3416">
        <v>0</v>
      </c>
      <c r="Y3416">
        <v>0</v>
      </c>
      <c r="AF3416">
        <v>0.9</v>
      </c>
    </row>
    <row r="3417" spans="1:32" x14ac:dyDescent="0.2">
      <c r="A3417" t="s">
        <v>570</v>
      </c>
      <c r="B3417" t="s">
        <v>475</v>
      </c>
      <c r="C3417" t="s">
        <v>57</v>
      </c>
      <c r="D3417" t="s">
        <v>44</v>
      </c>
      <c r="E3417">
        <v>6</v>
      </c>
      <c r="F3417" t="s">
        <v>571</v>
      </c>
      <c r="G3417" t="s">
        <v>177</v>
      </c>
      <c r="O3417">
        <v>1</v>
      </c>
      <c r="P3417">
        <v>8</v>
      </c>
      <c r="Q3417">
        <v>0</v>
      </c>
      <c r="R3417">
        <v>0</v>
      </c>
      <c r="S3417">
        <v>0</v>
      </c>
      <c r="AF3417">
        <v>0.8</v>
      </c>
    </row>
    <row r="3418" spans="1:32" x14ac:dyDescent="0.2">
      <c r="A3418" t="s">
        <v>678</v>
      </c>
      <c r="B3418" t="s">
        <v>475</v>
      </c>
      <c r="C3418" t="s">
        <v>37</v>
      </c>
      <c r="D3418" t="s">
        <v>38</v>
      </c>
      <c r="E3418">
        <v>6</v>
      </c>
      <c r="F3418" t="s">
        <v>679</v>
      </c>
      <c r="G3418" t="s">
        <v>181</v>
      </c>
      <c r="O3418">
        <v>5</v>
      </c>
      <c r="P3418">
        <v>6</v>
      </c>
      <c r="Q3418">
        <v>0</v>
      </c>
      <c r="R3418">
        <v>0</v>
      </c>
      <c r="S3418">
        <v>0</v>
      </c>
      <c r="AF3418">
        <v>0.6</v>
      </c>
    </row>
    <row r="3419" spans="1:32" x14ac:dyDescent="0.2">
      <c r="A3419" t="s">
        <v>491</v>
      </c>
      <c r="B3419" t="s">
        <v>475</v>
      </c>
      <c r="C3419" t="s">
        <v>42</v>
      </c>
      <c r="D3419" t="s">
        <v>54</v>
      </c>
      <c r="E3419">
        <v>6</v>
      </c>
      <c r="F3419" t="s">
        <v>492</v>
      </c>
      <c r="G3419" t="s">
        <v>175</v>
      </c>
      <c r="O3419">
        <v>2</v>
      </c>
      <c r="P3419">
        <v>5</v>
      </c>
      <c r="Q3419">
        <v>0</v>
      </c>
      <c r="R3419">
        <v>0</v>
      </c>
      <c r="S3419">
        <v>0</v>
      </c>
      <c r="AF3419">
        <v>0.5</v>
      </c>
    </row>
    <row r="3420" spans="1:32" x14ac:dyDescent="0.2">
      <c r="A3420" t="s">
        <v>447</v>
      </c>
      <c r="B3420" t="s">
        <v>367</v>
      </c>
      <c r="C3420" t="s">
        <v>48</v>
      </c>
      <c r="D3420" t="s">
        <v>46</v>
      </c>
      <c r="E3420">
        <v>6</v>
      </c>
      <c r="F3420" t="s">
        <v>448</v>
      </c>
      <c r="G3420" t="s">
        <v>169</v>
      </c>
      <c r="H3420">
        <v>8</v>
      </c>
      <c r="I3420">
        <v>3</v>
      </c>
      <c r="J3420">
        <v>6</v>
      </c>
      <c r="K3420">
        <v>0</v>
      </c>
      <c r="L3420">
        <v>0</v>
      </c>
      <c r="M3420">
        <v>0</v>
      </c>
      <c r="N3420">
        <v>0</v>
      </c>
      <c r="AF3420">
        <v>0.24</v>
      </c>
    </row>
    <row r="3421" spans="1:32" x14ac:dyDescent="0.2">
      <c r="A3421" t="s">
        <v>538</v>
      </c>
      <c r="B3421" t="s">
        <v>475</v>
      </c>
      <c r="C3421" t="s">
        <v>39</v>
      </c>
      <c r="D3421" t="s">
        <v>62</v>
      </c>
      <c r="E3421">
        <v>6</v>
      </c>
      <c r="F3421" t="s">
        <v>539</v>
      </c>
      <c r="G3421" t="s">
        <v>174</v>
      </c>
      <c r="O3421">
        <v>1</v>
      </c>
      <c r="P3421">
        <v>2</v>
      </c>
      <c r="Q3421">
        <v>0</v>
      </c>
      <c r="R3421">
        <v>0</v>
      </c>
      <c r="S3421">
        <v>0</v>
      </c>
      <c r="AF3421">
        <v>0.2</v>
      </c>
    </row>
    <row r="3422" spans="1:32" x14ac:dyDescent="0.2">
      <c r="A3422" t="s">
        <v>670</v>
      </c>
      <c r="B3422" t="s">
        <v>475</v>
      </c>
      <c r="C3422" t="s">
        <v>40</v>
      </c>
      <c r="D3422" t="s">
        <v>33</v>
      </c>
      <c r="E3422">
        <v>6</v>
      </c>
      <c r="F3422" t="s">
        <v>671</v>
      </c>
      <c r="G3422" t="s">
        <v>173</v>
      </c>
      <c r="O3422">
        <v>1</v>
      </c>
      <c r="P3422">
        <v>1</v>
      </c>
      <c r="Q3422">
        <v>0</v>
      </c>
      <c r="R3422">
        <v>0</v>
      </c>
      <c r="S3422">
        <v>0</v>
      </c>
      <c r="AF3422">
        <v>0.1</v>
      </c>
    </row>
    <row r="3423" spans="1:32" x14ac:dyDescent="0.2">
      <c r="A3423" t="s">
        <v>781</v>
      </c>
      <c r="B3423" t="s">
        <v>720</v>
      </c>
      <c r="C3423" t="s">
        <v>62</v>
      </c>
      <c r="D3423" t="s">
        <v>39</v>
      </c>
      <c r="E3423">
        <v>6</v>
      </c>
      <c r="F3423" t="s">
        <v>782</v>
      </c>
      <c r="G3423" t="s">
        <v>174</v>
      </c>
      <c r="O3423">
        <v>1</v>
      </c>
      <c r="P3423">
        <v>1</v>
      </c>
      <c r="Q3423">
        <v>0</v>
      </c>
      <c r="R3423">
        <v>0</v>
      </c>
      <c r="S3423">
        <v>0</v>
      </c>
      <c r="T3423">
        <v>1</v>
      </c>
      <c r="U3423">
        <v>0</v>
      </c>
      <c r="V3423">
        <v>0</v>
      </c>
      <c r="W3423">
        <v>0</v>
      </c>
      <c r="X3423">
        <v>0</v>
      </c>
      <c r="Y3423">
        <v>0</v>
      </c>
      <c r="AF3423">
        <v>0.1</v>
      </c>
    </row>
    <row r="3424" spans="1:32" x14ac:dyDescent="0.2">
      <c r="A3424" t="s">
        <v>666</v>
      </c>
      <c r="B3424" t="s">
        <v>475</v>
      </c>
      <c r="C3424" t="s">
        <v>60</v>
      </c>
      <c r="D3424" t="s">
        <v>55</v>
      </c>
      <c r="E3424">
        <v>6</v>
      </c>
      <c r="F3424" t="s">
        <v>667</v>
      </c>
      <c r="G3424" t="s">
        <v>178</v>
      </c>
      <c r="O3424">
        <v>1</v>
      </c>
      <c r="P3424">
        <v>0</v>
      </c>
      <c r="Q3424">
        <v>0</v>
      </c>
      <c r="R3424">
        <v>0</v>
      </c>
      <c r="S3424">
        <v>0</v>
      </c>
      <c r="AF3424">
        <v>0</v>
      </c>
    </row>
    <row r="3425" spans="1:32" x14ac:dyDescent="0.2">
      <c r="A3425" t="s">
        <v>906</v>
      </c>
      <c r="B3425" t="s">
        <v>794</v>
      </c>
      <c r="C3425" t="s">
        <v>46</v>
      </c>
      <c r="D3425" t="s">
        <v>48</v>
      </c>
      <c r="E3425">
        <v>6</v>
      </c>
      <c r="F3425" t="s">
        <v>907</v>
      </c>
      <c r="G3425" t="s">
        <v>169</v>
      </c>
      <c r="T3425">
        <v>1</v>
      </c>
      <c r="U3425">
        <v>0</v>
      </c>
      <c r="V3425">
        <v>0</v>
      </c>
      <c r="W3425">
        <v>0</v>
      </c>
      <c r="X3425">
        <v>0</v>
      </c>
      <c r="Y3425">
        <v>0</v>
      </c>
      <c r="AF3425">
        <v>0</v>
      </c>
    </row>
    <row r="3426" spans="1:32" x14ac:dyDescent="0.2">
      <c r="A3426" t="s">
        <v>960</v>
      </c>
      <c r="B3426" t="s">
        <v>794</v>
      </c>
      <c r="C3426" t="s">
        <v>60</v>
      </c>
      <c r="D3426" t="s">
        <v>55</v>
      </c>
      <c r="E3426">
        <v>6</v>
      </c>
      <c r="F3426" t="s">
        <v>961</v>
      </c>
      <c r="G3426" t="s">
        <v>178</v>
      </c>
      <c r="T3426">
        <v>1</v>
      </c>
      <c r="U3426">
        <v>0</v>
      </c>
      <c r="V3426">
        <v>0</v>
      </c>
      <c r="W3426">
        <v>0</v>
      </c>
      <c r="X3426">
        <v>0</v>
      </c>
      <c r="Y3426">
        <v>0</v>
      </c>
      <c r="AF3426">
        <v>0</v>
      </c>
    </row>
    <row r="3427" spans="1:32" x14ac:dyDescent="0.2">
      <c r="A3427" t="s">
        <v>1021</v>
      </c>
      <c r="B3427" t="s">
        <v>720</v>
      </c>
      <c r="C3427" t="s">
        <v>48</v>
      </c>
      <c r="D3427" t="s">
        <v>46</v>
      </c>
      <c r="E3427">
        <v>6</v>
      </c>
      <c r="F3427" t="s">
        <v>1022</v>
      </c>
      <c r="G3427" t="s">
        <v>169</v>
      </c>
      <c r="T3427">
        <v>1</v>
      </c>
      <c r="U3427">
        <v>0</v>
      </c>
      <c r="V3427">
        <v>0</v>
      </c>
      <c r="W3427">
        <v>0</v>
      </c>
      <c r="X3427">
        <v>0</v>
      </c>
      <c r="Y3427">
        <v>0</v>
      </c>
      <c r="AF3427">
        <v>0</v>
      </c>
    </row>
    <row r="3428" spans="1:32" x14ac:dyDescent="0.2">
      <c r="A3428" t="s">
        <v>1043</v>
      </c>
      <c r="B3428" t="s">
        <v>720</v>
      </c>
      <c r="C3428" t="s">
        <v>46</v>
      </c>
      <c r="D3428" t="s">
        <v>48</v>
      </c>
      <c r="E3428">
        <v>6</v>
      </c>
      <c r="F3428" t="s">
        <v>1044</v>
      </c>
      <c r="G3428" t="s">
        <v>169</v>
      </c>
      <c r="T3428">
        <v>4</v>
      </c>
      <c r="U3428">
        <v>0</v>
      </c>
      <c r="V3428">
        <v>0</v>
      </c>
      <c r="W3428">
        <v>0</v>
      </c>
      <c r="X3428">
        <v>0</v>
      </c>
      <c r="Y3428">
        <v>0</v>
      </c>
      <c r="AF3428">
        <v>0</v>
      </c>
    </row>
    <row r="3429" spans="1:32" x14ac:dyDescent="0.2">
      <c r="A3429" t="s">
        <v>1095</v>
      </c>
      <c r="B3429" t="s">
        <v>720</v>
      </c>
      <c r="C3429" t="s">
        <v>37</v>
      </c>
      <c r="D3429" t="s">
        <v>38</v>
      </c>
      <c r="E3429">
        <v>6</v>
      </c>
      <c r="F3429" t="s">
        <v>1096</v>
      </c>
      <c r="G3429" t="s">
        <v>181</v>
      </c>
      <c r="T3429">
        <v>1</v>
      </c>
      <c r="U3429">
        <v>0</v>
      </c>
      <c r="V3429">
        <v>0</v>
      </c>
      <c r="W3429">
        <v>0</v>
      </c>
      <c r="X3429">
        <v>0</v>
      </c>
      <c r="Y3429">
        <v>0</v>
      </c>
      <c r="AF3429">
        <v>0</v>
      </c>
    </row>
    <row r="3430" spans="1:32" x14ac:dyDescent="0.2">
      <c r="A3430" t="s">
        <v>922</v>
      </c>
      <c r="B3430" t="s">
        <v>720</v>
      </c>
      <c r="C3430" t="s">
        <v>41</v>
      </c>
      <c r="D3430" t="s">
        <v>50</v>
      </c>
      <c r="E3430">
        <v>6</v>
      </c>
      <c r="F3430" t="s">
        <v>923</v>
      </c>
      <c r="G3430" t="s">
        <v>168</v>
      </c>
      <c r="T3430">
        <v>1</v>
      </c>
      <c r="U3430">
        <v>0</v>
      </c>
      <c r="V3430">
        <v>0</v>
      </c>
      <c r="W3430">
        <v>0</v>
      </c>
      <c r="X3430">
        <v>0</v>
      </c>
      <c r="Y3430">
        <v>0</v>
      </c>
      <c r="AF3430">
        <v>0</v>
      </c>
    </row>
    <row r="3431" spans="1:32" x14ac:dyDescent="0.2">
      <c r="A3431" t="s">
        <v>1165</v>
      </c>
      <c r="B3431" t="s">
        <v>720</v>
      </c>
      <c r="C3431" t="s">
        <v>31</v>
      </c>
      <c r="D3431" t="s">
        <v>45</v>
      </c>
      <c r="E3431">
        <v>6</v>
      </c>
      <c r="F3431" t="s">
        <v>1166</v>
      </c>
      <c r="G3431" t="s">
        <v>172</v>
      </c>
      <c r="T3431">
        <v>1</v>
      </c>
      <c r="U3431">
        <v>0</v>
      </c>
      <c r="V3431">
        <v>0</v>
      </c>
      <c r="W3431">
        <v>0</v>
      </c>
      <c r="X3431">
        <v>0</v>
      </c>
      <c r="Y3431">
        <v>0</v>
      </c>
      <c r="AF3431">
        <v>0</v>
      </c>
    </row>
    <row r="3432" spans="1:32" x14ac:dyDescent="0.2">
      <c r="A3432" t="s">
        <v>1049</v>
      </c>
      <c r="B3432" t="s">
        <v>794</v>
      </c>
      <c r="C3432" t="s">
        <v>32</v>
      </c>
      <c r="D3432" t="s">
        <v>53</v>
      </c>
      <c r="E3432">
        <v>6</v>
      </c>
      <c r="F3432" t="s">
        <v>1050</v>
      </c>
      <c r="G3432" t="s">
        <v>176</v>
      </c>
      <c r="T3432">
        <v>1</v>
      </c>
      <c r="U3432">
        <v>0</v>
      </c>
      <c r="V3432">
        <v>0</v>
      </c>
      <c r="W3432">
        <v>0</v>
      </c>
      <c r="X3432">
        <v>0</v>
      </c>
      <c r="Y3432">
        <v>0</v>
      </c>
      <c r="AF3432">
        <v>0</v>
      </c>
    </row>
    <row r="3433" spans="1:32" x14ac:dyDescent="0.2">
      <c r="A3433" t="s">
        <v>773</v>
      </c>
      <c r="B3433" t="s">
        <v>720</v>
      </c>
      <c r="C3433" t="s">
        <v>57</v>
      </c>
      <c r="D3433" t="s">
        <v>44</v>
      </c>
      <c r="E3433">
        <v>6</v>
      </c>
      <c r="F3433" t="s">
        <v>774</v>
      </c>
      <c r="G3433" t="s">
        <v>177</v>
      </c>
      <c r="T3433">
        <v>2</v>
      </c>
      <c r="U3433">
        <v>0</v>
      </c>
      <c r="V3433">
        <v>0</v>
      </c>
      <c r="W3433">
        <v>0</v>
      </c>
      <c r="X3433">
        <v>0</v>
      </c>
      <c r="Y3433">
        <v>0</v>
      </c>
      <c r="AF3433">
        <v>0</v>
      </c>
    </row>
    <row r="3434" spans="1:32" x14ac:dyDescent="0.2">
      <c r="A3434" t="s">
        <v>834</v>
      </c>
      <c r="B3434" t="s">
        <v>794</v>
      </c>
      <c r="C3434" t="s">
        <v>41</v>
      </c>
      <c r="D3434" t="s">
        <v>50</v>
      </c>
      <c r="E3434">
        <v>6</v>
      </c>
      <c r="F3434" t="s">
        <v>835</v>
      </c>
      <c r="G3434" t="s">
        <v>168</v>
      </c>
      <c r="T3434">
        <v>1</v>
      </c>
      <c r="U3434">
        <v>0</v>
      </c>
      <c r="V3434">
        <v>0</v>
      </c>
      <c r="W3434">
        <v>0</v>
      </c>
      <c r="X3434">
        <v>0</v>
      </c>
      <c r="Y3434">
        <v>0</v>
      </c>
      <c r="AF3434">
        <v>0</v>
      </c>
    </row>
    <row r="3435" spans="1:32" x14ac:dyDescent="0.2">
      <c r="A3435" t="s">
        <v>1276</v>
      </c>
      <c r="B3435" t="s">
        <v>720</v>
      </c>
      <c r="C3435" t="s">
        <v>37</v>
      </c>
      <c r="D3435" t="s">
        <v>38</v>
      </c>
      <c r="E3435">
        <v>6</v>
      </c>
      <c r="F3435" t="s">
        <v>1277</v>
      </c>
      <c r="G3435" t="s">
        <v>181</v>
      </c>
      <c r="T3435">
        <v>1</v>
      </c>
      <c r="U3435">
        <v>0</v>
      </c>
      <c r="V3435">
        <v>0</v>
      </c>
      <c r="W3435">
        <v>0</v>
      </c>
      <c r="X3435">
        <v>0</v>
      </c>
      <c r="Y3435">
        <v>0</v>
      </c>
      <c r="AF3435">
        <v>0</v>
      </c>
    </row>
    <row r="3436" spans="1:32" x14ac:dyDescent="0.2">
      <c r="A3436" t="s">
        <v>1197</v>
      </c>
      <c r="B3436" t="s">
        <v>794</v>
      </c>
      <c r="C3436" t="s">
        <v>60</v>
      </c>
      <c r="D3436" t="s">
        <v>55</v>
      </c>
      <c r="E3436">
        <v>6</v>
      </c>
      <c r="F3436" t="s">
        <v>1198</v>
      </c>
      <c r="G3436" t="s">
        <v>178</v>
      </c>
      <c r="T3436">
        <v>2</v>
      </c>
      <c r="U3436">
        <v>0</v>
      </c>
      <c r="V3436">
        <v>0</v>
      </c>
      <c r="W3436">
        <v>0</v>
      </c>
      <c r="X3436">
        <v>0</v>
      </c>
      <c r="Y3436">
        <v>0</v>
      </c>
      <c r="AF3436">
        <v>0</v>
      </c>
    </row>
    <row r="3437" spans="1:32" x14ac:dyDescent="0.2">
      <c r="A3437" t="s">
        <v>1288</v>
      </c>
      <c r="B3437" t="s">
        <v>720</v>
      </c>
      <c r="C3437" t="s">
        <v>31</v>
      </c>
      <c r="D3437" t="s">
        <v>45</v>
      </c>
      <c r="E3437">
        <v>6</v>
      </c>
      <c r="F3437" t="s">
        <v>1289</v>
      </c>
      <c r="G3437" t="s">
        <v>172</v>
      </c>
      <c r="T3437">
        <v>1</v>
      </c>
      <c r="U3437">
        <v>0</v>
      </c>
      <c r="V3437">
        <v>0</v>
      </c>
      <c r="W3437">
        <v>0</v>
      </c>
      <c r="X3437">
        <v>0</v>
      </c>
      <c r="Y3437">
        <v>0</v>
      </c>
      <c r="AF3437">
        <v>0</v>
      </c>
    </row>
    <row r="3438" spans="1:32" x14ac:dyDescent="0.2">
      <c r="A3438" t="s">
        <v>1145</v>
      </c>
      <c r="B3438" t="s">
        <v>720</v>
      </c>
      <c r="C3438" t="s">
        <v>57</v>
      </c>
      <c r="D3438" t="s">
        <v>44</v>
      </c>
      <c r="E3438">
        <v>6</v>
      </c>
      <c r="F3438" t="s">
        <v>1146</v>
      </c>
      <c r="G3438" t="s">
        <v>177</v>
      </c>
      <c r="T3438">
        <v>3</v>
      </c>
      <c r="U3438">
        <v>0</v>
      </c>
      <c r="V3438">
        <v>0</v>
      </c>
      <c r="W3438">
        <v>0</v>
      </c>
      <c r="X3438">
        <v>0</v>
      </c>
      <c r="Y3438">
        <v>0</v>
      </c>
      <c r="AF3438">
        <v>0</v>
      </c>
    </row>
    <row r="3439" spans="1:32" x14ac:dyDescent="0.2">
      <c r="A3439" t="s">
        <v>1278</v>
      </c>
      <c r="B3439" t="s">
        <v>1236</v>
      </c>
      <c r="C3439" t="s">
        <v>51</v>
      </c>
      <c r="D3439" t="s">
        <v>58</v>
      </c>
      <c r="E3439">
        <v>6</v>
      </c>
      <c r="F3439" t="s">
        <v>1279</v>
      </c>
      <c r="G3439" t="s">
        <v>171</v>
      </c>
      <c r="T3439">
        <v>1</v>
      </c>
      <c r="U3439">
        <v>0</v>
      </c>
      <c r="V3439">
        <v>0</v>
      </c>
      <c r="W3439">
        <v>0</v>
      </c>
      <c r="X3439">
        <v>0</v>
      </c>
      <c r="Y3439">
        <v>0</v>
      </c>
      <c r="AF3439">
        <v>0</v>
      </c>
    </row>
    <row r="3440" spans="1:32" x14ac:dyDescent="0.2">
      <c r="A3440" t="s">
        <v>890</v>
      </c>
      <c r="B3440" t="s">
        <v>720</v>
      </c>
      <c r="C3440" t="s">
        <v>45</v>
      </c>
      <c r="D3440" t="s">
        <v>31</v>
      </c>
      <c r="E3440">
        <v>6</v>
      </c>
      <c r="F3440" t="s">
        <v>891</v>
      </c>
      <c r="G3440" t="s">
        <v>172</v>
      </c>
      <c r="T3440">
        <v>3</v>
      </c>
      <c r="U3440">
        <v>0</v>
      </c>
      <c r="V3440">
        <v>0</v>
      </c>
      <c r="W3440">
        <v>0</v>
      </c>
      <c r="X3440">
        <v>0</v>
      </c>
      <c r="Y3440">
        <v>0</v>
      </c>
      <c r="AF3440">
        <v>0</v>
      </c>
    </row>
    <row r="3441" spans="1:32" x14ac:dyDescent="0.2">
      <c r="A3441" t="s">
        <v>1344</v>
      </c>
      <c r="B3441" t="s">
        <v>1343</v>
      </c>
      <c r="C3441" t="s">
        <v>50</v>
      </c>
      <c r="D3441" t="s">
        <v>41</v>
      </c>
      <c r="E3441">
        <v>6</v>
      </c>
      <c r="Z3441">
        <v>1</v>
      </c>
      <c r="AA3441">
        <v>0</v>
      </c>
      <c r="AF3441">
        <v>0</v>
      </c>
    </row>
    <row r="3442" spans="1:32" x14ac:dyDescent="0.2">
      <c r="A3442" t="s">
        <v>739</v>
      </c>
      <c r="B3442" t="s">
        <v>740</v>
      </c>
      <c r="C3442" t="s">
        <v>59</v>
      </c>
      <c r="D3442" t="s">
        <v>43</v>
      </c>
      <c r="E3442">
        <v>6</v>
      </c>
      <c r="F3442" t="s">
        <v>741</v>
      </c>
      <c r="G3442" t="s">
        <v>180</v>
      </c>
      <c r="O3442">
        <v>1</v>
      </c>
      <c r="P3442">
        <v>-1</v>
      </c>
      <c r="Q3442">
        <v>0</v>
      </c>
      <c r="R3442">
        <v>0</v>
      </c>
      <c r="S3442">
        <v>0</v>
      </c>
      <c r="AF3442">
        <v>-0.1</v>
      </c>
    </row>
    <row r="3443" spans="1:32" x14ac:dyDescent="0.2">
      <c r="A3443" t="s">
        <v>552</v>
      </c>
      <c r="B3443" t="s">
        <v>475</v>
      </c>
      <c r="C3443" t="s">
        <v>48</v>
      </c>
      <c r="D3443" t="s">
        <v>46</v>
      </c>
      <c r="E3443">
        <v>6</v>
      </c>
      <c r="F3443" t="s">
        <v>553</v>
      </c>
      <c r="G3443" t="s">
        <v>169</v>
      </c>
      <c r="O3443">
        <v>1</v>
      </c>
      <c r="P3443">
        <v>-1</v>
      </c>
      <c r="Q3443">
        <v>0</v>
      </c>
      <c r="R3443">
        <v>0</v>
      </c>
      <c r="S3443">
        <v>0</v>
      </c>
      <c r="AF3443">
        <v>-0.1</v>
      </c>
    </row>
    <row r="3444" spans="1:32" x14ac:dyDescent="0.2">
      <c r="A3444" t="s">
        <v>1328</v>
      </c>
      <c r="B3444" t="s">
        <v>1236</v>
      </c>
      <c r="C3444" t="s">
        <v>37</v>
      </c>
      <c r="D3444" t="s">
        <v>38</v>
      </c>
      <c r="E3444">
        <v>6</v>
      </c>
      <c r="F3444" t="s">
        <v>1329</v>
      </c>
      <c r="G3444" t="s">
        <v>181</v>
      </c>
      <c r="T3444">
        <v>1</v>
      </c>
      <c r="U3444">
        <v>1</v>
      </c>
      <c r="V3444">
        <v>-11</v>
      </c>
      <c r="W3444">
        <v>0</v>
      </c>
      <c r="X3444">
        <v>0</v>
      </c>
      <c r="Y3444">
        <v>0</v>
      </c>
      <c r="AF3444">
        <v>-0.1</v>
      </c>
    </row>
    <row r="3445" spans="1:32" x14ac:dyDescent="0.2">
      <c r="A3445" t="s">
        <v>513</v>
      </c>
      <c r="B3445" t="s">
        <v>475</v>
      </c>
      <c r="C3445" t="s">
        <v>36</v>
      </c>
      <c r="D3445" t="s">
        <v>40</v>
      </c>
      <c r="E3445">
        <v>5</v>
      </c>
      <c r="F3445" t="s">
        <v>514</v>
      </c>
      <c r="G3445" t="s">
        <v>158</v>
      </c>
      <c r="O3445">
        <v>24</v>
      </c>
      <c r="P3445">
        <v>123</v>
      </c>
      <c r="Q3445">
        <v>2</v>
      </c>
      <c r="R3445">
        <v>0</v>
      </c>
      <c r="S3445">
        <v>1</v>
      </c>
      <c r="T3445">
        <v>3</v>
      </c>
      <c r="U3445">
        <v>3</v>
      </c>
      <c r="V3445">
        <v>35</v>
      </c>
      <c r="W3445">
        <v>1</v>
      </c>
      <c r="X3445">
        <v>0</v>
      </c>
      <c r="Y3445">
        <v>0</v>
      </c>
      <c r="AF3445">
        <v>39.799999999999997</v>
      </c>
    </row>
    <row r="3446" spans="1:32" x14ac:dyDescent="0.2">
      <c r="A3446" t="s">
        <v>397</v>
      </c>
      <c r="B3446" t="s">
        <v>367</v>
      </c>
      <c r="C3446" t="s">
        <v>45</v>
      </c>
      <c r="D3446" t="s">
        <v>55</v>
      </c>
      <c r="E3446">
        <v>5</v>
      </c>
      <c r="F3446" t="s">
        <v>398</v>
      </c>
      <c r="G3446" t="s">
        <v>157</v>
      </c>
      <c r="H3446">
        <v>51</v>
      </c>
      <c r="I3446">
        <v>36</v>
      </c>
      <c r="J3446">
        <v>457</v>
      </c>
      <c r="K3446">
        <v>2</v>
      </c>
      <c r="L3446">
        <v>1</v>
      </c>
      <c r="M3446">
        <v>0</v>
      </c>
      <c r="N3446">
        <v>1</v>
      </c>
      <c r="O3446">
        <v>3</v>
      </c>
      <c r="P3446">
        <v>12</v>
      </c>
      <c r="Q3446">
        <v>1</v>
      </c>
      <c r="R3446">
        <v>0</v>
      </c>
      <c r="S3446">
        <v>0</v>
      </c>
      <c r="AF3446">
        <v>38.479999999999997</v>
      </c>
    </row>
    <row r="3447" spans="1:32" x14ac:dyDescent="0.2">
      <c r="A3447" t="s">
        <v>664</v>
      </c>
      <c r="B3447" t="s">
        <v>475</v>
      </c>
      <c r="C3447" t="s">
        <v>50</v>
      </c>
      <c r="D3447" t="s">
        <v>53</v>
      </c>
      <c r="E3447">
        <v>5</v>
      </c>
      <c r="F3447" t="s">
        <v>665</v>
      </c>
      <c r="G3447" t="s">
        <v>162</v>
      </c>
      <c r="O3447">
        <v>27</v>
      </c>
      <c r="P3447">
        <v>153</v>
      </c>
      <c r="Q3447">
        <v>1</v>
      </c>
      <c r="R3447">
        <v>0</v>
      </c>
      <c r="S3447">
        <v>1</v>
      </c>
      <c r="T3447">
        <v>8</v>
      </c>
      <c r="U3447">
        <v>7</v>
      </c>
      <c r="V3447">
        <v>44</v>
      </c>
      <c r="W3447">
        <v>0</v>
      </c>
      <c r="X3447">
        <v>0</v>
      </c>
      <c r="Y3447">
        <v>0</v>
      </c>
      <c r="AF3447">
        <v>35.700000000000003</v>
      </c>
    </row>
    <row r="3448" spans="1:32" x14ac:dyDescent="0.2">
      <c r="A3448" t="s">
        <v>411</v>
      </c>
      <c r="B3448" t="s">
        <v>367</v>
      </c>
      <c r="C3448" t="s">
        <v>37</v>
      </c>
      <c r="D3448" t="s">
        <v>60</v>
      </c>
      <c r="E3448">
        <v>5</v>
      </c>
      <c r="F3448" t="s">
        <v>412</v>
      </c>
      <c r="G3448" t="s">
        <v>166</v>
      </c>
      <c r="H3448">
        <v>54</v>
      </c>
      <c r="I3448">
        <v>41</v>
      </c>
      <c r="J3448">
        <v>441</v>
      </c>
      <c r="K3448">
        <v>3</v>
      </c>
      <c r="L3448">
        <v>0</v>
      </c>
      <c r="M3448">
        <v>1</v>
      </c>
      <c r="N3448">
        <v>1</v>
      </c>
      <c r="O3448">
        <v>1</v>
      </c>
      <c r="P3448">
        <v>11</v>
      </c>
      <c r="Q3448">
        <v>0</v>
      </c>
      <c r="R3448">
        <v>0</v>
      </c>
      <c r="S3448">
        <v>0</v>
      </c>
      <c r="AF3448">
        <v>32.74</v>
      </c>
    </row>
    <row r="3449" spans="1:32" x14ac:dyDescent="0.2">
      <c r="A3449" t="s">
        <v>443</v>
      </c>
      <c r="B3449" t="s">
        <v>367</v>
      </c>
      <c r="C3449" t="s">
        <v>40</v>
      </c>
      <c r="D3449" t="s">
        <v>36</v>
      </c>
      <c r="E3449">
        <v>5</v>
      </c>
      <c r="F3449" t="s">
        <v>444</v>
      </c>
      <c r="G3449" t="s">
        <v>158</v>
      </c>
      <c r="H3449">
        <v>33</v>
      </c>
      <c r="I3449">
        <v>23</v>
      </c>
      <c r="J3449">
        <v>303</v>
      </c>
      <c r="K3449">
        <v>4</v>
      </c>
      <c r="L3449">
        <v>0</v>
      </c>
      <c r="M3449">
        <v>1</v>
      </c>
      <c r="N3449">
        <v>1</v>
      </c>
      <c r="O3449">
        <v>1</v>
      </c>
      <c r="P3449">
        <v>21</v>
      </c>
      <c r="Q3449">
        <v>0</v>
      </c>
      <c r="R3449">
        <v>0</v>
      </c>
      <c r="S3449">
        <v>0</v>
      </c>
      <c r="AF3449">
        <v>32.22</v>
      </c>
    </row>
    <row r="3450" spans="1:32" x14ac:dyDescent="0.2">
      <c r="A3450" t="s">
        <v>383</v>
      </c>
      <c r="B3450" t="s">
        <v>367</v>
      </c>
      <c r="C3450" t="s">
        <v>51</v>
      </c>
      <c r="D3450" t="s">
        <v>57</v>
      </c>
      <c r="E3450">
        <v>5</v>
      </c>
      <c r="F3450" t="s">
        <v>384</v>
      </c>
      <c r="G3450" t="s">
        <v>160</v>
      </c>
      <c r="H3450">
        <v>44</v>
      </c>
      <c r="I3450">
        <v>30</v>
      </c>
      <c r="J3450">
        <v>331</v>
      </c>
      <c r="K3450">
        <v>2</v>
      </c>
      <c r="L3450">
        <v>0</v>
      </c>
      <c r="M3450">
        <v>1</v>
      </c>
      <c r="N3450">
        <v>1</v>
      </c>
      <c r="O3450">
        <v>7</v>
      </c>
      <c r="P3450">
        <v>18</v>
      </c>
      <c r="Q3450">
        <v>1</v>
      </c>
      <c r="R3450">
        <v>0</v>
      </c>
      <c r="S3450">
        <v>0</v>
      </c>
      <c r="AF3450">
        <v>31.04</v>
      </c>
    </row>
    <row r="3451" spans="1:32" x14ac:dyDescent="0.2">
      <c r="A3451" t="s">
        <v>1003</v>
      </c>
      <c r="B3451" t="s">
        <v>720</v>
      </c>
      <c r="C3451" t="s">
        <v>33</v>
      </c>
      <c r="D3451" t="s">
        <v>59</v>
      </c>
      <c r="E3451">
        <v>5</v>
      </c>
      <c r="F3451" t="s">
        <v>1004</v>
      </c>
      <c r="G3451" t="s">
        <v>154</v>
      </c>
      <c r="T3451">
        <v>14</v>
      </c>
      <c r="U3451">
        <v>11</v>
      </c>
      <c r="V3451">
        <v>169</v>
      </c>
      <c r="W3451">
        <v>0</v>
      </c>
      <c r="X3451">
        <v>0</v>
      </c>
      <c r="Y3451">
        <v>1</v>
      </c>
      <c r="AF3451">
        <v>30.9</v>
      </c>
    </row>
    <row r="3452" spans="1:32" x14ac:dyDescent="0.2">
      <c r="A3452" t="s">
        <v>1137</v>
      </c>
      <c r="B3452" t="s">
        <v>794</v>
      </c>
      <c r="C3452" t="s">
        <v>45</v>
      </c>
      <c r="D3452" t="s">
        <v>55</v>
      </c>
      <c r="E3452">
        <v>5</v>
      </c>
      <c r="F3452" t="s">
        <v>1138</v>
      </c>
      <c r="G3452" t="s">
        <v>157</v>
      </c>
      <c r="T3452">
        <v>10</v>
      </c>
      <c r="U3452">
        <v>8</v>
      </c>
      <c r="V3452">
        <v>139</v>
      </c>
      <c r="W3452">
        <v>1</v>
      </c>
      <c r="X3452">
        <v>0</v>
      </c>
      <c r="Y3452">
        <v>1</v>
      </c>
      <c r="AF3452">
        <v>30.9</v>
      </c>
    </row>
    <row r="3453" spans="1:32" x14ac:dyDescent="0.2">
      <c r="A3453" t="s">
        <v>980</v>
      </c>
      <c r="B3453" t="s">
        <v>794</v>
      </c>
      <c r="C3453" t="s">
        <v>49</v>
      </c>
      <c r="D3453" t="s">
        <v>48</v>
      </c>
      <c r="E3453">
        <v>5</v>
      </c>
      <c r="F3453" t="s">
        <v>981</v>
      </c>
      <c r="G3453" t="s">
        <v>167</v>
      </c>
      <c r="T3453">
        <v>11</v>
      </c>
      <c r="U3453">
        <v>9</v>
      </c>
      <c r="V3453">
        <v>92</v>
      </c>
      <c r="W3453">
        <v>2</v>
      </c>
      <c r="X3453">
        <v>0</v>
      </c>
      <c r="Y3453">
        <v>0</v>
      </c>
      <c r="AF3453">
        <v>30.2</v>
      </c>
    </row>
    <row r="3454" spans="1:32" x14ac:dyDescent="0.2">
      <c r="A3454" t="s">
        <v>536</v>
      </c>
      <c r="B3454" t="s">
        <v>475</v>
      </c>
      <c r="C3454" t="s">
        <v>55</v>
      </c>
      <c r="D3454" t="s">
        <v>45</v>
      </c>
      <c r="E3454">
        <v>5</v>
      </c>
      <c r="F3454" t="s">
        <v>537</v>
      </c>
      <c r="G3454" t="s">
        <v>157</v>
      </c>
      <c r="O3454">
        <v>21</v>
      </c>
      <c r="P3454">
        <v>121</v>
      </c>
      <c r="Q3454">
        <v>1</v>
      </c>
      <c r="R3454">
        <v>0</v>
      </c>
      <c r="S3454">
        <v>1</v>
      </c>
      <c r="T3454">
        <v>5</v>
      </c>
      <c r="U3454">
        <v>4</v>
      </c>
      <c r="V3454">
        <v>49</v>
      </c>
      <c r="W3454">
        <v>0</v>
      </c>
      <c r="X3454">
        <v>0</v>
      </c>
      <c r="Y3454">
        <v>0</v>
      </c>
      <c r="AF3454">
        <v>30</v>
      </c>
    </row>
    <row r="3455" spans="1:32" x14ac:dyDescent="0.2">
      <c r="A3455" t="s">
        <v>992</v>
      </c>
      <c r="B3455" t="s">
        <v>794</v>
      </c>
      <c r="C3455" t="s">
        <v>51</v>
      </c>
      <c r="D3455" t="s">
        <v>57</v>
      </c>
      <c r="E3455">
        <v>5</v>
      </c>
      <c r="F3455" t="s">
        <v>993</v>
      </c>
      <c r="G3455" t="s">
        <v>160</v>
      </c>
      <c r="T3455">
        <v>12</v>
      </c>
      <c r="U3455">
        <v>8</v>
      </c>
      <c r="V3455">
        <v>90</v>
      </c>
      <c r="W3455">
        <v>2</v>
      </c>
      <c r="X3455">
        <v>0</v>
      </c>
      <c r="Y3455">
        <v>0</v>
      </c>
      <c r="AF3455">
        <v>29</v>
      </c>
    </row>
    <row r="3456" spans="1:32" x14ac:dyDescent="0.2">
      <c r="A3456" t="s">
        <v>785</v>
      </c>
      <c r="B3456" t="s">
        <v>720</v>
      </c>
      <c r="C3456" t="s">
        <v>37</v>
      </c>
      <c r="D3456" t="s">
        <v>60</v>
      </c>
      <c r="E3456">
        <v>5</v>
      </c>
      <c r="F3456" t="s">
        <v>786</v>
      </c>
      <c r="G3456" t="s">
        <v>166</v>
      </c>
      <c r="O3456">
        <v>1</v>
      </c>
      <c r="P3456">
        <v>3</v>
      </c>
      <c r="Q3456">
        <v>0</v>
      </c>
      <c r="R3456">
        <v>0</v>
      </c>
      <c r="S3456">
        <v>0</v>
      </c>
      <c r="T3456">
        <v>11</v>
      </c>
      <c r="U3456">
        <v>7</v>
      </c>
      <c r="V3456">
        <v>121</v>
      </c>
      <c r="W3456">
        <v>1</v>
      </c>
      <c r="X3456">
        <v>0</v>
      </c>
      <c r="Y3456">
        <v>1</v>
      </c>
      <c r="AF3456">
        <v>28.4</v>
      </c>
    </row>
    <row r="3457" spans="1:32" x14ac:dyDescent="0.2">
      <c r="A3457" t="s">
        <v>952</v>
      </c>
      <c r="B3457" t="s">
        <v>720</v>
      </c>
      <c r="C3457" t="s">
        <v>60</v>
      </c>
      <c r="D3457" t="s">
        <v>37</v>
      </c>
      <c r="E3457">
        <v>5</v>
      </c>
      <c r="F3457" t="s">
        <v>953</v>
      </c>
      <c r="G3457" t="s">
        <v>166</v>
      </c>
      <c r="T3457">
        <v>12</v>
      </c>
      <c r="U3457">
        <v>8</v>
      </c>
      <c r="V3457">
        <v>107</v>
      </c>
      <c r="W3457">
        <v>1</v>
      </c>
      <c r="X3457">
        <v>0</v>
      </c>
      <c r="Y3457">
        <v>1</v>
      </c>
      <c r="AF3457">
        <v>27.7</v>
      </c>
    </row>
    <row r="3458" spans="1:32" x14ac:dyDescent="0.2">
      <c r="A3458" t="s">
        <v>1252</v>
      </c>
      <c r="B3458" t="s">
        <v>720</v>
      </c>
      <c r="C3458" t="s">
        <v>40</v>
      </c>
      <c r="D3458" t="s">
        <v>36</v>
      </c>
      <c r="E3458">
        <v>5</v>
      </c>
      <c r="F3458" t="s">
        <v>1253</v>
      </c>
      <c r="G3458" t="s">
        <v>158</v>
      </c>
      <c r="T3458">
        <v>9</v>
      </c>
      <c r="U3458">
        <v>7</v>
      </c>
      <c r="V3458">
        <v>72</v>
      </c>
      <c r="W3458">
        <v>2</v>
      </c>
      <c r="X3458">
        <v>0</v>
      </c>
      <c r="Y3458">
        <v>0</v>
      </c>
      <c r="AF3458">
        <v>26.2</v>
      </c>
    </row>
    <row r="3459" spans="1:32" x14ac:dyDescent="0.2">
      <c r="A3459" t="s">
        <v>570</v>
      </c>
      <c r="B3459" t="s">
        <v>475</v>
      </c>
      <c r="C3459" t="s">
        <v>57</v>
      </c>
      <c r="D3459" t="s">
        <v>51</v>
      </c>
      <c r="E3459">
        <v>5</v>
      </c>
      <c r="F3459" t="s">
        <v>571</v>
      </c>
      <c r="G3459" t="s">
        <v>160</v>
      </c>
      <c r="O3459">
        <v>23</v>
      </c>
      <c r="P3459">
        <v>169</v>
      </c>
      <c r="Q3459">
        <v>1</v>
      </c>
      <c r="R3459">
        <v>0</v>
      </c>
      <c r="S3459">
        <v>1</v>
      </c>
      <c r="AF3459">
        <v>25.9</v>
      </c>
    </row>
    <row r="3460" spans="1:32" x14ac:dyDescent="0.2">
      <c r="A3460" t="s">
        <v>582</v>
      </c>
      <c r="B3460" t="s">
        <v>475</v>
      </c>
      <c r="C3460" t="s">
        <v>48</v>
      </c>
      <c r="D3460" t="s">
        <v>49</v>
      </c>
      <c r="E3460">
        <v>5</v>
      </c>
      <c r="F3460" t="s">
        <v>583</v>
      </c>
      <c r="G3460" t="s">
        <v>167</v>
      </c>
      <c r="O3460">
        <v>21</v>
      </c>
      <c r="P3460">
        <v>111</v>
      </c>
      <c r="Q3460">
        <v>1</v>
      </c>
      <c r="R3460">
        <v>0</v>
      </c>
      <c r="S3460">
        <v>1</v>
      </c>
      <c r="T3460">
        <v>5</v>
      </c>
      <c r="U3460">
        <v>4</v>
      </c>
      <c r="V3460">
        <v>16</v>
      </c>
      <c r="W3460">
        <v>0</v>
      </c>
      <c r="X3460">
        <v>0</v>
      </c>
      <c r="Y3460">
        <v>0</v>
      </c>
      <c r="AF3460">
        <v>25.7</v>
      </c>
    </row>
    <row r="3461" spans="1:32" x14ac:dyDescent="0.2">
      <c r="A3461" t="s">
        <v>1031</v>
      </c>
      <c r="B3461" t="s">
        <v>720</v>
      </c>
      <c r="C3461" t="s">
        <v>59</v>
      </c>
      <c r="D3461" t="s">
        <v>33</v>
      </c>
      <c r="E3461">
        <v>5</v>
      </c>
      <c r="F3461" t="s">
        <v>1032</v>
      </c>
      <c r="G3461" t="s">
        <v>154</v>
      </c>
      <c r="T3461">
        <v>7</v>
      </c>
      <c r="U3461">
        <v>6</v>
      </c>
      <c r="V3461">
        <v>77</v>
      </c>
      <c r="W3461">
        <v>2</v>
      </c>
      <c r="X3461">
        <v>0</v>
      </c>
      <c r="Y3461">
        <v>0</v>
      </c>
      <c r="AF3461">
        <v>25.7</v>
      </c>
    </row>
    <row r="3462" spans="1:32" x14ac:dyDescent="0.2">
      <c r="A3462" t="s">
        <v>850</v>
      </c>
      <c r="B3462" t="s">
        <v>720</v>
      </c>
      <c r="C3462" t="s">
        <v>40</v>
      </c>
      <c r="D3462" t="s">
        <v>36</v>
      </c>
      <c r="E3462">
        <v>5</v>
      </c>
      <c r="F3462" t="s">
        <v>851</v>
      </c>
      <c r="G3462" t="s">
        <v>158</v>
      </c>
      <c r="T3462">
        <v>6</v>
      </c>
      <c r="U3462">
        <v>5</v>
      </c>
      <c r="V3462">
        <v>116</v>
      </c>
      <c r="W3462">
        <v>1</v>
      </c>
      <c r="X3462">
        <v>0</v>
      </c>
      <c r="Y3462">
        <v>1</v>
      </c>
      <c r="AF3462">
        <v>25.6</v>
      </c>
    </row>
    <row r="3463" spans="1:32" x14ac:dyDescent="0.2">
      <c r="A3463" t="s">
        <v>421</v>
      </c>
      <c r="B3463" t="s">
        <v>367</v>
      </c>
      <c r="C3463" t="s">
        <v>43</v>
      </c>
      <c r="D3463" t="s">
        <v>34</v>
      </c>
      <c r="E3463">
        <v>5</v>
      </c>
      <c r="F3463" t="s">
        <v>422</v>
      </c>
      <c r="G3463" t="s">
        <v>165</v>
      </c>
      <c r="H3463">
        <v>27</v>
      </c>
      <c r="I3463">
        <v>20</v>
      </c>
      <c r="J3463">
        <v>275</v>
      </c>
      <c r="K3463">
        <v>2</v>
      </c>
      <c r="L3463">
        <v>0</v>
      </c>
      <c r="M3463">
        <v>0</v>
      </c>
      <c r="N3463">
        <v>0</v>
      </c>
      <c r="O3463">
        <v>2</v>
      </c>
      <c r="P3463">
        <v>3</v>
      </c>
      <c r="Q3463">
        <v>1</v>
      </c>
      <c r="R3463">
        <v>0</v>
      </c>
      <c r="S3463">
        <v>0</v>
      </c>
      <c r="AF3463">
        <v>25.3</v>
      </c>
    </row>
    <row r="3464" spans="1:32" x14ac:dyDescent="0.2">
      <c r="A3464" t="s">
        <v>558</v>
      </c>
      <c r="B3464" t="s">
        <v>475</v>
      </c>
      <c r="C3464" t="s">
        <v>37</v>
      </c>
      <c r="D3464" t="s">
        <v>60</v>
      </c>
      <c r="E3464">
        <v>5</v>
      </c>
      <c r="F3464" t="s">
        <v>559</v>
      </c>
      <c r="G3464" t="s">
        <v>166</v>
      </c>
      <c r="O3464">
        <v>5</v>
      </c>
      <c r="P3464">
        <v>24</v>
      </c>
      <c r="Q3464">
        <v>0</v>
      </c>
      <c r="R3464">
        <v>0</v>
      </c>
      <c r="S3464">
        <v>0</v>
      </c>
      <c r="T3464">
        <v>8</v>
      </c>
      <c r="U3464">
        <v>8</v>
      </c>
      <c r="V3464">
        <v>86</v>
      </c>
      <c r="W3464">
        <v>1</v>
      </c>
      <c r="X3464">
        <v>0</v>
      </c>
      <c r="Y3464">
        <v>0</v>
      </c>
      <c r="AF3464">
        <v>25</v>
      </c>
    </row>
    <row r="3465" spans="1:32" x14ac:dyDescent="0.2">
      <c r="A3465" t="s">
        <v>640</v>
      </c>
      <c r="B3465" t="s">
        <v>475</v>
      </c>
      <c r="C3465" t="s">
        <v>38</v>
      </c>
      <c r="D3465" t="s">
        <v>41</v>
      </c>
      <c r="E3465">
        <v>5</v>
      </c>
      <c r="F3465" t="s">
        <v>641</v>
      </c>
      <c r="G3465" t="s">
        <v>159</v>
      </c>
      <c r="O3465">
        <v>20</v>
      </c>
      <c r="P3465">
        <v>83</v>
      </c>
      <c r="Q3465">
        <v>1</v>
      </c>
      <c r="R3465">
        <v>0</v>
      </c>
      <c r="S3465">
        <v>0</v>
      </c>
      <c r="T3465">
        <v>8</v>
      </c>
      <c r="U3465">
        <v>7</v>
      </c>
      <c r="V3465">
        <v>37</v>
      </c>
      <c r="W3465">
        <v>0</v>
      </c>
      <c r="X3465">
        <v>0</v>
      </c>
      <c r="Y3465">
        <v>0</v>
      </c>
      <c r="AF3465">
        <v>25</v>
      </c>
    </row>
    <row r="3466" spans="1:32" x14ac:dyDescent="0.2">
      <c r="A3466" t="s">
        <v>806</v>
      </c>
      <c r="B3466" t="s">
        <v>720</v>
      </c>
      <c r="C3466" t="s">
        <v>43</v>
      </c>
      <c r="D3466" t="s">
        <v>34</v>
      </c>
      <c r="E3466">
        <v>5</v>
      </c>
      <c r="F3466" t="s">
        <v>807</v>
      </c>
      <c r="G3466" t="s">
        <v>165</v>
      </c>
      <c r="T3466">
        <v>5</v>
      </c>
      <c r="U3466">
        <v>4</v>
      </c>
      <c r="V3466">
        <v>120</v>
      </c>
      <c r="W3466">
        <v>1</v>
      </c>
      <c r="X3466">
        <v>0</v>
      </c>
      <c r="Y3466">
        <v>1</v>
      </c>
      <c r="AF3466">
        <v>25</v>
      </c>
    </row>
    <row r="3467" spans="1:32" x14ac:dyDescent="0.2">
      <c r="A3467" t="s">
        <v>816</v>
      </c>
      <c r="B3467" t="s">
        <v>720</v>
      </c>
      <c r="C3467" t="s">
        <v>41</v>
      </c>
      <c r="D3467" t="s">
        <v>38</v>
      </c>
      <c r="E3467">
        <v>5</v>
      </c>
      <c r="F3467" t="s">
        <v>817</v>
      </c>
      <c r="G3467" t="s">
        <v>159</v>
      </c>
      <c r="T3467">
        <v>9</v>
      </c>
      <c r="U3467">
        <v>5</v>
      </c>
      <c r="V3467">
        <v>107</v>
      </c>
      <c r="W3467">
        <v>1</v>
      </c>
      <c r="X3467">
        <v>0</v>
      </c>
      <c r="Y3467">
        <v>1</v>
      </c>
      <c r="AF3467">
        <v>24.7</v>
      </c>
    </row>
    <row r="3468" spans="1:32" x14ac:dyDescent="0.2">
      <c r="A3468" t="s">
        <v>399</v>
      </c>
      <c r="B3468" t="s">
        <v>367</v>
      </c>
      <c r="C3468" t="s">
        <v>55</v>
      </c>
      <c r="D3468" t="s">
        <v>45</v>
      </c>
      <c r="E3468">
        <v>5</v>
      </c>
      <c r="F3468" t="s">
        <v>400</v>
      </c>
      <c r="G3468" t="s">
        <v>157</v>
      </c>
      <c r="H3468">
        <v>35</v>
      </c>
      <c r="I3468">
        <v>19</v>
      </c>
      <c r="J3468">
        <v>210</v>
      </c>
      <c r="K3468">
        <v>1</v>
      </c>
      <c r="L3468">
        <v>0</v>
      </c>
      <c r="M3468">
        <v>0</v>
      </c>
      <c r="N3468">
        <v>0</v>
      </c>
      <c r="O3468">
        <v>2</v>
      </c>
      <c r="P3468">
        <v>2</v>
      </c>
      <c r="Q3468">
        <v>2</v>
      </c>
      <c r="R3468">
        <v>0</v>
      </c>
      <c r="S3468">
        <v>0</v>
      </c>
      <c r="AF3468">
        <v>24.6</v>
      </c>
    </row>
    <row r="3469" spans="1:32" x14ac:dyDescent="0.2">
      <c r="A3469" t="s">
        <v>423</v>
      </c>
      <c r="B3469" t="s">
        <v>367</v>
      </c>
      <c r="C3469" t="s">
        <v>49</v>
      </c>
      <c r="D3469" t="s">
        <v>48</v>
      </c>
      <c r="E3469">
        <v>5</v>
      </c>
      <c r="F3469" t="s">
        <v>424</v>
      </c>
      <c r="G3469" t="s">
        <v>167</v>
      </c>
      <c r="H3469">
        <v>48</v>
      </c>
      <c r="I3469">
        <v>35</v>
      </c>
      <c r="J3469">
        <v>365</v>
      </c>
      <c r="K3469">
        <v>2</v>
      </c>
      <c r="L3469">
        <v>0</v>
      </c>
      <c r="M3469">
        <v>1</v>
      </c>
      <c r="N3469">
        <v>1</v>
      </c>
      <c r="AF3469">
        <v>24.6</v>
      </c>
    </row>
    <row r="3470" spans="1:32" x14ac:dyDescent="0.2">
      <c r="A3470" t="s">
        <v>445</v>
      </c>
      <c r="B3470" t="s">
        <v>367</v>
      </c>
      <c r="C3470" t="s">
        <v>33</v>
      </c>
      <c r="D3470" t="s">
        <v>59</v>
      </c>
      <c r="E3470">
        <v>5</v>
      </c>
      <c r="F3470" t="s">
        <v>446</v>
      </c>
      <c r="G3470" t="s">
        <v>154</v>
      </c>
      <c r="H3470">
        <v>31</v>
      </c>
      <c r="I3470">
        <v>24</v>
      </c>
      <c r="J3470">
        <v>312</v>
      </c>
      <c r="K3470">
        <v>2</v>
      </c>
      <c r="L3470">
        <v>0</v>
      </c>
      <c r="M3470">
        <v>1</v>
      </c>
      <c r="N3470">
        <v>1</v>
      </c>
      <c r="O3470">
        <v>1</v>
      </c>
      <c r="P3470">
        <v>14</v>
      </c>
      <c r="Q3470">
        <v>0</v>
      </c>
      <c r="R3470">
        <v>0</v>
      </c>
      <c r="S3470">
        <v>0</v>
      </c>
      <c r="AF3470">
        <v>23.88</v>
      </c>
    </row>
    <row r="3471" spans="1:32" x14ac:dyDescent="0.2">
      <c r="A3471" t="s">
        <v>369</v>
      </c>
      <c r="B3471" t="s">
        <v>367</v>
      </c>
      <c r="C3471" t="s">
        <v>58</v>
      </c>
      <c r="D3471" t="s">
        <v>54</v>
      </c>
      <c r="E3471">
        <v>5</v>
      </c>
      <c r="F3471" t="s">
        <v>370</v>
      </c>
      <c r="G3471" t="s">
        <v>155</v>
      </c>
      <c r="H3471">
        <v>17</v>
      </c>
      <c r="I3471">
        <v>10</v>
      </c>
      <c r="J3471">
        <v>109</v>
      </c>
      <c r="K3471">
        <v>1</v>
      </c>
      <c r="L3471">
        <v>0</v>
      </c>
      <c r="M3471">
        <v>0</v>
      </c>
      <c r="N3471">
        <v>0</v>
      </c>
      <c r="O3471">
        <v>8</v>
      </c>
      <c r="P3471">
        <v>76</v>
      </c>
      <c r="Q3471">
        <v>1</v>
      </c>
      <c r="R3471">
        <v>0</v>
      </c>
      <c r="S3471">
        <v>0</v>
      </c>
      <c r="T3471">
        <v>1</v>
      </c>
      <c r="U3471">
        <v>1</v>
      </c>
      <c r="V3471">
        <v>4</v>
      </c>
      <c r="W3471">
        <v>0</v>
      </c>
      <c r="X3471">
        <v>0</v>
      </c>
      <c r="Y3471">
        <v>0</v>
      </c>
      <c r="AF3471">
        <v>23.36</v>
      </c>
    </row>
    <row r="3472" spans="1:32" x14ac:dyDescent="0.2">
      <c r="A3472" t="s">
        <v>409</v>
      </c>
      <c r="B3472" t="s">
        <v>367</v>
      </c>
      <c r="C3472" t="s">
        <v>41</v>
      </c>
      <c r="D3472" t="s">
        <v>38</v>
      </c>
      <c r="E3472">
        <v>5</v>
      </c>
      <c r="F3472" t="s">
        <v>410</v>
      </c>
      <c r="G3472" t="s">
        <v>159</v>
      </c>
      <c r="H3472">
        <v>43</v>
      </c>
      <c r="I3472">
        <v>26</v>
      </c>
      <c r="J3472">
        <v>335</v>
      </c>
      <c r="K3472">
        <v>2</v>
      </c>
      <c r="L3472">
        <v>0</v>
      </c>
      <c r="M3472">
        <v>1</v>
      </c>
      <c r="N3472">
        <v>1</v>
      </c>
      <c r="O3472">
        <v>1</v>
      </c>
      <c r="P3472">
        <v>-1</v>
      </c>
      <c r="Q3472">
        <v>0</v>
      </c>
      <c r="R3472">
        <v>0</v>
      </c>
      <c r="S3472">
        <v>0</v>
      </c>
      <c r="Z3472">
        <v>2</v>
      </c>
      <c r="AA3472">
        <v>0</v>
      </c>
      <c r="AF3472">
        <v>23.3</v>
      </c>
    </row>
    <row r="3473" spans="1:32" x14ac:dyDescent="0.2">
      <c r="A3473" t="s">
        <v>487</v>
      </c>
      <c r="B3473" t="s">
        <v>475</v>
      </c>
      <c r="C3473" t="s">
        <v>43</v>
      </c>
      <c r="D3473" t="s">
        <v>34</v>
      </c>
      <c r="E3473">
        <v>5</v>
      </c>
      <c r="F3473" t="s">
        <v>488</v>
      </c>
      <c r="G3473" t="s">
        <v>165</v>
      </c>
      <c r="O3473">
        <v>6</v>
      </c>
      <c r="P3473">
        <v>34</v>
      </c>
      <c r="Q3473">
        <v>0</v>
      </c>
      <c r="R3473">
        <v>0</v>
      </c>
      <c r="S3473">
        <v>0</v>
      </c>
      <c r="T3473">
        <v>11</v>
      </c>
      <c r="U3473">
        <v>8</v>
      </c>
      <c r="V3473">
        <v>59</v>
      </c>
      <c r="W3473">
        <v>1</v>
      </c>
      <c r="X3473">
        <v>0</v>
      </c>
      <c r="Y3473">
        <v>0</v>
      </c>
      <c r="AF3473">
        <v>23.3</v>
      </c>
    </row>
    <row r="3474" spans="1:32" x14ac:dyDescent="0.2">
      <c r="A3474" t="s">
        <v>820</v>
      </c>
      <c r="B3474" t="s">
        <v>720</v>
      </c>
      <c r="C3474" t="s">
        <v>31</v>
      </c>
      <c r="D3474" t="s">
        <v>56</v>
      </c>
      <c r="E3474">
        <v>5</v>
      </c>
      <c r="F3474" t="s">
        <v>821</v>
      </c>
      <c r="G3474" t="s">
        <v>164</v>
      </c>
      <c r="T3474">
        <v>12</v>
      </c>
      <c r="U3474">
        <v>9</v>
      </c>
      <c r="V3474">
        <v>111</v>
      </c>
      <c r="W3474">
        <v>0</v>
      </c>
      <c r="X3474">
        <v>0</v>
      </c>
      <c r="Y3474">
        <v>1</v>
      </c>
      <c r="AF3474">
        <v>23.1</v>
      </c>
    </row>
    <row r="3475" spans="1:32" x14ac:dyDescent="0.2">
      <c r="A3475" t="s">
        <v>866</v>
      </c>
      <c r="B3475" t="s">
        <v>720</v>
      </c>
      <c r="C3475" t="s">
        <v>41</v>
      </c>
      <c r="D3475" t="s">
        <v>38</v>
      </c>
      <c r="E3475">
        <v>5</v>
      </c>
      <c r="F3475" t="s">
        <v>867</v>
      </c>
      <c r="G3475" t="s">
        <v>159</v>
      </c>
      <c r="T3475">
        <v>11</v>
      </c>
      <c r="U3475">
        <v>6</v>
      </c>
      <c r="V3475">
        <v>141</v>
      </c>
      <c r="W3475">
        <v>0</v>
      </c>
      <c r="X3475">
        <v>0</v>
      </c>
      <c r="Y3475">
        <v>1</v>
      </c>
      <c r="AF3475">
        <v>23.1</v>
      </c>
    </row>
    <row r="3476" spans="1:32" x14ac:dyDescent="0.2">
      <c r="A3476" t="s">
        <v>401</v>
      </c>
      <c r="B3476" t="s">
        <v>367</v>
      </c>
      <c r="C3476" t="s">
        <v>38</v>
      </c>
      <c r="D3476" t="s">
        <v>41</v>
      </c>
      <c r="E3476">
        <v>5</v>
      </c>
      <c r="F3476" t="s">
        <v>402</v>
      </c>
      <c r="G3476" t="s">
        <v>159</v>
      </c>
      <c r="H3476">
        <v>45</v>
      </c>
      <c r="I3476">
        <v>32</v>
      </c>
      <c r="J3476">
        <v>333</v>
      </c>
      <c r="K3476">
        <v>2</v>
      </c>
      <c r="L3476">
        <v>0</v>
      </c>
      <c r="M3476">
        <v>2</v>
      </c>
      <c r="N3476">
        <v>1</v>
      </c>
      <c r="O3476">
        <v>1</v>
      </c>
      <c r="P3476">
        <v>3</v>
      </c>
      <c r="Q3476">
        <v>0</v>
      </c>
      <c r="R3476">
        <v>0</v>
      </c>
      <c r="S3476">
        <v>0</v>
      </c>
      <c r="AF3476">
        <v>22.62</v>
      </c>
    </row>
    <row r="3477" spans="1:32" x14ac:dyDescent="0.2">
      <c r="A3477" t="s">
        <v>481</v>
      </c>
      <c r="B3477" t="s">
        <v>475</v>
      </c>
      <c r="C3477" t="s">
        <v>52</v>
      </c>
      <c r="D3477" t="s">
        <v>62</v>
      </c>
      <c r="E3477">
        <v>5</v>
      </c>
      <c r="F3477" t="s">
        <v>482</v>
      </c>
      <c r="G3477" t="s">
        <v>156</v>
      </c>
      <c r="O3477">
        <v>18</v>
      </c>
      <c r="P3477">
        <v>71</v>
      </c>
      <c r="Q3477">
        <v>0</v>
      </c>
      <c r="R3477">
        <v>0</v>
      </c>
      <c r="S3477">
        <v>0</v>
      </c>
      <c r="T3477">
        <v>7</v>
      </c>
      <c r="U3477">
        <v>5</v>
      </c>
      <c r="V3477">
        <v>38</v>
      </c>
      <c r="W3477">
        <v>1</v>
      </c>
      <c r="X3477">
        <v>0</v>
      </c>
      <c r="Y3477">
        <v>0</v>
      </c>
      <c r="AF3477">
        <v>21.9</v>
      </c>
    </row>
    <row r="3478" spans="1:32" x14ac:dyDescent="0.2">
      <c r="A3478" t="s">
        <v>509</v>
      </c>
      <c r="B3478" t="s">
        <v>475</v>
      </c>
      <c r="C3478" t="s">
        <v>33</v>
      </c>
      <c r="D3478" t="s">
        <v>59</v>
      </c>
      <c r="E3478">
        <v>5</v>
      </c>
      <c r="F3478" t="s">
        <v>510</v>
      </c>
      <c r="G3478" t="s">
        <v>154</v>
      </c>
      <c r="O3478">
        <v>19</v>
      </c>
      <c r="P3478">
        <v>41</v>
      </c>
      <c r="Q3478">
        <v>0</v>
      </c>
      <c r="R3478">
        <v>0</v>
      </c>
      <c r="S3478">
        <v>0</v>
      </c>
      <c r="T3478">
        <v>10</v>
      </c>
      <c r="U3478">
        <v>9</v>
      </c>
      <c r="V3478">
        <v>77</v>
      </c>
      <c r="W3478">
        <v>0</v>
      </c>
      <c r="X3478">
        <v>0</v>
      </c>
      <c r="Y3478">
        <v>0</v>
      </c>
      <c r="AF3478">
        <v>20.8</v>
      </c>
    </row>
    <row r="3479" spans="1:32" x14ac:dyDescent="0.2">
      <c r="A3479" t="s">
        <v>379</v>
      </c>
      <c r="B3479" t="s">
        <v>367</v>
      </c>
      <c r="C3479" t="s">
        <v>60</v>
      </c>
      <c r="D3479" t="s">
        <v>37</v>
      </c>
      <c r="E3479">
        <v>5</v>
      </c>
      <c r="F3479" t="s">
        <v>380</v>
      </c>
      <c r="G3479" t="s">
        <v>166</v>
      </c>
      <c r="H3479">
        <v>35</v>
      </c>
      <c r="I3479">
        <v>23</v>
      </c>
      <c r="J3479">
        <v>262</v>
      </c>
      <c r="K3479">
        <v>2</v>
      </c>
      <c r="L3479">
        <v>0</v>
      </c>
      <c r="M3479">
        <v>0</v>
      </c>
      <c r="N3479">
        <v>0</v>
      </c>
      <c r="O3479">
        <v>3</v>
      </c>
      <c r="P3479">
        <v>23</v>
      </c>
      <c r="Q3479">
        <v>0</v>
      </c>
      <c r="R3479">
        <v>0</v>
      </c>
      <c r="S3479">
        <v>0</v>
      </c>
      <c r="AF3479">
        <v>20.78</v>
      </c>
    </row>
    <row r="3480" spans="1:32" x14ac:dyDescent="0.2">
      <c r="A3480" t="s">
        <v>1105</v>
      </c>
      <c r="B3480" t="s">
        <v>720</v>
      </c>
      <c r="C3480" t="s">
        <v>52</v>
      </c>
      <c r="D3480" t="s">
        <v>62</v>
      </c>
      <c r="E3480">
        <v>5</v>
      </c>
      <c r="F3480" t="s">
        <v>1106</v>
      </c>
      <c r="G3480" t="s">
        <v>156</v>
      </c>
      <c r="T3480">
        <v>8</v>
      </c>
      <c r="U3480">
        <v>6</v>
      </c>
      <c r="V3480">
        <v>85</v>
      </c>
      <c r="W3480">
        <v>1</v>
      </c>
      <c r="X3480">
        <v>0</v>
      </c>
      <c r="Y3480">
        <v>0</v>
      </c>
      <c r="AF3480">
        <v>20.5</v>
      </c>
    </row>
    <row r="3481" spans="1:32" x14ac:dyDescent="0.2">
      <c r="A3481" t="s">
        <v>405</v>
      </c>
      <c r="B3481" t="s">
        <v>367</v>
      </c>
      <c r="C3481" t="s">
        <v>52</v>
      </c>
      <c r="D3481" t="s">
        <v>62</v>
      </c>
      <c r="E3481">
        <v>5</v>
      </c>
      <c r="F3481" t="s">
        <v>406</v>
      </c>
      <c r="G3481" t="s">
        <v>156</v>
      </c>
      <c r="H3481">
        <v>45</v>
      </c>
      <c r="I3481">
        <v>26</v>
      </c>
      <c r="J3481">
        <v>252</v>
      </c>
      <c r="K3481">
        <v>2</v>
      </c>
      <c r="L3481">
        <v>0</v>
      </c>
      <c r="M3481">
        <v>0</v>
      </c>
      <c r="N3481">
        <v>0</v>
      </c>
      <c r="O3481">
        <v>4</v>
      </c>
      <c r="P3481">
        <v>15</v>
      </c>
      <c r="Q3481">
        <v>0</v>
      </c>
      <c r="R3481">
        <v>0</v>
      </c>
      <c r="S3481">
        <v>0</v>
      </c>
      <c r="Z3481">
        <v>1</v>
      </c>
      <c r="AA3481">
        <v>0</v>
      </c>
      <c r="AF3481">
        <v>19.579999999999998</v>
      </c>
    </row>
    <row r="3482" spans="1:32" x14ac:dyDescent="0.2">
      <c r="A3482" t="s">
        <v>415</v>
      </c>
      <c r="B3482" t="s">
        <v>367</v>
      </c>
      <c r="C3482" t="s">
        <v>47</v>
      </c>
      <c r="D3482" t="s">
        <v>35</v>
      </c>
      <c r="E3482">
        <v>5</v>
      </c>
      <c r="F3482" t="s">
        <v>416</v>
      </c>
      <c r="G3482" t="s">
        <v>161</v>
      </c>
      <c r="H3482">
        <v>30</v>
      </c>
      <c r="I3482">
        <v>19</v>
      </c>
      <c r="J3482">
        <v>241</v>
      </c>
      <c r="K3482">
        <v>2</v>
      </c>
      <c r="L3482">
        <v>0</v>
      </c>
      <c r="M3482">
        <v>2</v>
      </c>
      <c r="N3482">
        <v>0</v>
      </c>
      <c r="O3482">
        <v>8</v>
      </c>
      <c r="P3482">
        <v>39</v>
      </c>
      <c r="Q3482">
        <v>0</v>
      </c>
      <c r="R3482">
        <v>0</v>
      </c>
      <c r="S3482">
        <v>0</v>
      </c>
      <c r="Z3482">
        <v>1</v>
      </c>
      <c r="AA3482">
        <v>0</v>
      </c>
      <c r="AF3482">
        <v>19.54</v>
      </c>
    </row>
    <row r="3483" spans="1:32" x14ac:dyDescent="0.2">
      <c r="A3483" t="s">
        <v>1307</v>
      </c>
      <c r="B3483" t="s">
        <v>720</v>
      </c>
      <c r="C3483" t="s">
        <v>33</v>
      </c>
      <c r="D3483" t="s">
        <v>59</v>
      </c>
      <c r="E3483">
        <v>5</v>
      </c>
      <c r="F3483" t="s">
        <v>1308</v>
      </c>
      <c r="G3483" t="s">
        <v>154</v>
      </c>
      <c r="T3483">
        <v>2</v>
      </c>
      <c r="U3483">
        <v>2</v>
      </c>
      <c r="V3483">
        <v>53</v>
      </c>
      <c r="W3483">
        <v>2</v>
      </c>
      <c r="X3483">
        <v>0</v>
      </c>
      <c r="Y3483">
        <v>0</v>
      </c>
      <c r="AF3483">
        <v>19.3</v>
      </c>
    </row>
    <row r="3484" spans="1:32" x14ac:dyDescent="0.2">
      <c r="A3484" t="s">
        <v>658</v>
      </c>
      <c r="B3484" t="s">
        <v>475</v>
      </c>
      <c r="C3484" t="s">
        <v>35</v>
      </c>
      <c r="D3484" t="s">
        <v>47</v>
      </c>
      <c r="E3484">
        <v>5</v>
      </c>
      <c r="F3484" t="s">
        <v>659</v>
      </c>
      <c r="G3484" t="s">
        <v>161</v>
      </c>
      <c r="O3484">
        <v>30</v>
      </c>
      <c r="P3484">
        <v>159</v>
      </c>
      <c r="Q3484">
        <v>0</v>
      </c>
      <c r="R3484">
        <v>0</v>
      </c>
      <c r="S3484">
        <v>1</v>
      </c>
      <c r="AF3484">
        <v>18.899999999999999</v>
      </c>
    </row>
    <row r="3485" spans="1:32" x14ac:dyDescent="0.2">
      <c r="A3485" t="s">
        <v>515</v>
      </c>
      <c r="B3485" t="s">
        <v>475</v>
      </c>
      <c r="C3485" t="s">
        <v>38</v>
      </c>
      <c r="D3485" t="s">
        <v>41</v>
      </c>
      <c r="E3485">
        <v>5</v>
      </c>
      <c r="F3485" t="s">
        <v>516</v>
      </c>
      <c r="G3485" t="s">
        <v>159</v>
      </c>
      <c r="O3485">
        <v>8</v>
      </c>
      <c r="P3485">
        <v>73</v>
      </c>
      <c r="Q3485">
        <v>1</v>
      </c>
      <c r="R3485">
        <v>0</v>
      </c>
      <c r="S3485">
        <v>0</v>
      </c>
      <c r="T3485">
        <v>3</v>
      </c>
      <c r="U3485">
        <v>3</v>
      </c>
      <c r="V3485">
        <v>23</v>
      </c>
      <c r="W3485">
        <v>0</v>
      </c>
      <c r="X3485">
        <v>0</v>
      </c>
      <c r="Y3485">
        <v>0</v>
      </c>
      <c r="AF3485">
        <v>18.600000000000001</v>
      </c>
    </row>
    <row r="3486" spans="1:32" x14ac:dyDescent="0.2">
      <c r="A3486" t="s">
        <v>636</v>
      </c>
      <c r="B3486" t="s">
        <v>530</v>
      </c>
      <c r="C3486" t="s">
        <v>56</v>
      </c>
      <c r="D3486" t="s">
        <v>31</v>
      </c>
      <c r="E3486">
        <v>5</v>
      </c>
      <c r="F3486" t="s">
        <v>637</v>
      </c>
      <c r="G3486" t="s">
        <v>164</v>
      </c>
      <c r="O3486">
        <v>1</v>
      </c>
      <c r="P3486">
        <v>6</v>
      </c>
      <c r="Q3486">
        <v>0</v>
      </c>
      <c r="R3486">
        <v>0</v>
      </c>
      <c r="S3486">
        <v>0</v>
      </c>
      <c r="T3486">
        <v>8</v>
      </c>
      <c r="U3486">
        <v>7</v>
      </c>
      <c r="V3486">
        <v>49</v>
      </c>
      <c r="W3486">
        <v>1</v>
      </c>
      <c r="X3486">
        <v>0</v>
      </c>
      <c r="Y3486">
        <v>0</v>
      </c>
      <c r="AF3486">
        <v>18.5</v>
      </c>
    </row>
    <row r="3487" spans="1:32" x14ac:dyDescent="0.2">
      <c r="A3487" t="s">
        <v>425</v>
      </c>
      <c r="B3487" t="s">
        <v>367</v>
      </c>
      <c r="C3487" t="s">
        <v>46</v>
      </c>
      <c r="D3487" t="s">
        <v>61</v>
      </c>
      <c r="E3487">
        <v>5</v>
      </c>
      <c r="F3487" t="s">
        <v>426</v>
      </c>
      <c r="G3487" t="s">
        <v>163</v>
      </c>
      <c r="H3487">
        <v>14</v>
      </c>
      <c r="I3487">
        <v>11</v>
      </c>
      <c r="J3487">
        <v>161</v>
      </c>
      <c r="K3487">
        <v>3</v>
      </c>
      <c r="L3487">
        <v>0</v>
      </c>
      <c r="M3487">
        <v>0</v>
      </c>
      <c r="N3487">
        <v>0</v>
      </c>
      <c r="O3487">
        <v>1</v>
      </c>
      <c r="P3487">
        <v>-1</v>
      </c>
      <c r="Q3487">
        <v>0</v>
      </c>
      <c r="R3487">
        <v>0</v>
      </c>
      <c r="S3487">
        <v>0</v>
      </c>
      <c r="AF3487">
        <v>18.34</v>
      </c>
    </row>
    <row r="3488" spans="1:32" x14ac:dyDescent="0.2">
      <c r="A3488" t="s">
        <v>986</v>
      </c>
      <c r="B3488" t="s">
        <v>720</v>
      </c>
      <c r="C3488" t="s">
        <v>38</v>
      </c>
      <c r="D3488" t="s">
        <v>41</v>
      </c>
      <c r="E3488">
        <v>5</v>
      </c>
      <c r="F3488" t="s">
        <v>987</v>
      </c>
      <c r="G3488" t="s">
        <v>159</v>
      </c>
      <c r="T3488">
        <v>5</v>
      </c>
      <c r="U3488">
        <v>4</v>
      </c>
      <c r="V3488">
        <v>78</v>
      </c>
      <c r="W3488">
        <v>1</v>
      </c>
      <c r="X3488">
        <v>0</v>
      </c>
      <c r="Y3488">
        <v>0</v>
      </c>
      <c r="AF3488">
        <v>17.8</v>
      </c>
    </row>
    <row r="3489" spans="1:32" x14ac:dyDescent="0.2">
      <c r="A3489" t="s">
        <v>505</v>
      </c>
      <c r="B3489" t="s">
        <v>475</v>
      </c>
      <c r="C3489" t="s">
        <v>36</v>
      </c>
      <c r="D3489" t="s">
        <v>40</v>
      </c>
      <c r="E3489">
        <v>5</v>
      </c>
      <c r="F3489" t="s">
        <v>506</v>
      </c>
      <c r="G3489" t="s">
        <v>158</v>
      </c>
      <c r="O3489">
        <v>12</v>
      </c>
      <c r="P3489">
        <v>51</v>
      </c>
      <c r="Q3489">
        <v>0</v>
      </c>
      <c r="R3489">
        <v>0</v>
      </c>
      <c r="S3489">
        <v>0</v>
      </c>
      <c r="T3489">
        <v>4</v>
      </c>
      <c r="U3489">
        <v>4</v>
      </c>
      <c r="V3489">
        <v>85</v>
      </c>
      <c r="W3489">
        <v>0</v>
      </c>
      <c r="X3489">
        <v>0</v>
      </c>
      <c r="Y3489">
        <v>0</v>
      </c>
      <c r="AF3489">
        <v>17.600000000000001</v>
      </c>
    </row>
    <row r="3490" spans="1:32" x14ac:dyDescent="0.2">
      <c r="A3490" t="s">
        <v>844</v>
      </c>
      <c r="B3490" t="s">
        <v>720</v>
      </c>
      <c r="C3490" t="s">
        <v>61</v>
      </c>
      <c r="D3490" t="s">
        <v>46</v>
      </c>
      <c r="E3490">
        <v>5</v>
      </c>
      <c r="F3490" t="s">
        <v>845</v>
      </c>
      <c r="G3490" t="s">
        <v>163</v>
      </c>
      <c r="T3490">
        <v>8</v>
      </c>
      <c r="U3490">
        <v>6</v>
      </c>
      <c r="V3490">
        <v>55</v>
      </c>
      <c r="W3490">
        <v>1</v>
      </c>
      <c r="X3490">
        <v>0</v>
      </c>
      <c r="Y3490">
        <v>0</v>
      </c>
      <c r="AF3490">
        <v>17.5</v>
      </c>
    </row>
    <row r="3491" spans="1:32" x14ac:dyDescent="0.2">
      <c r="A3491" t="s">
        <v>1073</v>
      </c>
      <c r="B3491" t="s">
        <v>794</v>
      </c>
      <c r="C3491" t="s">
        <v>50</v>
      </c>
      <c r="D3491" t="s">
        <v>53</v>
      </c>
      <c r="E3491">
        <v>5</v>
      </c>
      <c r="F3491" t="s">
        <v>1074</v>
      </c>
      <c r="G3491" t="s">
        <v>162</v>
      </c>
      <c r="T3491">
        <v>10</v>
      </c>
      <c r="U3491">
        <v>8</v>
      </c>
      <c r="V3491">
        <v>94</v>
      </c>
      <c r="W3491">
        <v>0</v>
      </c>
      <c r="X3491">
        <v>0</v>
      </c>
      <c r="Y3491">
        <v>0</v>
      </c>
      <c r="AF3491">
        <v>17.399999999999999</v>
      </c>
    </row>
    <row r="3492" spans="1:32" x14ac:dyDescent="0.2">
      <c r="A3492" t="s">
        <v>598</v>
      </c>
      <c r="B3492" t="s">
        <v>475</v>
      </c>
      <c r="C3492" t="s">
        <v>40</v>
      </c>
      <c r="D3492" t="s">
        <v>36</v>
      </c>
      <c r="E3492">
        <v>5</v>
      </c>
      <c r="F3492" t="s">
        <v>599</v>
      </c>
      <c r="G3492" t="s">
        <v>158</v>
      </c>
      <c r="O3492">
        <v>11</v>
      </c>
      <c r="P3492">
        <v>32</v>
      </c>
      <c r="Q3492">
        <v>0</v>
      </c>
      <c r="R3492">
        <v>0</v>
      </c>
      <c r="S3492">
        <v>0</v>
      </c>
      <c r="T3492">
        <v>6</v>
      </c>
      <c r="U3492">
        <v>5</v>
      </c>
      <c r="V3492">
        <v>31</v>
      </c>
      <c r="W3492">
        <v>1</v>
      </c>
      <c r="X3492">
        <v>0</v>
      </c>
      <c r="Y3492">
        <v>0</v>
      </c>
      <c r="AF3492">
        <v>17.3</v>
      </c>
    </row>
    <row r="3493" spans="1:32" x14ac:dyDescent="0.2">
      <c r="A3493" t="s">
        <v>822</v>
      </c>
      <c r="B3493" t="s">
        <v>720</v>
      </c>
      <c r="C3493" t="s">
        <v>46</v>
      </c>
      <c r="D3493" t="s">
        <v>61</v>
      </c>
      <c r="E3493">
        <v>5</v>
      </c>
      <c r="F3493" t="s">
        <v>823</v>
      </c>
      <c r="G3493" t="s">
        <v>163</v>
      </c>
      <c r="T3493">
        <v>4</v>
      </c>
      <c r="U3493">
        <v>4</v>
      </c>
      <c r="V3493">
        <v>73</v>
      </c>
      <c r="W3493">
        <v>1</v>
      </c>
      <c r="X3493">
        <v>0</v>
      </c>
      <c r="Y3493">
        <v>0</v>
      </c>
      <c r="AF3493">
        <v>17.3</v>
      </c>
    </row>
    <row r="3494" spans="1:32" x14ac:dyDescent="0.2">
      <c r="A3494" t="s">
        <v>628</v>
      </c>
      <c r="B3494" t="s">
        <v>475</v>
      </c>
      <c r="C3494" t="s">
        <v>34</v>
      </c>
      <c r="D3494" t="s">
        <v>43</v>
      </c>
      <c r="E3494">
        <v>5</v>
      </c>
      <c r="F3494" t="s">
        <v>629</v>
      </c>
      <c r="G3494" t="s">
        <v>165</v>
      </c>
      <c r="O3494">
        <v>5</v>
      </c>
      <c r="P3494">
        <v>16</v>
      </c>
      <c r="Q3494">
        <v>0</v>
      </c>
      <c r="R3494">
        <v>0</v>
      </c>
      <c r="S3494">
        <v>0</v>
      </c>
      <c r="T3494">
        <v>10</v>
      </c>
      <c r="U3494">
        <v>9</v>
      </c>
      <c r="V3494">
        <v>62</v>
      </c>
      <c r="W3494">
        <v>0</v>
      </c>
      <c r="X3494">
        <v>0</v>
      </c>
      <c r="Y3494">
        <v>0</v>
      </c>
      <c r="AF3494">
        <v>16.8</v>
      </c>
    </row>
    <row r="3495" spans="1:32" x14ac:dyDescent="0.2">
      <c r="A3495" t="s">
        <v>926</v>
      </c>
      <c r="B3495" t="s">
        <v>720</v>
      </c>
      <c r="C3495" t="s">
        <v>46</v>
      </c>
      <c r="D3495" t="s">
        <v>61</v>
      </c>
      <c r="E3495">
        <v>5</v>
      </c>
      <c r="F3495" t="s">
        <v>927</v>
      </c>
      <c r="G3495" t="s">
        <v>163</v>
      </c>
      <c r="T3495">
        <v>7</v>
      </c>
      <c r="U3495">
        <v>5</v>
      </c>
      <c r="V3495">
        <v>58</v>
      </c>
      <c r="W3495">
        <v>1</v>
      </c>
      <c r="X3495">
        <v>0</v>
      </c>
      <c r="Y3495">
        <v>0</v>
      </c>
      <c r="AF3495">
        <v>16.8</v>
      </c>
    </row>
    <row r="3496" spans="1:32" x14ac:dyDescent="0.2">
      <c r="A3496" t="s">
        <v>574</v>
      </c>
      <c r="B3496" t="s">
        <v>475</v>
      </c>
      <c r="C3496" t="s">
        <v>45</v>
      </c>
      <c r="D3496" t="s">
        <v>55</v>
      </c>
      <c r="E3496">
        <v>5</v>
      </c>
      <c r="F3496" t="s">
        <v>575</v>
      </c>
      <c r="G3496" t="s">
        <v>157</v>
      </c>
      <c r="O3496">
        <v>13</v>
      </c>
      <c r="P3496">
        <v>49</v>
      </c>
      <c r="Q3496">
        <v>0</v>
      </c>
      <c r="R3496">
        <v>0</v>
      </c>
      <c r="S3496">
        <v>0</v>
      </c>
      <c r="T3496">
        <v>2</v>
      </c>
      <c r="U3496">
        <v>2</v>
      </c>
      <c r="V3496">
        <v>38</v>
      </c>
      <c r="W3496">
        <v>1</v>
      </c>
      <c r="X3496">
        <v>0</v>
      </c>
      <c r="Y3496">
        <v>0</v>
      </c>
      <c r="AF3496">
        <v>16.7</v>
      </c>
    </row>
    <row r="3497" spans="1:32" x14ac:dyDescent="0.2">
      <c r="A3497" t="s">
        <v>590</v>
      </c>
      <c r="B3497" t="s">
        <v>475</v>
      </c>
      <c r="C3497" t="s">
        <v>60</v>
      </c>
      <c r="D3497" t="s">
        <v>37</v>
      </c>
      <c r="E3497">
        <v>5</v>
      </c>
      <c r="F3497" t="s">
        <v>591</v>
      </c>
      <c r="G3497" t="s">
        <v>166</v>
      </c>
      <c r="O3497">
        <v>21</v>
      </c>
      <c r="P3497">
        <v>93</v>
      </c>
      <c r="Q3497">
        <v>1</v>
      </c>
      <c r="R3497">
        <v>0</v>
      </c>
      <c r="S3497">
        <v>0</v>
      </c>
      <c r="T3497">
        <v>5</v>
      </c>
      <c r="U3497">
        <v>1</v>
      </c>
      <c r="V3497">
        <v>4</v>
      </c>
      <c r="W3497">
        <v>0</v>
      </c>
      <c r="X3497">
        <v>0</v>
      </c>
      <c r="Y3497">
        <v>0</v>
      </c>
      <c r="AF3497">
        <v>16.7</v>
      </c>
    </row>
    <row r="3498" spans="1:32" x14ac:dyDescent="0.2">
      <c r="A3498" t="s">
        <v>763</v>
      </c>
      <c r="B3498" t="s">
        <v>720</v>
      </c>
      <c r="C3498" t="s">
        <v>53</v>
      </c>
      <c r="D3498" t="s">
        <v>50</v>
      </c>
      <c r="E3498">
        <v>5</v>
      </c>
      <c r="F3498" t="s">
        <v>764</v>
      </c>
      <c r="G3498" t="s">
        <v>162</v>
      </c>
      <c r="O3498">
        <v>1</v>
      </c>
      <c r="P3498">
        <v>0</v>
      </c>
      <c r="Q3498">
        <v>0</v>
      </c>
      <c r="R3498">
        <v>0</v>
      </c>
      <c r="S3498">
        <v>0</v>
      </c>
      <c r="T3498">
        <v>8</v>
      </c>
      <c r="U3498">
        <v>8</v>
      </c>
      <c r="V3498">
        <v>87</v>
      </c>
      <c r="W3498">
        <v>0</v>
      </c>
      <c r="X3498">
        <v>0</v>
      </c>
      <c r="Y3498">
        <v>0</v>
      </c>
      <c r="AF3498">
        <v>16.7</v>
      </c>
    </row>
    <row r="3499" spans="1:32" x14ac:dyDescent="0.2">
      <c r="A3499" t="s">
        <v>828</v>
      </c>
      <c r="B3499" t="s">
        <v>720</v>
      </c>
      <c r="C3499" t="s">
        <v>62</v>
      </c>
      <c r="D3499" t="s">
        <v>52</v>
      </c>
      <c r="E3499">
        <v>5</v>
      </c>
      <c r="F3499" t="s">
        <v>829</v>
      </c>
      <c r="G3499" t="s">
        <v>156</v>
      </c>
      <c r="T3499">
        <v>12</v>
      </c>
      <c r="U3499">
        <v>8</v>
      </c>
      <c r="V3499">
        <v>85</v>
      </c>
      <c r="W3499">
        <v>0</v>
      </c>
      <c r="X3499">
        <v>0</v>
      </c>
      <c r="Y3499">
        <v>0</v>
      </c>
      <c r="AF3499">
        <v>16.5</v>
      </c>
    </row>
    <row r="3500" spans="1:32" x14ac:dyDescent="0.2">
      <c r="A3500" t="s">
        <v>499</v>
      </c>
      <c r="B3500" t="s">
        <v>475</v>
      </c>
      <c r="C3500" t="s">
        <v>49</v>
      </c>
      <c r="D3500" t="s">
        <v>48</v>
      </c>
      <c r="E3500">
        <v>5</v>
      </c>
      <c r="F3500" t="s">
        <v>500</v>
      </c>
      <c r="G3500" t="s">
        <v>167</v>
      </c>
      <c r="O3500">
        <v>15</v>
      </c>
      <c r="P3500">
        <v>42</v>
      </c>
      <c r="Q3500">
        <v>0</v>
      </c>
      <c r="R3500">
        <v>0</v>
      </c>
      <c r="S3500">
        <v>0</v>
      </c>
      <c r="T3500">
        <v>9</v>
      </c>
      <c r="U3500">
        <v>7</v>
      </c>
      <c r="V3500">
        <v>52</v>
      </c>
      <c r="W3500">
        <v>0</v>
      </c>
      <c r="X3500">
        <v>0</v>
      </c>
      <c r="Y3500">
        <v>0</v>
      </c>
      <c r="Z3500">
        <v>1</v>
      </c>
      <c r="AA3500">
        <v>0</v>
      </c>
      <c r="AF3500">
        <v>16.399999999999999</v>
      </c>
    </row>
    <row r="3501" spans="1:32" x14ac:dyDescent="0.2">
      <c r="A3501" t="s">
        <v>433</v>
      </c>
      <c r="B3501" t="s">
        <v>367</v>
      </c>
      <c r="C3501" t="s">
        <v>59</v>
      </c>
      <c r="D3501" t="s">
        <v>33</v>
      </c>
      <c r="E3501">
        <v>5</v>
      </c>
      <c r="F3501" t="s">
        <v>434</v>
      </c>
      <c r="G3501" t="s">
        <v>154</v>
      </c>
      <c r="H3501">
        <v>29</v>
      </c>
      <c r="I3501">
        <v>18</v>
      </c>
      <c r="J3501">
        <v>213</v>
      </c>
      <c r="K3501">
        <v>2</v>
      </c>
      <c r="L3501">
        <v>0</v>
      </c>
      <c r="M3501">
        <v>0</v>
      </c>
      <c r="N3501">
        <v>0</v>
      </c>
      <c r="O3501">
        <v>3</v>
      </c>
      <c r="P3501">
        <v>-3</v>
      </c>
      <c r="Q3501">
        <v>0</v>
      </c>
      <c r="R3501">
        <v>0</v>
      </c>
      <c r="S3501">
        <v>0</v>
      </c>
      <c r="AF3501">
        <v>16.22</v>
      </c>
    </row>
    <row r="3502" spans="1:32" x14ac:dyDescent="0.2">
      <c r="A3502" t="s">
        <v>769</v>
      </c>
      <c r="B3502" t="s">
        <v>720</v>
      </c>
      <c r="C3502" t="s">
        <v>61</v>
      </c>
      <c r="D3502" t="s">
        <v>46</v>
      </c>
      <c r="E3502">
        <v>5</v>
      </c>
      <c r="F3502" t="s">
        <v>770</v>
      </c>
      <c r="G3502" t="s">
        <v>163</v>
      </c>
      <c r="O3502">
        <v>1</v>
      </c>
      <c r="P3502">
        <v>8</v>
      </c>
      <c r="Q3502">
        <v>0</v>
      </c>
      <c r="R3502">
        <v>0</v>
      </c>
      <c r="S3502">
        <v>0</v>
      </c>
      <c r="T3502">
        <v>18</v>
      </c>
      <c r="U3502">
        <v>8</v>
      </c>
      <c r="V3502">
        <v>74</v>
      </c>
      <c r="W3502">
        <v>0</v>
      </c>
      <c r="X3502">
        <v>0</v>
      </c>
      <c r="Y3502">
        <v>0</v>
      </c>
      <c r="Z3502">
        <v>1</v>
      </c>
      <c r="AA3502">
        <v>0</v>
      </c>
      <c r="AF3502">
        <v>16.2</v>
      </c>
    </row>
    <row r="3503" spans="1:32" x14ac:dyDescent="0.2">
      <c r="A3503" t="s">
        <v>789</v>
      </c>
      <c r="B3503" t="s">
        <v>720</v>
      </c>
      <c r="C3503" t="s">
        <v>47</v>
      </c>
      <c r="D3503" t="s">
        <v>35</v>
      </c>
      <c r="E3503">
        <v>5</v>
      </c>
      <c r="F3503" t="s">
        <v>790</v>
      </c>
      <c r="G3503" t="s">
        <v>161</v>
      </c>
      <c r="T3503">
        <v>5</v>
      </c>
      <c r="U3503">
        <v>4</v>
      </c>
      <c r="V3503">
        <v>59</v>
      </c>
      <c r="W3503">
        <v>1</v>
      </c>
      <c r="X3503">
        <v>0</v>
      </c>
      <c r="Y3503">
        <v>0</v>
      </c>
      <c r="AF3503">
        <v>15.9</v>
      </c>
    </row>
    <row r="3504" spans="1:32" x14ac:dyDescent="0.2">
      <c r="A3504" t="s">
        <v>493</v>
      </c>
      <c r="B3504" t="s">
        <v>475</v>
      </c>
      <c r="C3504" t="s">
        <v>59</v>
      </c>
      <c r="D3504" t="s">
        <v>33</v>
      </c>
      <c r="E3504">
        <v>5</v>
      </c>
      <c r="F3504" t="s">
        <v>494</v>
      </c>
      <c r="G3504" t="s">
        <v>154</v>
      </c>
      <c r="O3504">
        <v>22</v>
      </c>
      <c r="P3504">
        <v>98</v>
      </c>
      <c r="Q3504">
        <v>1</v>
      </c>
      <c r="R3504">
        <v>0</v>
      </c>
      <c r="S3504">
        <v>0</v>
      </c>
      <c r="AF3504">
        <v>15.8</v>
      </c>
    </row>
    <row r="3505" spans="1:32" x14ac:dyDescent="0.2">
      <c r="A3505" t="s">
        <v>1246</v>
      </c>
      <c r="B3505" t="s">
        <v>720</v>
      </c>
      <c r="C3505" t="s">
        <v>47</v>
      </c>
      <c r="D3505" t="s">
        <v>35</v>
      </c>
      <c r="E3505">
        <v>5</v>
      </c>
      <c r="F3505" t="s">
        <v>1247</v>
      </c>
      <c r="G3505" t="s">
        <v>161</v>
      </c>
      <c r="T3505">
        <v>3</v>
      </c>
      <c r="U3505">
        <v>2</v>
      </c>
      <c r="V3505">
        <v>77</v>
      </c>
      <c r="W3505">
        <v>1</v>
      </c>
      <c r="X3505">
        <v>0</v>
      </c>
      <c r="Y3505">
        <v>0</v>
      </c>
      <c r="AF3505">
        <v>15.7</v>
      </c>
    </row>
    <row r="3506" spans="1:32" x14ac:dyDescent="0.2">
      <c r="A3506" t="s">
        <v>1181</v>
      </c>
      <c r="B3506" t="s">
        <v>794</v>
      </c>
      <c r="C3506" t="s">
        <v>37</v>
      </c>
      <c r="D3506" t="s">
        <v>60</v>
      </c>
      <c r="E3506">
        <v>5</v>
      </c>
      <c r="F3506" t="s">
        <v>1182</v>
      </c>
      <c r="G3506" t="s">
        <v>166</v>
      </c>
      <c r="T3506">
        <v>7</v>
      </c>
      <c r="U3506">
        <v>6</v>
      </c>
      <c r="V3506">
        <v>35</v>
      </c>
      <c r="W3506">
        <v>1</v>
      </c>
      <c r="X3506">
        <v>0</v>
      </c>
      <c r="Y3506">
        <v>0</v>
      </c>
      <c r="AF3506">
        <v>15.5</v>
      </c>
    </row>
    <row r="3507" spans="1:32" x14ac:dyDescent="0.2">
      <c r="A3507" t="s">
        <v>389</v>
      </c>
      <c r="B3507" t="s">
        <v>367</v>
      </c>
      <c r="C3507" t="s">
        <v>36</v>
      </c>
      <c r="D3507" t="s">
        <v>40</v>
      </c>
      <c r="E3507">
        <v>5</v>
      </c>
      <c r="F3507" t="s">
        <v>390</v>
      </c>
      <c r="G3507" t="s">
        <v>158</v>
      </c>
      <c r="H3507">
        <v>19</v>
      </c>
      <c r="I3507">
        <v>13</v>
      </c>
      <c r="J3507">
        <v>209</v>
      </c>
      <c r="K3507">
        <v>1</v>
      </c>
      <c r="L3507">
        <v>1</v>
      </c>
      <c r="M3507">
        <v>0</v>
      </c>
      <c r="N3507">
        <v>0</v>
      </c>
      <c r="O3507">
        <v>4</v>
      </c>
      <c r="P3507">
        <v>9</v>
      </c>
      <c r="Q3507">
        <v>0</v>
      </c>
      <c r="R3507">
        <v>0</v>
      </c>
      <c r="S3507">
        <v>0</v>
      </c>
      <c r="AF3507">
        <v>15.26</v>
      </c>
    </row>
    <row r="3508" spans="1:32" x14ac:dyDescent="0.2">
      <c r="A3508" t="s">
        <v>618</v>
      </c>
      <c r="B3508" t="s">
        <v>475</v>
      </c>
      <c r="C3508" t="s">
        <v>51</v>
      </c>
      <c r="D3508" t="s">
        <v>57</v>
      </c>
      <c r="E3508">
        <v>5</v>
      </c>
      <c r="F3508" t="s">
        <v>619</v>
      </c>
      <c r="G3508" t="s">
        <v>160</v>
      </c>
      <c r="O3508">
        <v>15</v>
      </c>
      <c r="P3508">
        <v>80</v>
      </c>
      <c r="Q3508">
        <v>0</v>
      </c>
      <c r="R3508">
        <v>0</v>
      </c>
      <c r="S3508">
        <v>0</v>
      </c>
      <c r="T3508">
        <v>8</v>
      </c>
      <c r="U3508">
        <v>5</v>
      </c>
      <c r="V3508">
        <v>21</v>
      </c>
      <c r="W3508">
        <v>0</v>
      </c>
      <c r="X3508">
        <v>0</v>
      </c>
      <c r="Y3508">
        <v>0</v>
      </c>
      <c r="AF3508">
        <v>15.1</v>
      </c>
    </row>
    <row r="3509" spans="1:32" x14ac:dyDescent="0.2">
      <c r="A3509" t="s">
        <v>534</v>
      </c>
      <c r="B3509" t="s">
        <v>475</v>
      </c>
      <c r="C3509" t="s">
        <v>54</v>
      </c>
      <c r="D3509" t="s">
        <v>58</v>
      </c>
      <c r="E3509">
        <v>5</v>
      </c>
      <c r="F3509" t="s">
        <v>535</v>
      </c>
      <c r="G3509" t="s">
        <v>155</v>
      </c>
      <c r="O3509">
        <v>7</v>
      </c>
      <c r="P3509">
        <v>9</v>
      </c>
      <c r="Q3509">
        <v>1</v>
      </c>
      <c r="R3509">
        <v>0</v>
      </c>
      <c r="S3509">
        <v>0</v>
      </c>
      <c r="T3509">
        <v>4</v>
      </c>
      <c r="U3509">
        <v>3</v>
      </c>
      <c r="V3509">
        <v>45</v>
      </c>
      <c r="W3509">
        <v>0</v>
      </c>
      <c r="X3509">
        <v>0</v>
      </c>
      <c r="Y3509">
        <v>0</v>
      </c>
      <c r="AF3509">
        <v>14.4</v>
      </c>
    </row>
    <row r="3510" spans="1:32" x14ac:dyDescent="0.2">
      <c r="A3510" t="s">
        <v>761</v>
      </c>
      <c r="B3510" t="s">
        <v>720</v>
      </c>
      <c r="C3510" t="s">
        <v>58</v>
      </c>
      <c r="D3510" t="s">
        <v>54</v>
      </c>
      <c r="E3510">
        <v>5</v>
      </c>
      <c r="F3510" t="s">
        <v>762</v>
      </c>
      <c r="G3510" t="s">
        <v>155</v>
      </c>
      <c r="H3510">
        <v>1</v>
      </c>
      <c r="I3510">
        <v>1</v>
      </c>
      <c r="J3510">
        <v>4</v>
      </c>
      <c r="K3510">
        <v>0</v>
      </c>
      <c r="L3510">
        <v>0</v>
      </c>
      <c r="M3510">
        <v>0</v>
      </c>
      <c r="N3510">
        <v>0</v>
      </c>
      <c r="T3510">
        <v>3</v>
      </c>
      <c r="U3510">
        <v>3</v>
      </c>
      <c r="V3510">
        <v>52</v>
      </c>
      <c r="W3510">
        <v>1</v>
      </c>
      <c r="X3510">
        <v>0</v>
      </c>
      <c r="Y3510">
        <v>0</v>
      </c>
      <c r="AF3510">
        <v>14.36</v>
      </c>
    </row>
    <row r="3511" spans="1:32" x14ac:dyDescent="0.2">
      <c r="A3511" t="s">
        <v>854</v>
      </c>
      <c r="B3511" t="s">
        <v>720</v>
      </c>
      <c r="C3511" t="s">
        <v>45</v>
      </c>
      <c r="D3511" t="s">
        <v>55</v>
      </c>
      <c r="E3511">
        <v>5</v>
      </c>
      <c r="F3511" t="s">
        <v>855</v>
      </c>
      <c r="G3511" t="s">
        <v>157</v>
      </c>
      <c r="T3511">
        <v>12</v>
      </c>
      <c r="U3511">
        <v>6</v>
      </c>
      <c r="V3511">
        <v>83</v>
      </c>
      <c r="W3511">
        <v>0</v>
      </c>
      <c r="X3511">
        <v>0</v>
      </c>
      <c r="Y3511">
        <v>0</v>
      </c>
      <c r="AF3511">
        <v>14.3</v>
      </c>
    </row>
    <row r="3512" spans="1:32" x14ac:dyDescent="0.2">
      <c r="A3512" t="s">
        <v>930</v>
      </c>
      <c r="B3512" t="s">
        <v>720</v>
      </c>
      <c r="C3512" t="s">
        <v>48</v>
      </c>
      <c r="D3512" t="s">
        <v>49</v>
      </c>
      <c r="E3512">
        <v>5</v>
      </c>
      <c r="F3512" t="s">
        <v>931</v>
      </c>
      <c r="G3512" t="s">
        <v>167</v>
      </c>
      <c r="T3512">
        <v>3</v>
      </c>
      <c r="U3512">
        <v>1</v>
      </c>
      <c r="V3512">
        <v>72</v>
      </c>
      <c r="W3512">
        <v>1</v>
      </c>
      <c r="X3512">
        <v>0</v>
      </c>
      <c r="Y3512">
        <v>0</v>
      </c>
      <c r="AF3512">
        <v>14.2</v>
      </c>
    </row>
    <row r="3513" spans="1:32" x14ac:dyDescent="0.2">
      <c r="A3513" t="s">
        <v>1149</v>
      </c>
      <c r="B3513" t="s">
        <v>720</v>
      </c>
      <c r="C3513" t="s">
        <v>45</v>
      </c>
      <c r="D3513" t="s">
        <v>55</v>
      </c>
      <c r="E3513">
        <v>5</v>
      </c>
      <c r="F3513" t="s">
        <v>1150</v>
      </c>
      <c r="G3513" t="s">
        <v>157</v>
      </c>
      <c r="T3513">
        <v>9</v>
      </c>
      <c r="U3513">
        <v>7</v>
      </c>
      <c r="V3513">
        <v>49</v>
      </c>
      <c r="W3513">
        <v>0</v>
      </c>
      <c r="X3513">
        <v>1</v>
      </c>
      <c r="Y3513">
        <v>0</v>
      </c>
      <c r="AF3513">
        <v>13.9</v>
      </c>
    </row>
    <row r="3514" spans="1:32" x14ac:dyDescent="0.2">
      <c r="A3514" t="s">
        <v>912</v>
      </c>
      <c r="B3514" t="s">
        <v>720</v>
      </c>
      <c r="C3514" t="s">
        <v>59</v>
      </c>
      <c r="D3514" t="s">
        <v>33</v>
      </c>
      <c r="E3514">
        <v>5</v>
      </c>
      <c r="F3514" t="s">
        <v>913</v>
      </c>
      <c r="G3514" t="s">
        <v>154</v>
      </c>
      <c r="T3514">
        <v>9</v>
      </c>
      <c r="U3514">
        <v>5</v>
      </c>
      <c r="V3514">
        <v>88</v>
      </c>
      <c r="W3514">
        <v>0</v>
      </c>
      <c r="X3514">
        <v>0</v>
      </c>
      <c r="Y3514">
        <v>0</v>
      </c>
      <c r="AF3514">
        <v>13.8</v>
      </c>
    </row>
    <row r="3515" spans="1:32" x14ac:dyDescent="0.2">
      <c r="A3515" t="s">
        <v>972</v>
      </c>
      <c r="B3515" t="s">
        <v>720</v>
      </c>
      <c r="C3515" t="s">
        <v>51</v>
      </c>
      <c r="D3515" t="s">
        <v>57</v>
      </c>
      <c r="E3515">
        <v>5</v>
      </c>
      <c r="F3515" t="s">
        <v>973</v>
      </c>
      <c r="G3515" t="s">
        <v>160</v>
      </c>
      <c r="T3515">
        <v>8</v>
      </c>
      <c r="U3515">
        <v>6</v>
      </c>
      <c r="V3515">
        <v>78</v>
      </c>
      <c r="W3515">
        <v>0</v>
      </c>
      <c r="X3515">
        <v>0</v>
      </c>
      <c r="Y3515">
        <v>0</v>
      </c>
      <c r="AF3515">
        <v>13.8</v>
      </c>
    </row>
    <row r="3516" spans="1:32" x14ac:dyDescent="0.2">
      <c r="A3516" t="s">
        <v>564</v>
      </c>
      <c r="B3516" t="s">
        <v>475</v>
      </c>
      <c r="C3516" t="s">
        <v>45</v>
      </c>
      <c r="D3516" t="s">
        <v>55</v>
      </c>
      <c r="E3516">
        <v>5</v>
      </c>
      <c r="F3516" t="s">
        <v>565</v>
      </c>
      <c r="G3516" t="s">
        <v>157</v>
      </c>
      <c r="O3516">
        <v>9</v>
      </c>
      <c r="P3516">
        <v>22</v>
      </c>
      <c r="Q3516">
        <v>0</v>
      </c>
      <c r="R3516">
        <v>0</v>
      </c>
      <c r="S3516">
        <v>0</v>
      </c>
      <c r="T3516">
        <v>8</v>
      </c>
      <c r="U3516">
        <v>6</v>
      </c>
      <c r="V3516">
        <v>55</v>
      </c>
      <c r="W3516">
        <v>0</v>
      </c>
      <c r="X3516">
        <v>0</v>
      </c>
      <c r="Y3516">
        <v>0</v>
      </c>
      <c r="AF3516">
        <v>13.7</v>
      </c>
    </row>
    <row r="3517" spans="1:32" x14ac:dyDescent="0.2">
      <c r="A3517" t="s">
        <v>407</v>
      </c>
      <c r="B3517" t="s">
        <v>367</v>
      </c>
      <c r="C3517" t="s">
        <v>57</v>
      </c>
      <c r="D3517" t="s">
        <v>51</v>
      </c>
      <c r="E3517">
        <v>5</v>
      </c>
      <c r="F3517" t="s">
        <v>408</v>
      </c>
      <c r="G3517" t="s">
        <v>160</v>
      </c>
      <c r="H3517">
        <v>23</v>
      </c>
      <c r="I3517">
        <v>15</v>
      </c>
      <c r="J3517">
        <v>213</v>
      </c>
      <c r="K3517">
        <v>1</v>
      </c>
      <c r="L3517">
        <v>0</v>
      </c>
      <c r="M3517">
        <v>1</v>
      </c>
      <c r="N3517">
        <v>0</v>
      </c>
      <c r="O3517">
        <v>3</v>
      </c>
      <c r="P3517">
        <v>21</v>
      </c>
      <c r="Q3517">
        <v>0</v>
      </c>
      <c r="R3517">
        <v>0</v>
      </c>
      <c r="S3517">
        <v>0</v>
      </c>
      <c r="AF3517">
        <v>13.62</v>
      </c>
    </row>
    <row r="3518" spans="1:32" x14ac:dyDescent="0.2">
      <c r="A3518" t="s">
        <v>966</v>
      </c>
      <c r="B3518" t="s">
        <v>794</v>
      </c>
      <c r="C3518" t="s">
        <v>38</v>
      </c>
      <c r="D3518" t="s">
        <v>41</v>
      </c>
      <c r="E3518">
        <v>5</v>
      </c>
      <c r="F3518" t="s">
        <v>967</v>
      </c>
      <c r="G3518" t="s">
        <v>159</v>
      </c>
      <c r="T3518">
        <v>3</v>
      </c>
      <c r="U3518">
        <v>3</v>
      </c>
      <c r="V3518">
        <v>44</v>
      </c>
      <c r="W3518">
        <v>1</v>
      </c>
      <c r="X3518">
        <v>0</v>
      </c>
      <c r="Y3518">
        <v>0</v>
      </c>
      <c r="AF3518">
        <v>13.4</v>
      </c>
    </row>
    <row r="3519" spans="1:32" x14ac:dyDescent="0.2">
      <c r="A3519" t="s">
        <v>441</v>
      </c>
      <c r="B3519" t="s">
        <v>367</v>
      </c>
      <c r="C3519" t="s">
        <v>62</v>
      </c>
      <c r="D3519" t="s">
        <v>52</v>
      </c>
      <c r="E3519">
        <v>5</v>
      </c>
      <c r="F3519" t="s">
        <v>442</v>
      </c>
      <c r="G3519" t="s">
        <v>156</v>
      </c>
      <c r="H3519">
        <v>30</v>
      </c>
      <c r="I3519">
        <v>16</v>
      </c>
      <c r="J3519">
        <v>181</v>
      </c>
      <c r="K3519">
        <v>1</v>
      </c>
      <c r="L3519">
        <v>0</v>
      </c>
      <c r="M3519">
        <v>0</v>
      </c>
      <c r="N3519">
        <v>0</v>
      </c>
      <c r="O3519">
        <v>3</v>
      </c>
      <c r="P3519">
        <v>21</v>
      </c>
      <c r="Q3519">
        <v>0</v>
      </c>
      <c r="R3519">
        <v>0</v>
      </c>
      <c r="S3519">
        <v>0</v>
      </c>
      <c r="AF3519">
        <v>13.34</v>
      </c>
    </row>
    <row r="3520" spans="1:32" x14ac:dyDescent="0.2">
      <c r="A3520" t="s">
        <v>648</v>
      </c>
      <c r="B3520" t="s">
        <v>475</v>
      </c>
      <c r="C3520" t="s">
        <v>46</v>
      </c>
      <c r="D3520" t="s">
        <v>61</v>
      </c>
      <c r="E3520">
        <v>5</v>
      </c>
      <c r="F3520" t="s">
        <v>649</v>
      </c>
      <c r="G3520" t="s">
        <v>163</v>
      </c>
      <c r="O3520">
        <v>11</v>
      </c>
      <c r="P3520">
        <v>103</v>
      </c>
      <c r="Q3520">
        <v>0</v>
      </c>
      <c r="R3520">
        <v>0</v>
      </c>
      <c r="S3520">
        <v>1</v>
      </c>
      <c r="AF3520">
        <v>13.3</v>
      </c>
    </row>
    <row r="3521" spans="1:32" x14ac:dyDescent="0.2">
      <c r="A3521" t="s">
        <v>840</v>
      </c>
      <c r="B3521" t="s">
        <v>720</v>
      </c>
      <c r="C3521" t="s">
        <v>37</v>
      </c>
      <c r="D3521" t="s">
        <v>60</v>
      </c>
      <c r="E3521">
        <v>5</v>
      </c>
      <c r="F3521" t="s">
        <v>841</v>
      </c>
      <c r="G3521" t="s">
        <v>166</v>
      </c>
      <c r="T3521">
        <v>8</v>
      </c>
      <c r="U3521">
        <v>6</v>
      </c>
      <c r="V3521">
        <v>72</v>
      </c>
      <c r="W3521">
        <v>0</v>
      </c>
      <c r="X3521">
        <v>0</v>
      </c>
      <c r="Y3521">
        <v>0</v>
      </c>
      <c r="AF3521">
        <v>13.2</v>
      </c>
    </row>
    <row r="3522" spans="1:32" x14ac:dyDescent="0.2">
      <c r="A3522" t="s">
        <v>375</v>
      </c>
      <c r="B3522" t="s">
        <v>367</v>
      </c>
      <c r="C3522" t="s">
        <v>56</v>
      </c>
      <c r="D3522" t="s">
        <v>31</v>
      </c>
      <c r="E3522">
        <v>5</v>
      </c>
      <c r="F3522" t="s">
        <v>376</v>
      </c>
      <c r="G3522" t="s">
        <v>164</v>
      </c>
      <c r="H3522">
        <v>39</v>
      </c>
      <c r="I3522">
        <v>26</v>
      </c>
      <c r="J3522">
        <v>249</v>
      </c>
      <c r="K3522">
        <v>1</v>
      </c>
      <c r="L3522">
        <v>0</v>
      </c>
      <c r="M3522">
        <v>1</v>
      </c>
      <c r="N3522">
        <v>0</v>
      </c>
      <c r="O3522">
        <v>1</v>
      </c>
      <c r="P3522">
        <v>-1</v>
      </c>
      <c r="Q3522">
        <v>0</v>
      </c>
      <c r="R3522">
        <v>0</v>
      </c>
      <c r="S3522">
        <v>0</v>
      </c>
      <c r="Z3522">
        <v>1</v>
      </c>
      <c r="AA3522">
        <v>0</v>
      </c>
      <c r="AF3522">
        <v>12.86</v>
      </c>
    </row>
    <row r="3523" spans="1:32" x14ac:dyDescent="0.2">
      <c r="A3523" t="s">
        <v>630</v>
      </c>
      <c r="B3523" t="s">
        <v>475</v>
      </c>
      <c r="C3523" t="s">
        <v>49</v>
      </c>
      <c r="D3523" t="s">
        <v>48</v>
      </c>
      <c r="E3523">
        <v>5</v>
      </c>
      <c r="F3523" t="s">
        <v>631</v>
      </c>
      <c r="G3523" t="s">
        <v>167</v>
      </c>
      <c r="O3523">
        <v>4</v>
      </c>
      <c r="P3523">
        <v>10</v>
      </c>
      <c r="Q3523">
        <v>0</v>
      </c>
      <c r="R3523">
        <v>0</v>
      </c>
      <c r="S3523">
        <v>0</v>
      </c>
      <c r="T3523">
        <v>7</v>
      </c>
      <c r="U3523">
        <v>5</v>
      </c>
      <c r="V3523">
        <v>66</v>
      </c>
      <c r="W3523">
        <v>0</v>
      </c>
      <c r="X3523">
        <v>0</v>
      </c>
      <c r="Y3523">
        <v>0</v>
      </c>
      <c r="AF3523">
        <v>12.6</v>
      </c>
    </row>
    <row r="3524" spans="1:32" x14ac:dyDescent="0.2">
      <c r="A3524" t="s">
        <v>477</v>
      </c>
      <c r="B3524" t="s">
        <v>475</v>
      </c>
      <c r="C3524" t="s">
        <v>46</v>
      </c>
      <c r="D3524" t="s">
        <v>61</v>
      </c>
      <c r="E3524">
        <v>5</v>
      </c>
      <c r="F3524" t="s">
        <v>478</v>
      </c>
      <c r="G3524" t="s">
        <v>163</v>
      </c>
      <c r="O3524">
        <v>3</v>
      </c>
      <c r="P3524">
        <v>6</v>
      </c>
      <c r="Q3524">
        <v>2</v>
      </c>
      <c r="R3524">
        <v>0</v>
      </c>
      <c r="S3524">
        <v>0</v>
      </c>
      <c r="AF3524">
        <v>12.6</v>
      </c>
    </row>
    <row r="3525" spans="1:32" x14ac:dyDescent="0.2">
      <c r="A3525" t="s">
        <v>878</v>
      </c>
      <c r="B3525" t="s">
        <v>794</v>
      </c>
      <c r="C3525" t="s">
        <v>41</v>
      </c>
      <c r="D3525" t="s">
        <v>38</v>
      </c>
      <c r="E3525">
        <v>5</v>
      </c>
      <c r="F3525" t="s">
        <v>879</v>
      </c>
      <c r="G3525" t="s">
        <v>159</v>
      </c>
      <c r="T3525">
        <v>5</v>
      </c>
      <c r="U3525">
        <v>3</v>
      </c>
      <c r="V3525">
        <v>36</v>
      </c>
      <c r="W3525">
        <v>1</v>
      </c>
      <c r="X3525">
        <v>0</v>
      </c>
      <c r="Y3525">
        <v>0</v>
      </c>
      <c r="AF3525">
        <v>12.6</v>
      </c>
    </row>
    <row r="3526" spans="1:32" x14ac:dyDescent="0.2">
      <c r="A3526" t="s">
        <v>511</v>
      </c>
      <c r="B3526" t="s">
        <v>475</v>
      </c>
      <c r="C3526" t="s">
        <v>46</v>
      </c>
      <c r="D3526" t="s">
        <v>61</v>
      </c>
      <c r="E3526">
        <v>5</v>
      </c>
      <c r="F3526" t="s">
        <v>512</v>
      </c>
      <c r="G3526" t="s">
        <v>163</v>
      </c>
      <c r="O3526">
        <v>3</v>
      </c>
      <c r="P3526">
        <v>63</v>
      </c>
      <c r="Q3526">
        <v>1</v>
      </c>
      <c r="R3526">
        <v>0</v>
      </c>
      <c r="S3526">
        <v>0</v>
      </c>
      <c r="AF3526">
        <v>12.3</v>
      </c>
    </row>
    <row r="3527" spans="1:32" x14ac:dyDescent="0.2">
      <c r="A3527" t="s">
        <v>802</v>
      </c>
      <c r="B3527" t="s">
        <v>720</v>
      </c>
      <c r="C3527" t="s">
        <v>51</v>
      </c>
      <c r="D3527" t="s">
        <v>57</v>
      </c>
      <c r="E3527">
        <v>5</v>
      </c>
      <c r="F3527" t="s">
        <v>803</v>
      </c>
      <c r="G3527" t="s">
        <v>160</v>
      </c>
      <c r="T3527">
        <v>5</v>
      </c>
      <c r="U3527">
        <v>5</v>
      </c>
      <c r="V3527">
        <v>69</v>
      </c>
      <c r="W3527">
        <v>0</v>
      </c>
      <c r="X3527">
        <v>0</v>
      </c>
      <c r="Y3527">
        <v>0</v>
      </c>
      <c r="AF3527">
        <v>11.9</v>
      </c>
    </row>
    <row r="3528" spans="1:32" x14ac:dyDescent="0.2">
      <c r="A3528" t="s">
        <v>880</v>
      </c>
      <c r="B3528" t="s">
        <v>720</v>
      </c>
      <c r="C3528" t="s">
        <v>55</v>
      </c>
      <c r="D3528" t="s">
        <v>45</v>
      </c>
      <c r="E3528">
        <v>5</v>
      </c>
      <c r="F3528" t="s">
        <v>881</v>
      </c>
      <c r="G3528" t="s">
        <v>157</v>
      </c>
      <c r="T3528">
        <v>9</v>
      </c>
      <c r="U3528">
        <v>4</v>
      </c>
      <c r="V3528">
        <v>78</v>
      </c>
      <c r="W3528">
        <v>0</v>
      </c>
      <c r="X3528">
        <v>0</v>
      </c>
      <c r="Y3528">
        <v>0</v>
      </c>
      <c r="AF3528">
        <v>11.8</v>
      </c>
    </row>
    <row r="3529" spans="1:32" x14ac:dyDescent="0.2">
      <c r="A3529" t="s">
        <v>1145</v>
      </c>
      <c r="B3529" t="s">
        <v>720</v>
      </c>
      <c r="C3529" t="s">
        <v>57</v>
      </c>
      <c r="D3529" t="s">
        <v>51</v>
      </c>
      <c r="E3529">
        <v>5</v>
      </c>
      <c r="F3529" t="s">
        <v>1146</v>
      </c>
      <c r="G3529" t="s">
        <v>160</v>
      </c>
      <c r="T3529">
        <v>3</v>
      </c>
      <c r="U3529">
        <v>2</v>
      </c>
      <c r="V3529">
        <v>38</v>
      </c>
      <c r="W3529">
        <v>1</v>
      </c>
      <c r="X3529">
        <v>0</v>
      </c>
      <c r="Y3529">
        <v>0</v>
      </c>
      <c r="AF3529">
        <v>11.8</v>
      </c>
    </row>
    <row r="3530" spans="1:32" x14ac:dyDescent="0.2">
      <c r="A3530" t="s">
        <v>864</v>
      </c>
      <c r="B3530" t="s">
        <v>720</v>
      </c>
      <c r="C3530" t="s">
        <v>61</v>
      </c>
      <c r="D3530" t="s">
        <v>46</v>
      </c>
      <c r="E3530">
        <v>5</v>
      </c>
      <c r="F3530" t="s">
        <v>865</v>
      </c>
      <c r="G3530" t="s">
        <v>163</v>
      </c>
      <c r="T3530">
        <v>7</v>
      </c>
      <c r="U3530">
        <v>5</v>
      </c>
      <c r="V3530">
        <v>67</v>
      </c>
      <c r="W3530">
        <v>0</v>
      </c>
      <c r="X3530">
        <v>0</v>
      </c>
      <c r="Y3530">
        <v>0</v>
      </c>
      <c r="AF3530">
        <v>11.7</v>
      </c>
    </row>
    <row r="3531" spans="1:32" x14ac:dyDescent="0.2">
      <c r="A3531" t="s">
        <v>888</v>
      </c>
      <c r="B3531" t="s">
        <v>720</v>
      </c>
      <c r="C3531" t="s">
        <v>49</v>
      </c>
      <c r="D3531" t="s">
        <v>48</v>
      </c>
      <c r="E3531">
        <v>5</v>
      </c>
      <c r="F3531" t="s">
        <v>889</v>
      </c>
      <c r="G3531" t="s">
        <v>167</v>
      </c>
      <c r="T3531">
        <v>10</v>
      </c>
      <c r="U3531">
        <v>6</v>
      </c>
      <c r="V3531">
        <v>57</v>
      </c>
      <c r="W3531">
        <v>0</v>
      </c>
      <c r="X3531">
        <v>0</v>
      </c>
      <c r="Y3531">
        <v>0</v>
      </c>
      <c r="AF3531">
        <v>11.7</v>
      </c>
    </row>
    <row r="3532" spans="1:32" x14ac:dyDescent="0.2">
      <c r="A3532" t="s">
        <v>896</v>
      </c>
      <c r="B3532" t="s">
        <v>720</v>
      </c>
      <c r="C3532" t="s">
        <v>50</v>
      </c>
      <c r="D3532" t="s">
        <v>53</v>
      </c>
      <c r="E3532">
        <v>5</v>
      </c>
      <c r="F3532" t="s">
        <v>897</v>
      </c>
      <c r="G3532" t="s">
        <v>162</v>
      </c>
      <c r="T3532">
        <v>10</v>
      </c>
      <c r="U3532">
        <v>5</v>
      </c>
      <c r="V3532">
        <v>67</v>
      </c>
      <c r="W3532">
        <v>0</v>
      </c>
      <c r="X3532">
        <v>0</v>
      </c>
      <c r="Y3532">
        <v>0</v>
      </c>
      <c r="AF3532">
        <v>11.7</v>
      </c>
    </row>
    <row r="3533" spans="1:32" x14ac:dyDescent="0.2">
      <c r="A3533" t="s">
        <v>1197</v>
      </c>
      <c r="B3533" t="s">
        <v>794</v>
      </c>
      <c r="C3533" t="s">
        <v>60</v>
      </c>
      <c r="D3533" t="s">
        <v>37</v>
      </c>
      <c r="E3533">
        <v>5</v>
      </c>
      <c r="F3533" t="s">
        <v>1198</v>
      </c>
      <c r="G3533" t="s">
        <v>166</v>
      </c>
      <c r="T3533">
        <v>5</v>
      </c>
      <c r="U3533">
        <v>3</v>
      </c>
      <c r="V3533">
        <v>26</v>
      </c>
      <c r="W3533">
        <v>1</v>
      </c>
      <c r="X3533">
        <v>0</v>
      </c>
      <c r="Y3533">
        <v>0</v>
      </c>
      <c r="AF3533">
        <v>11.6</v>
      </c>
    </row>
    <row r="3534" spans="1:32" x14ac:dyDescent="0.2">
      <c r="A3534" t="s">
        <v>830</v>
      </c>
      <c r="B3534" t="s">
        <v>720</v>
      </c>
      <c r="C3534" t="s">
        <v>45</v>
      </c>
      <c r="D3534" t="s">
        <v>55</v>
      </c>
      <c r="E3534">
        <v>5</v>
      </c>
      <c r="F3534" t="s">
        <v>831</v>
      </c>
      <c r="G3534" t="s">
        <v>157</v>
      </c>
      <c r="T3534">
        <v>5</v>
      </c>
      <c r="U3534">
        <v>4</v>
      </c>
      <c r="V3534">
        <v>75</v>
      </c>
      <c r="W3534">
        <v>0</v>
      </c>
      <c r="X3534">
        <v>0</v>
      </c>
      <c r="Y3534">
        <v>0</v>
      </c>
      <c r="AF3534">
        <v>11.5</v>
      </c>
    </row>
    <row r="3535" spans="1:32" x14ac:dyDescent="0.2">
      <c r="A3535" t="s">
        <v>652</v>
      </c>
      <c r="B3535" t="s">
        <v>475</v>
      </c>
      <c r="C3535" t="s">
        <v>34</v>
      </c>
      <c r="D3535" t="s">
        <v>43</v>
      </c>
      <c r="E3535">
        <v>5</v>
      </c>
      <c r="F3535" t="s">
        <v>653</v>
      </c>
      <c r="G3535" t="s">
        <v>165</v>
      </c>
      <c r="O3535">
        <v>15</v>
      </c>
      <c r="P3535">
        <v>60</v>
      </c>
      <c r="Q3535">
        <v>0</v>
      </c>
      <c r="R3535">
        <v>0</v>
      </c>
      <c r="S3535">
        <v>0</v>
      </c>
      <c r="T3535">
        <v>4</v>
      </c>
      <c r="U3535">
        <v>4</v>
      </c>
      <c r="V3535">
        <v>13</v>
      </c>
      <c r="W3535">
        <v>0</v>
      </c>
      <c r="X3535">
        <v>0</v>
      </c>
      <c r="Y3535">
        <v>0</v>
      </c>
      <c r="AF3535">
        <v>11.3</v>
      </c>
    </row>
    <row r="3536" spans="1:32" x14ac:dyDescent="0.2">
      <c r="A3536" t="s">
        <v>391</v>
      </c>
      <c r="B3536" t="s">
        <v>367</v>
      </c>
      <c r="C3536" t="s">
        <v>54</v>
      </c>
      <c r="D3536" t="s">
        <v>58</v>
      </c>
      <c r="E3536">
        <v>5</v>
      </c>
      <c r="F3536" t="s">
        <v>392</v>
      </c>
      <c r="G3536" t="s">
        <v>155</v>
      </c>
      <c r="H3536">
        <v>32</v>
      </c>
      <c r="I3536">
        <v>21</v>
      </c>
      <c r="J3536">
        <v>187</v>
      </c>
      <c r="K3536">
        <v>0</v>
      </c>
      <c r="L3536">
        <v>0</v>
      </c>
      <c r="M3536">
        <v>1</v>
      </c>
      <c r="N3536">
        <v>0</v>
      </c>
      <c r="O3536">
        <v>5</v>
      </c>
      <c r="P3536">
        <v>47</v>
      </c>
      <c r="Q3536">
        <v>0</v>
      </c>
      <c r="R3536">
        <v>0</v>
      </c>
      <c r="S3536">
        <v>0</v>
      </c>
      <c r="AF3536">
        <v>11.18</v>
      </c>
    </row>
    <row r="3537" spans="1:32" x14ac:dyDescent="0.2">
      <c r="A3537" t="s">
        <v>447</v>
      </c>
      <c r="B3537" t="s">
        <v>367</v>
      </c>
      <c r="C3537" t="s">
        <v>48</v>
      </c>
      <c r="D3537" t="s">
        <v>49</v>
      </c>
      <c r="E3537">
        <v>5</v>
      </c>
      <c r="F3537" t="s">
        <v>448</v>
      </c>
      <c r="G3537" t="s">
        <v>167</v>
      </c>
      <c r="H3537">
        <v>26</v>
      </c>
      <c r="I3537">
        <v>13</v>
      </c>
      <c r="J3537">
        <v>203</v>
      </c>
      <c r="K3537">
        <v>1</v>
      </c>
      <c r="L3537">
        <v>0</v>
      </c>
      <c r="M3537">
        <v>1</v>
      </c>
      <c r="N3537">
        <v>0</v>
      </c>
      <c r="AF3537">
        <v>11.12</v>
      </c>
    </row>
    <row r="3538" spans="1:32" x14ac:dyDescent="0.2">
      <c r="A3538" t="s">
        <v>787</v>
      </c>
      <c r="B3538" t="s">
        <v>720</v>
      </c>
      <c r="C3538" t="s">
        <v>51</v>
      </c>
      <c r="D3538" t="s">
        <v>57</v>
      </c>
      <c r="E3538">
        <v>5</v>
      </c>
      <c r="F3538" t="s">
        <v>788</v>
      </c>
      <c r="G3538" t="s">
        <v>160</v>
      </c>
      <c r="T3538">
        <v>8</v>
      </c>
      <c r="U3538">
        <v>5</v>
      </c>
      <c r="V3538">
        <v>61</v>
      </c>
      <c r="W3538">
        <v>0</v>
      </c>
      <c r="X3538">
        <v>0</v>
      </c>
      <c r="Y3538">
        <v>0</v>
      </c>
      <c r="AF3538">
        <v>11.1</v>
      </c>
    </row>
    <row r="3539" spans="1:32" x14ac:dyDescent="0.2">
      <c r="A3539" t="s">
        <v>894</v>
      </c>
      <c r="B3539" t="s">
        <v>794</v>
      </c>
      <c r="C3539" t="s">
        <v>38</v>
      </c>
      <c r="D3539" t="s">
        <v>41</v>
      </c>
      <c r="E3539">
        <v>5</v>
      </c>
      <c r="F3539" t="s">
        <v>895</v>
      </c>
      <c r="G3539" t="s">
        <v>159</v>
      </c>
      <c r="T3539">
        <v>7</v>
      </c>
      <c r="U3539">
        <v>5</v>
      </c>
      <c r="V3539">
        <v>60</v>
      </c>
      <c r="W3539">
        <v>0</v>
      </c>
      <c r="X3539">
        <v>0</v>
      </c>
      <c r="Y3539">
        <v>0</v>
      </c>
      <c r="AF3539">
        <v>11</v>
      </c>
    </row>
    <row r="3540" spans="1:32" x14ac:dyDescent="0.2">
      <c r="A3540" t="s">
        <v>781</v>
      </c>
      <c r="B3540" t="s">
        <v>720</v>
      </c>
      <c r="C3540" t="s">
        <v>62</v>
      </c>
      <c r="D3540" t="s">
        <v>52</v>
      </c>
      <c r="E3540">
        <v>5</v>
      </c>
      <c r="F3540" t="s">
        <v>782</v>
      </c>
      <c r="G3540" t="s">
        <v>156</v>
      </c>
      <c r="O3540">
        <v>1</v>
      </c>
      <c r="P3540">
        <v>5</v>
      </c>
      <c r="Q3540">
        <v>0</v>
      </c>
      <c r="R3540">
        <v>0</v>
      </c>
      <c r="S3540">
        <v>0</v>
      </c>
      <c r="T3540">
        <v>3</v>
      </c>
      <c r="U3540">
        <v>2</v>
      </c>
      <c r="V3540">
        <v>24</v>
      </c>
      <c r="W3540">
        <v>1</v>
      </c>
      <c r="X3540">
        <v>0</v>
      </c>
      <c r="Y3540">
        <v>0</v>
      </c>
      <c r="AF3540">
        <v>10.9</v>
      </c>
    </row>
    <row r="3541" spans="1:32" x14ac:dyDescent="0.2">
      <c r="A3541" t="s">
        <v>419</v>
      </c>
      <c r="B3541" t="s">
        <v>367</v>
      </c>
      <c r="C3541" t="s">
        <v>53</v>
      </c>
      <c r="D3541" t="s">
        <v>50</v>
      </c>
      <c r="E3541">
        <v>5</v>
      </c>
      <c r="F3541" t="s">
        <v>420</v>
      </c>
      <c r="G3541" t="s">
        <v>162</v>
      </c>
      <c r="H3541">
        <v>32</v>
      </c>
      <c r="I3541">
        <v>21</v>
      </c>
      <c r="J3541">
        <v>219</v>
      </c>
      <c r="K3541">
        <v>1</v>
      </c>
      <c r="L3541">
        <v>0</v>
      </c>
      <c r="M3541">
        <v>2</v>
      </c>
      <c r="N3541">
        <v>0</v>
      </c>
      <c r="O3541">
        <v>1</v>
      </c>
      <c r="P3541">
        <v>1</v>
      </c>
      <c r="Q3541">
        <v>0</v>
      </c>
      <c r="R3541">
        <v>0</v>
      </c>
      <c r="S3541">
        <v>0</v>
      </c>
      <c r="AF3541">
        <v>10.86</v>
      </c>
    </row>
    <row r="3542" spans="1:32" x14ac:dyDescent="0.2">
      <c r="A3542" t="s">
        <v>642</v>
      </c>
      <c r="B3542" t="s">
        <v>475</v>
      </c>
      <c r="C3542" t="s">
        <v>53</v>
      </c>
      <c r="D3542" t="s">
        <v>50</v>
      </c>
      <c r="E3542">
        <v>5</v>
      </c>
      <c r="F3542" t="s">
        <v>643</v>
      </c>
      <c r="G3542" t="s">
        <v>162</v>
      </c>
      <c r="O3542">
        <v>3</v>
      </c>
      <c r="P3542">
        <v>15</v>
      </c>
      <c r="Q3542">
        <v>0</v>
      </c>
      <c r="R3542">
        <v>0</v>
      </c>
      <c r="S3542">
        <v>0</v>
      </c>
      <c r="T3542">
        <v>7</v>
      </c>
      <c r="U3542">
        <v>6</v>
      </c>
      <c r="V3542">
        <v>33</v>
      </c>
      <c r="W3542">
        <v>0</v>
      </c>
      <c r="X3542">
        <v>0</v>
      </c>
      <c r="Y3542">
        <v>0</v>
      </c>
      <c r="AF3542">
        <v>10.8</v>
      </c>
    </row>
    <row r="3543" spans="1:32" x14ac:dyDescent="0.2">
      <c r="A3543" t="s">
        <v>767</v>
      </c>
      <c r="B3543" t="s">
        <v>720</v>
      </c>
      <c r="C3543" t="s">
        <v>35</v>
      </c>
      <c r="D3543" t="s">
        <v>47</v>
      </c>
      <c r="E3543">
        <v>5</v>
      </c>
      <c r="F3543" t="s">
        <v>768</v>
      </c>
      <c r="G3543" t="s">
        <v>161</v>
      </c>
      <c r="O3543">
        <v>3</v>
      </c>
      <c r="P3543">
        <v>22</v>
      </c>
      <c r="Q3543">
        <v>0</v>
      </c>
      <c r="R3543">
        <v>0</v>
      </c>
      <c r="S3543">
        <v>0</v>
      </c>
      <c r="T3543">
        <v>5</v>
      </c>
      <c r="U3543">
        <v>2</v>
      </c>
      <c r="V3543">
        <v>6</v>
      </c>
      <c r="W3543">
        <v>1</v>
      </c>
      <c r="X3543">
        <v>0</v>
      </c>
      <c r="Y3543">
        <v>0</v>
      </c>
      <c r="AF3543">
        <v>10.8</v>
      </c>
    </row>
    <row r="3544" spans="1:32" x14ac:dyDescent="0.2">
      <c r="A3544" t="s">
        <v>507</v>
      </c>
      <c r="B3544" t="s">
        <v>475</v>
      </c>
      <c r="C3544" t="s">
        <v>37</v>
      </c>
      <c r="D3544" t="s">
        <v>60</v>
      </c>
      <c r="E3544">
        <v>5</v>
      </c>
      <c r="F3544" t="s">
        <v>508</v>
      </c>
      <c r="G3544" t="s">
        <v>166</v>
      </c>
      <c r="O3544">
        <v>11</v>
      </c>
      <c r="P3544">
        <v>46</v>
      </c>
      <c r="Q3544">
        <v>0</v>
      </c>
      <c r="R3544">
        <v>0</v>
      </c>
      <c r="S3544">
        <v>0</v>
      </c>
      <c r="T3544">
        <v>4</v>
      </c>
      <c r="U3544">
        <v>4</v>
      </c>
      <c r="V3544">
        <v>21</v>
      </c>
      <c r="W3544">
        <v>0</v>
      </c>
      <c r="X3544">
        <v>0</v>
      </c>
      <c r="Y3544">
        <v>0</v>
      </c>
      <c r="AF3544">
        <v>10.7</v>
      </c>
    </row>
    <row r="3545" spans="1:32" x14ac:dyDescent="0.2">
      <c r="A3545" t="s">
        <v>523</v>
      </c>
      <c r="B3545" t="s">
        <v>475</v>
      </c>
      <c r="C3545" t="s">
        <v>53</v>
      </c>
      <c r="D3545" t="s">
        <v>50</v>
      </c>
      <c r="E3545">
        <v>5</v>
      </c>
      <c r="F3545" t="s">
        <v>524</v>
      </c>
      <c r="G3545" t="s">
        <v>162</v>
      </c>
      <c r="O3545">
        <v>11</v>
      </c>
      <c r="P3545">
        <v>20</v>
      </c>
      <c r="Q3545">
        <v>1</v>
      </c>
      <c r="R3545">
        <v>0</v>
      </c>
      <c r="S3545">
        <v>0</v>
      </c>
      <c r="T3545">
        <v>2</v>
      </c>
      <c r="U3545">
        <v>1</v>
      </c>
      <c r="V3545">
        <v>17</v>
      </c>
      <c r="W3545">
        <v>0</v>
      </c>
      <c r="X3545">
        <v>0</v>
      </c>
      <c r="Y3545">
        <v>0</v>
      </c>
      <c r="AF3545">
        <v>10.7</v>
      </c>
    </row>
    <row r="3546" spans="1:32" x14ac:dyDescent="0.2">
      <c r="A3546" t="s">
        <v>936</v>
      </c>
      <c r="B3546" t="s">
        <v>794</v>
      </c>
      <c r="C3546" t="s">
        <v>43</v>
      </c>
      <c r="D3546" t="s">
        <v>34</v>
      </c>
      <c r="E3546">
        <v>5</v>
      </c>
      <c r="F3546" t="s">
        <v>937</v>
      </c>
      <c r="G3546" t="s">
        <v>165</v>
      </c>
      <c r="T3546">
        <v>5</v>
      </c>
      <c r="U3546">
        <v>4</v>
      </c>
      <c r="V3546">
        <v>67</v>
      </c>
      <c r="W3546">
        <v>0</v>
      </c>
      <c r="X3546">
        <v>0</v>
      </c>
      <c r="Y3546">
        <v>0</v>
      </c>
      <c r="AF3546">
        <v>10.7</v>
      </c>
    </row>
    <row r="3547" spans="1:32" x14ac:dyDescent="0.2">
      <c r="A3547" t="s">
        <v>1099</v>
      </c>
      <c r="B3547" t="s">
        <v>794</v>
      </c>
      <c r="C3547" t="s">
        <v>53</v>
      </c>
      <c r="D3547" t="s">
        <v>50</v>
      </c>
      <c r="E3547">
        <v>5</v>
      </c>
      <c r="F3547" t="s">
        <v>1100</v>
      </c>
      <c r="G3547" t="s">
        <v>162</v>
      </c>
      <c r="T3547">
        <v>3</v>
      </c>
      <c r="U3547">
        <v>2</v>
      </c>
      <c r="V3547">
        <v>27</v>
      </c>
      <c r="W3547">
        <v>1</v>
      </c>
      <c r="X3547">
        <v>0</v>
      </c>
      <c r="Y3547">
        <v>0</v>
      </c>
      <c r="AF3547">
        <v>10.7</v>
      </c>
    </row>
    <row r="3548" spans="1:32" x14ac:dyDescent="0.2">
      <c r="A3548" t="s">
        <v>464</v>
      </c>
      <c r="B3548" t="s">
        <v>367</v>
      </c>
      <c r="C3548" t="s">
        <v>61</v>
      </c>
      <c r="D3548" t="s">
        <v>46</v>
      </c>
      <c r="E3548">
        <v>5</v>
      </c>
      <c r="F3548" t="s">
        <v>465</v>
      </c>
      <c r="G3548" t="s">
        <v>163</v>
      </c>
      <c r="H3548">
        <v>38</v>
      </c>
      <c r="I3548">
        <v>21</v>
      </c>
      <c r="J3548">
        <v>191</v>
      </c>
      <c r="K3548">
        <v>1</v>
      </c>
      <c r="L3548">
        <v>0</v>
      </c>
      <c r="M3548">
        <v>1</v>
      </c>
      <c r="N3548">
        <v>0</v>
      </c>
      <c r="AF3548">
        <v>10.64</v>
      </c>
    </row>
    <row r="3549" spans="1:32" x14ac:dyDescent="0.2">
      <c r="A3549" t="s">
        <v>996</v>
      </c>
      <c r="B3549" t="s">
        <v>794</v>
      </c>
      <c r="C3549" t="s">
        <v>46</v>
      </c>
      <c r="D3549" t="s">
        <v>61</v>
      </c>
      <c r="E3549">
        <v>5</v>
      </c>
      <c r="F3549" t="s">
        <v>997</v>
      </c>
      <c r="G3549" t="s">
        <v>163</v>
      </c>
      <c r="T3549">
        <v>2</v>
      </c>
      <c r="U3549">
        <v>2</v>
      </c>
      <c r="V3549">
        <v>25</v>
      </c>
      <c r="W3549">
        <v>1</v>
      </c>
      <c r="X3549">
        <v>0</v>
      </c>
      <c r="Y3549">
        <v>0</v>
      </c>
      <c r="AF3549">
        <v>10.5</v>
      </c>
    </row>
    <row r="3550" spans="1:32" x14ac:dyDescent="0.2">
      <c r="A3550" t="s">
        <v>862</v>
      </c>
      <c r="B3550" t="s">
        <v>720</v>
      </c>
      <c r="C3550" t="s">
        <v>31</v>
      </c>
      <c r="D3550" t="s">
        <v>56</v>
      </c>
      <c r="E3550">
        <v>5</v>
      </c>
      <c r="F3550" t="s">
        <v>863</v>
      </c>
      <c r="G3550" t="s">
        <v>164</v>
      </c>
      <c r="T3550">
        <v>8</v>
      </c>
      <c r="U3550">
        <v>5</v>
      </c>
      <c r="V3550">
        <v>55</v>
      </c>
      <c r="W3550">
        <v>0</v>
      </c>
      <c r="X3550">
        <v>0</v>
      </c>
      <c r="Y3550">
        <v>0</v>
      </c>
      <c r="AF3550">
        <v>10.5</v>
      </c>
    </row>
    <row r="3551" spans="1:32" x14ac:dyDescent="0.2">
      <c r="A3551" t="s">
        <v>793</v>
      </c>
      <c r="B3551" t="s">
        <v>794</v>
      </c>
      <c r="C3551" t="s">
        <v>47</v>
      </c>
      <c r="D3551" t="s">
        <v>35</v>
      </c>
      <c r="E3551">
        <v>5</v>
      </c>
      <c r="F3551" t="s">
        <v>795</v>
      </c>
      <c r="G3551" t="s">
        <v>161</v>
      </c>
      <c r="T3551">
        <v>8</v>
      </c>
      <c r="U3551">
        <v>6</v>
      </c>
      <c r="V3551">
        <v>45</v>
      </c>
      <c r="W3551">
        <v>0</v>
      </c>
      <c r="X3551">
        <v>0</v>
      </c>
      <c r="Y3551">
        <v>0</v>
      </c>
      <c r="AF3551">
        <v>10.5</v>
      </c>
    </row>
    <row r="3552" spans="1:32" x14ac:dyDescent="0.2">
      <c r="A3552" t="s">
        <v>1282</v>
      </c>
      <c r="B3552" t="s">
        <v>720</v>
      </c>
      <c r="C3552" t="s">
        <v>40</v>
      </c>
      <c r="D3552" t="s">
        <v>36</v>
      </c>
      <c r="E3552">
        <v>5</v>
      </c>
      <c r="F3552" t="s">
        <v>1283</v>
      </c>
      <c r="G3552" t="s">
        <v>158</v>
      </c>
      <c r="T3552">
        <v>4</v>
      </c>
      <c r="U3552">
        <v>4</v>
      </c>
      <c r="V3552">
        <v>64</v>
      </c>
      <c r="W3552">
        <v>0</v>
      </c>
      <c r="X3552">
        <v>0</v>
      </c>
      <c r="Y3552">
        <v>0</v>
      </c>
      <c r="AF3552">
        <v>10.4</v>
      </c>
    </row>
    <row r="3553" spans="1:32" x14ac:dyDescent="0.2">
      <c r="A3553" t="s">
        <v>938</v>
      </c>
      <c r="B3553" t="s">
        <v>720</v>
      </c>
      <c r="C3553" t="s">
        <v>35</v>
      </c>
      <c r="D3553" t="s">
        <v>47</v>
      </c>
      <c r="E3553">
        <v>5</v>
      </c>
      <c r="F3553" t="s">
        <v>939</v>
      </c>
      <c r="G3553" t="s">
        <v>161</v>
      </c>
      <c r="T3553">
        <v>5</v>
      </c>
      <c r="U3553">
        <v>3</v>
      </c>
      <c r="V3553">
        <v>73</v>
      </c>
      <c r="W3553">
        <v>0</v>
      </c>
      <c r="X3553">
        <v>0</v>
      </c>
      <c r="Y3553">
        <v>0</v>
      </c>
      <c r="AF3553">
        <v>10.3</v>
      </c>
    </row>
    <row r="3554" spans="1:32" x14ac:dyDescent="0.2">
      <c r="A3554" t="s">
        <v>385</v>
      </c>
      <c r="B3554" t="s">
        <v>367</v>
      </c>
      <c r="C3554" t="s">
        <v>50</v>
      </c>
      <c r="D3554" t="s">
        <v>53</v>
      </c>
      <c r="E3554">
        <v>5</v>
      </c>
      <c r="F3554" t="s">
        <v>386</v>
      </c>
      <c r="G3554" t="s">
        <v>162</v>
      </c>
      <c r="H3554">
        <v>42</v>
      </c>
      <c r="I3554">
        <v>24</v>
      </c>
      <c r="J3554">
        <v>254</v>
      </c>
      <c r="K3554">
        <v>0</v>
      </c>
      <c r="L3554">
        <v>0</v>
      </c>
      <c r="M3554">
        <v>2</v>
      </c>
      <c r="N3554">
        <v>0</v>
      </c>
      <c r="O3554">
        <v>3</v>
      </c>
      <c r="P3554">
        <v>20</v>
      </c>
      <c r="Q3554">
        <v>0</v>
      </c>
      <c r="R3554">
        <v>0</v>
      </c>
      <c r="S3554">
        <v>0</v>
      </c>
      <c r="Z3554">
        <v>1</v>
      </c>
      <c r="AA3554">
        <v>0</v>
      </c>
      <c r="AF3554">
        <v>10.16</v>
      </c>
    </row>
    <row r="3555" spans="1:32" x14ac:dyDescent="0.2">
      <c r="A3555" t="s">
        <v>1063</v>
      </c>
      <c r="B3555" t="s">
        <v>794</v>
      </c>
      <c r="C3555" t="s">
        <v>49</v>
      </c>
      <c r="D3555" t="s">
        <v>48</v>
      </c>
      <c r="E3555">
        <v>5</v>
      </c>
      <c r="F3555" t="s">
        <v>1064</v>
      </c>
      <c r="G3555" t="s">
        <v>167</v>
      </c>
      <c r="T3555">
        <v>5</v>
      </c>
      <c r="U3555">
        <v>5</v>
      </c>
      <c r="V3555">
        <v>50</v>
      </c>
      <c r="W3555">
        <v>0</v>
      </c>
      <c r="X3555">
        <v>0</v>
      </c>
      <c r="Y3555">
        <v>0</v>
      </c>
      <c r="AF3555">
        <v>10</v>
      </c>
    </row>
    <row r="3556" spans="1:32" x14ac:dyDescent="0.2">
      <c r="A3556" t="s">
        <v>1225</v>
      </c>
      <c r="B3556" t="s">
        <v>720</v>
      </c>
      <c r="C3556" t="s">
        <v>57</v>
      </c>
      <c r="D3556" t="s">
        <v>51</v>
      </c>
      <c r="E3556">
        <v>5</v>
      </c>
      <c r="F3556" t="s">
        <v>1226</v>
      </c>
      <c r="G3556" t="s">
        <v>160</v>
      </c>
      <c r="T3556">
        <v>3</v>
      </c>
      <c r="U3556">
        <v>3</v>
      </c>
      <c r="V3556">
        <v>70</v>
      </c>
      <c r="W3556">
        <v>0</v>
      </c>
      <c r="X3556">
        <v>0</v>
      </c>
      <c r="Y3556">
        <v>0</v>
      </c>
      <c r="AF3556">
        <v>10</v>
      </c>
    </row>
    <row r="3557" spans="1:32" x14ac:dyDescent="0.2">
      <c r="A3557" t="s">
        <v>489</v>
      </c>
      <c r="B3557" t="s">
        <v>475</v>
      </c>
      <c r="C3557" t="s">
        <v>41</v>
      </c>
      <c r="D3557" t="s">
        <v>38</v>
      </c>
      <c r="E3557">
        <v>5</v>
      </c>
      <c r="F3557" t="s">
        <v>490</v>
      </c>
      <c r="G3557" t="s">
        <v>159</v>
      </c>
      <c r="O3557">
        <v>12</v>
      </c>
      <c r="P3557">
        <v>57</v>
      </c>
      <c r="Q3557">
        <v>0</v>
      </c>
      <c r="R3557">
        <v>0</v>
      </c>
      <c r="S3557">
        <v>0</v>
      </c>
      <c r="T3557">
        <v>3</v>
      </c>
      <c r="U3557">
        <v>2</v>
      </c>
      <c r="V3557">
        <v>17</v>
      </c>
      <c r="W3557">
        <v>0</v>
      </c>
      <c r="X3557">
        <v>0</v>
      </c>
      <c r="Y3557">
        <v>0</v>
      </c>
      <c r="AF3557">
        <v>9.4</v>
      </c>
    </row>
    <row r="3558" spans="1:32" x14ac:dyDescent="0.2">
      <c r="A3558" t="s">
        <v>497</v>
      </c>
      <c r="B3558" t="s">
        <v>475</v>
      </c>
      <c r="C3558" t="s">
        <v>62</v>
      </c>
      <c r="D3558" t="s">
        <v>52</v>
      </c>
      <c r="E3558">
        <v>5</v>
      </c>
      <c r="F3558" t="s">
        <v>498</v>
      </c>
      <c r="G3558" t="s">
        <v>156</v>
      </c>
      <c r="O3558">
        <v>12</v>
      </c>
      <c r="P3558">
        <v>58</v>
      </c>
      <c r="Q3558">
        <v>0</v>
      </c>
      <c r="R3558">
        <v>0</v>
      </c>
      <c r="S3558">
        <v>0</v>
      </c>
      <c r="T3558">
        <v>4</v>
      </c>
      <c r="U3558">
        <v>1</v>
      </c>
      <c r="V3558">
        <v>26</v>
      </c>
      <c r="W3558">
        <v>0</v>
      </c>
      <c r="X3558">
        <v>0</v>
      </c>
      <c r="Y3558">
        <v>0</v>
      </c>
      <c r="AF3558">
        <v>9.4</v>
      </c>
    </row>
    <row r="3559" spans="1:32" x14ac:dyDescent="0.2">
      <c r="A3559" t="s">
        <v>882</v>
      </c>
      <c r="B3559" t="s">
        <v>720</v>
      </c>
      <c r="C3559" t="s">
        <v>38</v>
      </c>
      <c r="D3559" t="s">
        <v>41</v>
      </c>
      <c r="E3559">
        <v>5</v>
      </c>
      <c r="F3559" t="s">
        <v>883</v>
      </c>
      <c r="G3559" t="s">
        <v>159</v>
      </c>
      <c r="T3559">
        <v>7</v>
      </c>
      <c r="U3559">
        <v>5</v>
      </c>
      <c r="V3559">
        <v>44</v>
      </c>
      <c r="W3559">
        <v>0</v>
      </c>
      <c r="X3559">
        <v>0</v>
      </c>
      <c r="Y3559">
        <v>0</v>
      </c>
      <c r="AF3559">
        <v>9.4</v>
      </c>
    </row>
    <row r="3560" spans="1:32" x14ac:dyDescent="0.2">
      <c r="A3560" t="s">
        <v>1051</v>
      </c>
      <c r="B3560" t="s">
        <v>720</v>
      </c>
      <c r="C3560" t="s">
        <v>56</v>
      </c>
      <c r="D3560" t="s">
        <v>31</v>
      </c>
      <c r="E3560">
        <v>5</v>
      </c>
      <c r="F3560" t="s">
        <v>1052</v>
      </c>
      <c r="G3560" t="s">
        <v>164</v>
      </c>
      <c r="T3560">
        <v>9</v>
      </c>
      <c r="U3560">
        <v>4</v>
      </c>
      <c r="V3560">
        <v>54</v>
      </c>
      <c r="W3560">
        <v>0</v>
      </c>
      <c r="X3560">
        <v>0</v>
      </c>
      <c r="Y3560">
        <v>0</v>
      </c>
      <c r="AF3560">
        <v>9.4</v>
      </c>
    </row>
    <row r="3561" spans="1:32" x14ac:dyDescent="0.2">
      <c r="A3561" t="s">
        <v>1117</v>
      </c>
      <c r="B3561" t="s">
        <v>720</v>
      </c>
      <c r="C3561" t="s">
        <v>37</v>
      </c>
      <c r="D3561" t="s">
        <v>60</v>
      </c>
      <c r="E3561">
        <v>5</v>
      </c>
      <c r="F3561" t="s">
        <v>1118</v>
      </c>
      <c r="G3561" t="s">
        <v>166</v>
      </c>
      <c r="T3561">
        <v>6</v>
      </c>
      <c r="U3561">
        <v>5</v>
      </c>
      <c r="V3561">
        <v>42</v>
      </c>
      <c r="W3561">
        <v>0</v>
      </c>
      <c r="X3561">
        <v>0</v>
      </c>
      <c r="Y3561">
        <v>0</v>
      </c>
      <c r="AF3561">
        <v>9.1999999999999993</v>
      </c>
    </row>
    <row r="3562" spans="1:32" x14ac:dyDescent="0.2">
      <c r="A3562" t="s">
        <v>950</v>
      </c>
      <c r="B3562" t="s">
        <v>720</v>
      </c>
      <c r="C3562" t="s">
        <v>52</v>
      </c>
      <c r="D3562" t="s">
        <v>62</v>
      </c>
      <c r="E3562">
        <v>5</v>
      </c>
      <c r="F3562" t="s">
        <v>951</v>
      </c>
      <c r="G3562" t="s">
        <v>156</v>
      </c>
      <c r="T3562">
        <v>4</v>
      </c>
      <c r="U3562">
        <v>4</v>
      </c>
      <c r="V3562">
        <v>52</v>
      </c>
      <c r="W3562">
        <v>0</v>
      </c>
      <c r="X3562">
        <v>0</v>
      </c>
      <c r="Y3562">
        <v>0</v>
      </c>
      <c r="AF3562">
        <v>9.1999999999999993</v>
      </c>
    </row>
    <row r="3563" spans="1:32" x14ac:dyDescent="0.2">
      <c r="A3563" t="s">
        <v>1183</v>
      </c>
      <c r="B3563" t="s">
        <v>720</v>
      </c>
      <c r="C3563" t="s">
        <v>52</v>
      </c>
      <c r="D3563" t="s">
        <v>62</v>
      </c>
      <c r="E3563">
        <v>5</v>
      </c>
      <c r="F3563" t="s">
        <v>1184</v>
      </c>
      <c r="G3563" t="s">
        <v>156</v>
      </c>
      <c r="T3563">
        <v>8</v>
      </c>
      <c r="U3563">
        <v>6</v>
      </c>
      <c r="V3563">
        <v>31</v>
      </c>
      <c r="W3563">
        <v>0</v>
      </c>
      <c r="X3563">
        <v>0</v>
      </c>
      <c r="Y3563">
        <v>0</v>
      </c>
      <c r="AF3563">
        <v>9.1</v>
      </c>
    </row>
    <row r="3564" spans="1:32" x14ac:dyDescent="0.2">
      <c r="A3564" t="s">
        <v>872</v>
      </c>
      <c r="B3564" t="s">
        <v>720</v>
      </c>
      <c r="C3564" t="s">
        <v>56</v>
      </c>
      <c r="D3564" t="s">
        <v>31</v>
      </c>
      <c r="E3564">
        <v>5</v>
      </c>
      <c r="F3564" t="s">
        <v>873</v>
      </c>
      <c r="G3564" t="s">
        <v>164</v>
      </c>
      <c r="O3564">
        <v>1</v>
      </c>
      <c r="P3564">
        <v>2</v>
      </c>
      <c r="Q3564">
        <v>0</v>
      </c>
      <c r="R3564">
        <v>0</v>
      </c>
      <c r="S3564">
        <v>0</v>
      </c>
      <c r="T3564">
        <v>4</v>
      </c>
      <c r="U3564">
        <v>4</v>
      </c>
      <c r="V3564">
        <v>47</v>
      </c>
      <c r="W3564">
        <v>0</v>
      </c>
      <c r="X3564">
        <v>0</v>
      </c>
      <c r="Y3564">
        <v>0</v>
      </c>
      <c r="AF3564">
        <v>8.9</v>
      </c>
    </row>
    <row r="3565" spans="1:32" x14ac:dyDescent="0.2">
      <c r="A3565" t="s">
        <v>1213</v>
      </c>
      <c r="B3565" t="s">
        <v>794</v>
      </c>
      <c r="C3565" t="s">
        <v>37</v>
      </c>
      <c r="D3565" t="s">
        <v>60</v>
      </c>
      <c r="E3565">
        <v>5</v>
      </c>
      <c r="F3565" t="s">
        <v>1214</v>
      </c>
      <c r="G3565" t="s">
        <v>166</v>
      </c>
      <c r="T3565">
        <v>4</v>
      </c>
      <c r="U3565">
        <v>4</v>
      </c>
      <c r="V3565">
        <v>48</v>
      </c>
      <c r="W3565">
        <v>0</v>
      </c>
      <c r="X3565">
        <v>0</v>
      </c>
      <c r="Y3565">
        <v>0</v>
      </c>
      <c r="AF3565">
        <v>8.8000000000000007</v>
      </c>
    </row>
    <row r="3566" spans="1:32" x14ac:dyDescent="0.2">
      <c r="A3566" t="s">
        <v>366</v>
      </c>
      <c r="B3566" t="s">
        <v>367</v>
      </c>
      <c r="C3566" t="s">
        <v>61</v>
      </c>
      <c r="D3566" t="s">
        <v>46</v>
      </c>
      <c r="E3566">
        <v>5</v>
      </c>
      <c r="F3566" t="s">
        <v>368</v>
      </c>
      <c r="G3566" t="s">
        <v>163</v>
      </c>
      <c r="H3566">
        <v>32</v>
      </c>
      <c r="I3566">
        <v>20</v>
      </c>
      <c r="J3566">
        <v>188</v>
      </c>
      <c r="K3566">
        <v>1</v>
      </c>
      <c r="L3566">
        <v>0</v>
      </c>
      <c r="M3566">
        <v>3</v>
      </c>
      <c r="N3566">
        <v>0</v>
      </c>
      <c r="O3566">
        <v>1</v>
      </c>
      <c r="P3566">
        <v>2</v>
      </c>
      <c r="Q3566">
        <v>0</v>
      </c>
      <c r="R3566">
        <v>0</v>
      </c>
      <c r="S3566">
        <v>0</v>
      </c>
      <c r="AF3566">
        <v>8.7200000000000006</v>
      </c>
    </row>
    <row r="3567" spans="1:32" x14ac:dyDescent="0.2">
      <c r="A3567" t="s">
        <v>521</v>
      </c>
      <c r="B3567" t="s">
        <v>475</v>
      </c>
      <c r="C3567" t="s">
        <v>56</v>
      </c>
      <c r="D3567" t="s">
        <v>31</v>
      </c>
      <c r="E3567">
        <v>5</v>
      </c>
      <c r="F3567" t="s">
        <v>522</v>
      </c>
      <c r="G3567" t="s">
        <v>164</v>
      </c>
      <c r="O3567">
        <v>13</v>
      </c>
      <c r="P3567">
        <v>39</v>
      </c>
      <c r="Q3567">
        <v>0</v>
      </c>
      <c r="R3567">
        <v>0</v>
      </c>
      <c r="S3567">
        <v>0</v>
      </c>
      <c r="T3567">
        <v>4</v>
      </c>
      <c r="U3567">
        <v>3</v>
      </c>
      <c r="V3567">
        <v>18</v>
      </c>
      <c r="W3567">
        <v>0</v>
      </c>
      <c r="X3567">
        <v>0</v>
      </c>
      <c r="Y3567">
        <v>0</v>
      </c>
      <c r="AF3567">
        <v>8.6999999999999993</v>
      </c>
    </row>
    <row r="3568" spans="1:32" x14ac:dyDescent="0.2">
      <c r="A3568" t="s">
        <v>439</v>
      </c>
      <c r="B3568" t="s">
        <v>367</v>
      </c>
      <c r="C3568" t="s">
        <v>31</v>
      </c>
      <c r="D3568" t="s">
        <v>56</v>
      </c>
      <c r="E3568">
        <v>5</v>
      </c>
      <c r="F3568" t="s">
        <v>440</v>
      </c>
      <c r="G3568" t="s">
        <v>164</v>
      </c>
      <c r="H3568">
        <v>35</v>
      </c>
      <c r="I3568">
        <v>22</v>
      </c>
      <c r="J3568">
        <v>266</v>
      </c>
      <c r="K3568">
        <v>0</v>
      </c>
      <c r="L3568">
        <v>0</v>
      </c>
      <c r="M3568">
        <v>2</v>
      </c>
      <c r="N3568">
        <v>0</v>
      </c>
      <c r="AF3568">
        <v>8.64</v>
      </c>
    </row>
    <row r="3569" spans="1:32" x14ac:dyDescent="0.2">
      <c r="A3569" t="s">
        <v>449</v>
      </c>
      <c r="B3569" t="s">
        <v>367</v>
      </c>
      <c r="C3569" t="s">
        <v>34</v>
      </c>
      <c r="D3569" t="s">
        <v>43</v>
      </c>
      <c r="E3569">
        <v>5</v>
      </c>
      <c r="F3569" t="s">
        <v>450</v>
      </c>
      <c r="G3569" t="s">
        <v>165</v>
      </c>
      <c r="H3569">
        <v>39</v>
      </c>
      <c r="I3569">
        <v>26</v>
      </c>
      <c r="J3569">
        <v>188</v>
      </c>
      <c r="K3569">
        <v>0</v>
      </c>
      <c r="L3569">
        <v>0</v>
      </c>
      <c r="M3569">
        <v>1</v>
      </c>
      <c r="N3569">
        <v>0</v>
      </c>
      <c r="O3569">
        <v>3</v>
      </c>
      <c r="P3569">
        <v>18</v>
      </c>
      <c r="Q3569">
        <v>0</v>
      </c>
      <c r="R3569">
        <v>0</v>
      </c>
      <c r="S3569">
        <v>0</v>
      </c>
      <c r="AF3569">
        <v>8.32</v>
      </c>
    </row>
    <row r="3570" spans="1:32" x14ac:dyDescent="0.2">
      <c r="A3570" t="s">
        <v>874</v>
      </c>
      <c r="B3570" t="s">
        <v>794</v>
      </c>
      <c r="C3570" t="s">
        <v>34</v>
      </c>
      <c r="D3570" t="s">
        <v>43</v>
      </c>
      <c r="E3570">
        <v>5</v>
      </c>
      <c r="F3570" t="s">
        <v>875</v>
      </c>
      <c r="G3570" t="s">
        <v>165</v>
      </c>
      <c r="T3570">
        <v>6</v>
      </c>
      <c r="U3570">
        <v>5</v>
      </c>
      <c r="V3570">
        <v>33</v>
      </c>
      <c r="W3570">
        <v>0</v>
      </c>
      <c r="X3570">
        <v>0</v>
      </c>
      <c r="Y3570">
        <v>0</v>
      </c>
      <c r="Z3570">
        <v>1</v>
      </c>
      <c r="AA3570">
        <v>0</v>
      </c>
      <c r="AF3570">
        <v>8.3000000000000007</v>
      </c>
    </row>
    <row r="3571" spans="1:32" x14ac:dyDescent="0.2">
      <c r="A3571" t="s">
        <v>956</v>
      </c>
      <c r="B3571" t="s">
        <v>720</v>
      </c>
      <c r="C3571" t="s">
        <v>53</v>
      </c>
      <c r="D3571" t="s">
        <v>50</v>
      </c>
      <c r="E3571">
        <v>5</v>
      </c>
      <c r="F3571" t="s">
        <v>957</v>
      </c>
      <c r="G3571" t="s">
        <v>162</v>
      </c>
      <c r="T3571">
        <v>8</v>
      </c>
      <c r="U3571">
        <v>3</v>
      </c>
      <c r="V3571">
        <v>51</v>
      </c>
      <c r="W3571">
        <v>0</v>
      </c>
      <c r="X3571">
        <v>0</v>
      </c>
      <c r="Y3571">
        <v>0</v>
      </c>
      <c r="AF3571">
        <v>8.1</v>
      </c>
    </row>
    <row r="3572" spans="1:32" x14ac:dyDescent="0.2">
      <c r="A3572" t="s">
        <v>848</v>
      </c>
      <c r="B3572" t="s">
        <v>720</v>
      </c>
      <c r="C3572" t="s">
        <v>34</v>
      </c>
      <c r="D3572" t="s">
        <v>43</v>
      </c>
      <c r="E3572">
        <v>5</v>
      </c>
      <c r="F3572" t="s">
        <v>849</v>
      </c>
      <c r="G3572" t="s">
        <v>165</v>
      </c>
      <c r="T3572">
        <v>6</v>
      </c>
      <c r="U3572">
        <v>4</v>
      </c>
      <c r="V3572">
        <v>40</v>
      </c>
      <c r="W3572">
        <v>0</v>
      </c>
      <c r="X3572">
        <v>0</v>
      </c>
      <c r="Y3572">
        <v>0</v>
      </c>
      <c r="AF3572">
        <v>8</v>
      </c>
    </row>
    <row r="3573" spans="1:32" x14ac:dyDescent="0.2">
      <c r="A3573" t="s">
        <v>1163</v>
      </c>
      <c r="B3573" t="s">
        <v>720</v>
      </c>
      <c r="C3573" t="s">
        <v>54</v>
      </c>
      <c r="D3573" t="s">
        <v>58</v>
      </c>
      <c r="E3573">
        <v>5</v>
      </c>
      <c r="F3573" t="s">
        <v>1164</v>
      </c>
      <c r="G3573" t="s">
        <v>155</v>
      </c>
      <c r="T3573">
        <v>6</v>
      </c>
      <c r="U3573">
        <v>4</v>
      </c>
      <c r="V3573">
        <v>38</v>
      </c>
      <c r="W3573">
        <v>0</v>
      </c>
      <c r="X3573">
        <v>0</v>
      </c>
      <c r="Y3573">
        <v>0</v>
      </c>
      <c r="AF3573">
        <v>7.8</v>
      </c>
    </row>
    <row r="3574" spans="1:32" x14ac:dyDescent="0.2">
      <c r="A3574" t="s">
        <v>1173</v>
      </c>
      <c r="B3574" t="s">
        <v>720</v>
      </c>
      <c r="C3574" t="s">
        <v>49</v>
      </c>
      <c r="D3574" t="s">
        <v>48</v>
      </c>
      <c r="E3574">
        <v>5</v>
      </c>
      <c r="F3574" t="s">
        <v>1174</v>
      </c>
      <c r="G3574" t="s">
        <v>167</v>
      </c>
      <c r="T3574">
        <v>4</v>
      </c>
      <c r="U3574">
        <v>3</v>
      </c>
      <c r="V3574">
        <v>48</v>
      </c>
      <c r="W3574">
        <v>0</v>
      </c>
      <c r="X3574">
        <v>0</v>
      </c>
      <c r="Y3574">
        <v>0</v>
      </c>
      <c r="AF3574">
        <v>7.8</v>
      </c>
    </row>
    <row r="3575" spans="1:32" x14ac:dyDescent="0.2">
      <c r="A3575" t="s">
        <v>483</v>
      </c>
      <c r="B3575" t="s">
        <v>475</v>
      </c>
      <c r="C3575" t="s">
        <v>47</v>
      </c>
      <c r="D3575" t="s">
        <v>35</v>
      </c>
      <c r="E3575">
        <v>5</v>
      </c>
      <c r="F3575" t="s">
        <v>484</v>
      </c>
      <c r="G3575" t="s">
        <v>161</v>
      </c>
      <c r="O3575">
        <v>5</v>
      </c>
      <c r="P3575">
        <v>17</v>
      </c>
      <c r="Q3575">
        <v>0</v>
      </c>
      <c r="R3575">
        <v>0</v>
      </c>
      <c r="S3575">
        <v>0</v>
      </c>
      <c r="T3575">
        <v>6</v>
      </c>
      <c r="U3575">
        <v>3</v>
      </c>
      <c r="V3575">
        <v>29</v>
      </c>
      <c r="W3575">
        <v>0</v>
      </c>
      <c r="X3575">
        <v>0</v>
      </c>
      <c r="Y3575">
        <v>0</v>
      </c>
      <c r="AF3575">
        <v>7.6</v>
      </c>
    </row>
    <row r="3576" spans="1:32" x14ac:dyDescent="0.2">
      <c r="A3576" t="s">
        <v>884</v>
      </c>
      <c r="B3576" t="s">
        <v>720</v>
      </c>
      <c r="C3576" t="s">
        <v>61</v>
      </c>
      <c r="D3576" t="s">
        <v>46</v>
      </c>
      <c r="E3576">
        <v>5</v>
      </c>
      <c r="F3576" t="s">
        <v>885</v>
      </c>
      <c r="G3576" t="s">
        <v>163</v>
      </c>
      <c r="T3576">
        <v>4</v>
      </c>
      <c r="U3576">
        <v>2</v>
      </c>
      <c r="V3576">
        <v>56</v>
      </c>
      <c r="W3576">
        <v>0</v>
      </c>
      <c r="X3576">
        <v>0</v>
      </c>
      <c r="Y3576">
        <v>0</v>
      </c>
      <c r="AF3576">
        <v>7.6</v>
      </c>
    </row>
    <row r="3577" spans="1:32" x14ac:dyDescent="0.2">
      <c r="A3577" t="s">
        <v>916</v>
      </c>
      <c r="B3577" t="s">
        <v>794</v>
      </c>
      <c r="C3577" t="s">
        <v>48</v>
      </c>
      <c r="D3577" t="s">
        <v>49</v>
      </c>
      <c r="E3577">
        <v>5</v>
      </c>
      <c r="F3577" t="s">
        <v>917</v>
      </c>
      <c r="G3577" t="s">
        <v>167</v>
      </c>
      <c r="T3577">
        <v>3</v>
      </c>
      <c r="U3577">
        <v>3</v>
      </c>
      <c r="V3577">
        <v>46</v>
      </c>
      <c r="W3577">
        <v>0</v>
      </c>
      <c r="X3577">
        <v>0</v>
      </c>
      <c r="Y3577">
        <v>0</v>
      </c>
      <c r="AF3577">
        <v>7.6</v>
      </c>
    </row>
    <row r="3578" spans="1:32" x14ac:dyDescent="0.2">
      <c r="A3578" t="s">
        <v>1199</v>
      </c>
      <c r="B3578" t="s">
        <v>794</v>
      </c>
      <c r="C3578" t="s">
        <v>54</v>
      </c>
      <c r="D3578" t="s">
        <v>58</v>
      </c>
      <c r="E3578">
        <v>5</v>
      </c>
      <c r="F3578" t="s">
        <v>1200</v>
      </c>
      <c r="G3578" t="s">
        <v>155</v>
      </c>
      <c r="T3578">
        <v>6</v>
      </c>
      <c r="U3578">
        <v>4</v>
      </c>
      <c r="V3578">
        <v>36</v>
      </c>
      <c r="W3578">
        <v>0</v>
      </c>
      <c r="X3578">
        <v>0</v>
      </c>
      <c r="Y3578">
        <v>0</v>
      </c>
      <c r="AF3578">
        <v>7.6</v>
      </c>
    </row>
    <row r="3579" spans="1:32" x14ac:dyDescent="0.2">
      <c r="A3579" t="s">
        <v>800</v>
      </c>
      <c r="B3579" t="s">
        <v>720</v>
      </c>
      <c r="C3579" t="s">
        <v>48</v>
      </c>
      <c r="D3579" t="s">
        <v>49</v>
      </c>
      <c r="E3579">
        <v>5</v>
      </c>
      <c r="F3579" t="s">
        <v>801</v>
      </c>
      <c r="G3579" t="s">
        <v>167</v>
      </c>
      <c r="T3579">
        <v>6</v>
      </c>
      <c r="U3579">
        <v>3</v>
      </c>
      <c r="V3579">
        <v>45</v>
      </c>
      <c r="W3579">
        <v>0</v>
      </c>
      <c r="X3579">
        <v>0</v>
      </c>
      <c r="Y3579">
        <v>0</v>
      </c>
      <c r="AF3579">
        <v>7.5</v>
      </c>
    </row>
    <row r="3580" spans="1:32" x14ac:dyDescent="0.2">
      <c r="A3580" t="s">
        <v>634</v>
      </c>
      <c r="B3580" t="s">
        <v>475</v>
      </c>
      <c r="C3580" t="s">
        <v>43</v>
      </c>
      <c r="D3580" t="s">
        <v>34</v>
      </c>
      <c r="E3580">
        <v>5</v>
      </c>
      <c r="F3580" t="s">
        <v>635</v>
      </c>
      <c r="G3580" t="s">
        <v>165</v>
      </c>
      <c r="O3580">
        <v>13</v>
      </c>
      <c r="P3580">
        <v>74</v>
      </c>
      <c r="Q3580">
        <v>0</v>
      </c>
      <c r="R3580">
        <v>0</v>
      </c>
      <c r="S3580">
        <v>0</v>
      </c>
      <c r="AF3580">
        <v>7.4</v>
      </c>
    </row>
    <row r="3581" spans="1:32" x14ac:dyDescent="0.2">
      <c r="A3581" t="s">
        <v>646</v>
      </c>
      <c r="B3581" t="s">
        <v>475</v>
      </c>
      <c r="C3581" t="s">
        <v>54</v>
      </c>
      <c r="D3581" t="s">
        <v>58</v>
      </c>
      <c r="E3581">
        <v>5</v>
      </c>
      <c r="F3581" t="s">
        <v>647</v>
      </c>
      <c r="G3581" t="s">
        <v>155</v>
      </c>
      <c r="O3581">
        <v>7</v>
      </c>
      <c r="P3581">
        <v>20</v>
      </c>
      <c r="Q3581">
        <v>0</v>
      </c>
      <c r="R3581">
        <v>0</v>
      </c>
      <c r="S3581">
        <v>0</v>
      </c>
      <c r="T3581">
        <v>3</v>
      </c>
      <c r="U3581">
        <v>3</v>
      </c>
      <c r="V3581">
        <v>23</v>
      </c>
      <c r="W3581">
        <v>0</v>
      </c>
      <c r="X3581">
        <v>0</v>
      </c>
      <c r="Y3581">
        <v>0</v>
      </c>
      <c r="AF3581">
        <v>7.3</v>
      </c>
    </row>
    <row r="3582" spans="1:32" x14ac:dyDescent="0.2">
      <c r="A3582" t="s">
        <v>1089</v>
      </c>
      <c r="B3582" t="s">
        <v>794</v>
      </c>
      <c r="C3582" t="s">
        <v>52</v>
      </c>
      <c r="D3582" t="s">
        <v>62</v>
      </c>
      <c r="E3582">
        <v>5</v>
      </c>
      <c r="F3582" t="s">
        <v>1090</v>
      </c>
      <c r="G3582" t="s">
        <v>156</v>
      </c>
      <c r="T3582">
        <v>11</v>
      </c>
      <c r="U3582">
        <v>4</v>
      </c>
      <c r="V3582">
        <v>32</v>
      </c>
      <c r="W3582">
        <v>0</v>
      </c>
      <c r="X3582">
        <v>0</v>
      </c>
      <c r="Y3582">
        <v>0</v>
      </c>
      <c r="AF3582">
        <v>7.2</v>
      </c>
    </row>
    <row r="3583" spans="1:32" x14ac:dyDescent="0.2">
      <c r="A3583" t="s">
        <v>1133</v>
      </c>
      <c r="B3583" t="s">
        <v>720</v>
      </c>
      <c r="C3583" t="s">
        <v>36</v>
      </c>
      <c r="D3583" t="s">
        <v>40</v>
      </c>
      <c r="E3583">
        <v>5</v>
      </c>
      <c r="F3583" t="s">
        <v>1134</v>
      </c>
      <c r="G3583" t="s">
        <v>158</v>
      </c>
      <c r="T3583">
        <v>5</v>
      </c>
      <c r="U3583">
        <v>3</v>
      </c>
      <c r="V3583">
        <v>41</v>
      </c>
      <c r="W3583">
        <v>0</v>
      </c>
      <c r="X3583">
        <v>0</v>
      </c>
      <c r="Y3583">
        <v>0</v>
      </c>
      <c r="AF3583">
        <v>7.1</v>
      </c>
    </row>
    <row r="3584" spans="1:32" x14ac:dyDescent="0.2">
      <c r="A3584" t="s">
        <v>556</v>
      </c>
      <c r="B3584" t="s">
        <v>475</v>
      </c>
      <c r="C3584" t="s">
        <v>58</v>
      </c>
      <c r="D3584" t="s">
        <v>54</v>
      </c>
      <c r="E3584">
        <v>5</v>
      </c>
      <c r="F3584" t="s">
        <v>557</v>
      </c>
      <c r="G3584" t="s">
        <v>155</v>
      </c>
      <c r="O3584">
        <v>7</v>
      </c>
      <c r="P3584">
        <v>19</v>
      </c>
      <c r="Q3584">
        <v>0</v>
      </c>
      <c r="R3584">
        <v>0</v>
      </c>
      <c r="S3584">
        <v>0</v>
      </c>
      <c r="T3584">
        <v>3</v>
      </c>
      <c r="U3584">
        <v>3</v>
      </c>
      <c r="V3584">
        <v>20</v>
      </c>
      <c r="W3584">
        <v>0</v>
      </c>
      <c r="X3584">
        <v>0</v>
      </c>
      <c r="Y3584">
        <v>0</v>
      </c>
      <c r="AF3584">
        <v>6.9</v>
      </c>
    </row>
    <row r="3585" spans="1:32" x14ac:dyDescent="0.2">
      <c r="A3585" t="s">
        <v>1077</v>
      </c>
      <c r="B3585" t="s">
        <v>720</v>
      </c>
      <c r="C3585" t="s">
        <v>41</v>
      </c>
      <c r="D3585" t="s">
        <v>38</v>
      </c>
      <c r="E3585">
        <v>5</v>
      </c>
      <c r="F3585" t="s">
        <v>1078</v>
      </c>
      <c r="G3585" t="s">
        <v>159</v>
      </c>
      <c r="T3585">
        <v>5</v>
      </c>
      <c r="U3585">
        <v>3</v>
      </c>
      <c r="V3585">
        <v>36</v>
      </c>
      <c r="W3585">
        <v>0</v>
      </c>
      <c r="X3585">
        <v>0</v>
      </c>
      <c r="Y3585">
        <v>0</v>
      </c>
      <c r="AF3585">
        <v>6.6</v>
      </c>
    </row>
    <row r="3586" spans="1:32" x14ac:dyDescent="0.2">
      <c r="A3586" t="s">
        <v>1165</v>
      </c>
      <c r="B3586" t="s">
        <v>720</v>
      </c>
      <c r="C3586" t="s">
        <v>31</v>
      </c>
      <c r="D3586" t="s">
        <v>56</v>
      </c>
      <c r="E3586">
        <v>5</v>
      </c>
      <c r="F3586" t="s">
        <v>1166</v>
      </c>
      <c r="G3586" t="s">
        <v>164</v>
      </c>
      <c r="T3586">
        <v>2</v>
      </c>
      <c r="U3586">
        <v>2</v>
      </c>
      <c r="V3586">
        <v>46</v>
      </c>
      <c r="W3586">
        <v>0</v>
      </c>
      <c r="X3586">
        <v>0</v>
      </c>
      <c r="Y3586">
        <v>0</v>
      </c>
      <c r="AF3586">
        <v>6.6</v>
      </c>
    </row>
    <row r="3587" spans="1:32" x14ac:dyDescent="0.2">
      <c r="A3587" t="s">
        <v>868</v>
      </c>
      <c r="B3587" t="s">
        <v>794</v>
      </c>
      <c r="C3587" t="s">
        <v>62</v>
      </c>
      <c r="D3587" t="s">
        <v>52</v>
      </c>
      <c r="E3587">
        <v>5</v>
      </c>
      <c r="F3587" t="s">
        <v>869</v>
      </c>
      <c r="G3587" t="s">
        <v>156</v>
      </c>
      <c r="T3587">
        <v>6</v>
      </c>
      <c r="U3587">
        <v>3</v>
      </c>
      <c r="V3587">
        <v>35</v>
      </c>
      <c r="W3587">
        <v>0</v>
      </c>
      <c r="X3587">
        <v>0</v>
      </c>
      <c r="Y3587">
        <v>0</v>
      </c>
      <c r="AF3587">
        <v>6.5</v>
      </c>
    </row>
    <row r="3588" spans="1:32" x14ac:dyDescent="0.2">
      <c r="A3588" t="s">
        <v>606</v>
      </c>
      <c r="B3588" t="s">
        <v>475</v>
      </c>
      <c r="C3588" t="s">
        <v>57</v>
      </c>
      <c r="D3588" t="s">
        <v>51</v>
      </c>
      <c r="E3588">
        <v>5</v>
      </c>
      <c r="F3588" t="s">
        <v>607</v>
      </c>
      <c r="G3588" t="s">
        <v>160</v>
      </c>
      <c r="O3588">
        <v>2</v>
      </c>
      <c r="P3588">
        <v>5</v>
      </c>
      <c r="Q3588">
        <v>0</v>
      </c>
      <c r="R3588">
        <v>0</v>
      </c>
      <c r="S3588">
        <v>0</v>
      </c>
      <c r="T3588">
        <v>3</v>
      </c>
      <c r="U3588">
        <v>3</v>
      </c>
      <c r="V3588">
        <v>29</v>
      </c>
      <c r="W3588">
        <v>0</v>
      </c>
      <c r="X3588">
        <v>0</v>
      </c>
      <c r="Y3588">
        <v>0</v>
      </c>
      <c r="AF3588">
        <v>6.4</v>
      </c>
    </row>
    <row r="3589" spans="1:32" x14ac:dyDescent="0.2">
      <c r="A3589" t="s">
        <v>1219</v>
      </c>
      <c r="B3589" t="s">
        <v>794</v>
      </c>
      <c r="C3589" t="s">
        <v>56</v>
      </c>
      <c r="D3589" t="s">
        <v>31</v>
      </c>
      <c r="E3589">
        <v>5</v>
      </c>
      <c r="F3589" t="s">
        <v>1220</v>
      </c>
      <c r="G3589" t="s">
        <v>164</v>
      </c>
      <c r="T3589">
        <v>3</v>
      </c>
      <c r="U3589">
        <v>3</v>
      </c>
      <c r="V3589">
        <v>33</v>
      </c>
      <c r="W3589">
        <v>0</v>
      </c>
      <c r="X3589">
        <v>0</v>
      </c>
      <c r="Y3589">
        <v>0</v>
      </c>
      <c r="AF3589">
        <v>6.3</v>
      </c>
    </row>
    <row r="3590" spans="1:32" x14ac:dyDescent="0.2">
      <c r="A3590" t="s">
        <v>948</v>
      </c>
      <c r="B3590" t="s">
        <v>720</v>
      </c>
      <c r="C3590" t="s">
        <v>33</v>
      </c>
      <c r="D3590" t="s">
        <v>59</v>
      </c>
      <c r="E3590">
        <v>5</v>
      </c>
      <c r="F3590" t="s">
        <v>949</v>
      </c>
      <c r="G3590" t="s">
        <v>154</v>
      </c>
      <c r="T3590">
        <v>8</v>
      </c>
      <c r="U3590">
        <v>4</v>
      </c>
      <c r="V3590">
        <v>23</v>
      </c>
      <c r="W3590">
        <v>0</v>
      </c>
      <c r="X3590">
        <v>0</v>
      </c>
      <c r="Y3590">
        <v>0</v>
      </c>
      <c r="AF3590">
        <v>6.3</v>
      </c>
    </row>
    <row r="3591" spans="1:32" x14ac:dyDescent="0.2">
      <c r="A3591" t="s">
        <v>982</v>
      </c>
      <c r="B3591" t="s">
        <v>720</v>
      </c>
      <c r="C3591" t="s">
        <v>60</v>
      </c>
      <c r="D3591" t="s">
        <v>37</v>
      </c>
      <c r="E3591">
        <v>5</v>
      </c>
      <c r="F3591" t="s">
        <v>983</v>
      </c>
      <c r="G3591" t="s">
        <v>166</v>
      </c>
      <c r="T3591">
        <v>2</v>
      </c>
      <c r="U3591">
        <v>2</v>
      </c>
      <c r="V3591">
        <v>42</v>
      </c>
      <c r="W3591">
        <v>0</v>
      </c>
      <c r="X3591">
        <v>0</v>
      </c>
      <c r="Y3591">
        <v>0</v>
      </c>
      <c r="AF3591">
        <v>6.2</v>
      </c>
    </row>
    <row r="3592" spans="1:32" x14ac:dyDescent="0.2">
      <c r="A3592" t="s">
        <v>1059</v>
      </c>
      <c r="B3592" t="s">
        <v>720</v>
      </c>
      <c r="C3592" t="s">
        <v>38</v>
      </c>
      <c r="D3592" t="s">
        <v>41</v>
      </c>
      <c r="E3592">
        <v>5</v>
      </c>
      <c r="F3592" t="s">
        <v>1060</v>
      </c>
      <c r="G3592" t="s">
        <v>159</v>
      </c>
      <c r="T3592">
        <v>8</v>
      </c>
      <c r="U3592">
        <v>3</v>
      </c>
      <c r="V3592">
        <v>32</v>
      </c>
      <c r="W3592">
        <v>0</v>
      </c>
      <c r="X3592">
        <v>0</v>
      </c>
      <c r="Y3592">
        <v>0</v>
      </c>
      <c r="AF3592">
        <v>6.2</v>
      </c>
    </row>
    <row r="3593" spans="1:32" x14ac:dyDescent="0.2">
      <c r="A3593" t="s">
        <v>568</v>
      </c>
      <c r="B3593" t="s">
        <v>475</v>
      </c>
      <c r="C3593" t="s">
        <v>31</v>
      </c>
      <c r="D3593" t="s">
        <v>56</v>
      </c>
      <c r="E3593">
        <v>5</v>
      </c>
      <c r="F3593" t="s">
        <v>569</v>
      </c>
      <c r="G3593" t="s">
        <v>164</v>
      </c>
      <c r="O3593">
        <v>11</v>
      </c>
      <c r="P3593">
        <v>22</v>
      </c>
      <c r="Q3593">
        <v>0</v>
      </c>
      <c r="R3593">
        <v>0</v>
      </c>
      <c r="S3593">
        <v>0</v>
      </c>
      <c r="T3593">
        <v>2</v>
      </c>
      <c r="U3593">
        <v>2</v>
      </c>
      <c r="V3593">
        <v>18</v>
      </c>
      <c r="W3593">
        <v>0</v>
      </c>
      <c r="X3593">
        <v>0</v>
      </c>
      <c r="Y3593">
        <v>0</v>
      </c>
      <c r="AF3593">
        <v>6</v>
      </c>
    </row>
    <row r="3594" spans="1:32" x14ac:dyDescent="0.2">
      <c r="A3594" t="s">
        <v>804</v>
      </c>
      <c r="B3594" t="s">
        <v>720</v>
      </c>
      <c r="C3594" t="s">
        <v>54</v>
      </c>
      <c r="D3594" t="s">
        <v>58</v>
      </c>
      <c r="E3594">
        <v>5</v>
      </c>
      <c r="F3594" t="s">
        <v>805</v>
      </c>
      <c r="G3594" t="s">
        <v>155</v>
      </c>
      <c r="O3594">
        <v>1</v>
      </c>
      <c r="P3594">
        <v>1</v>
      </c>
      <c r="Q3594">
        <v>0</v>
      </c>
      <c r="R3594">
        <v>0</v>
      </c>
      <c r="S3594">
        <v>0</v>
      </c>
      <c r="T3594">
        <v>6</v>
      </c>
      <c r="U3594">
        <v>3</v>
      </c>
      <c r="V3594">
        <v>29</v>
      </c>
      <c r="W3594">
        <v>0</v>
      </c>
      <c r="X3594">
        <v>0</v>
      </c>
      <c r="Y3594">
        <v>0</v>
      </c>
      <c r="AF3594">
        <v>6</v>
      </c>
    </row>
    <row r="3595" spans="1:32" x14ac:dyDescent="0.2">
      <c r="A3595" t="s">
        <v>1111</v>
      </c>
      <c r="B3595" t="s">
        <v>794</v>
      </c>
      <c r="C3595" t="s">
        <v>57</v>
      </c>
      <c r="D3595" t="s">
        <v>51</v>
      </c>
      <c r="E3595">
        <v>5</v>
      </c>
      <c r="F3595" t="s">
        <v>1112</v>
      </c>
      <c r="G3595" t="s">
        <v>160</v>
      </c>
      <c r="T3595">
        <v>5</v>
      </c>
      <c r="U3595">
        <v>3</v>
      </c>
      <c r="V3595">
        <v>30</v>
      </c>
      <c r="W3595">
        <v>0</v>
      </c>
      <c r="X3595">
        <v>0</v>
      </c>
      <c r="Y3595">
        <v>0</v>
      </c>
      <c r="AF3595">
        <v>6</v>
      </c>
    </row>
    <row r="3596" spans="1:32" x14ac:dyDescent="0.2">
      <c r="A3596" t="s">
        <v>1205</v>
      </c>
      <c r="B3596" t="s">
        <v>794</v>
      </c>
      <c r="C3596" t="s">
        <v>61</v>
      </c>
      <c r="D3596" t="s">
        <v>46</v>
      </c>
      <c r="E3596">
        <v>5</v>
      </c>
      <c r="F3596" t="s">
        <v>1206</v>
      </c>
      <c r="G3596" t="s">
        <v>163</v>
      </c>
      <c r="T3596">
        <v>5</v>
      </c>
      <c r="U3596">
        <v>3</v>
      </c>
      <c r="V3596">
        <v>29</v>
      </c>
      <c r="W3596">
        <v>0</v>
      </c>
      <c r="X3596">
        <v>0</v>
      </c>
      <c r="Y3596">
        <v>0</v>
      </c>
      <c r="AF3596">
        <v>5.9</v>
      </c>
    </row>
    <row r="3597" spans="1:32" x14ac:dyDescent="0.2">
      <c r="A3597" t="s">
        <v>1280</v>
      </c>
      <c r="B3597" t="s">
        <v>720</v>
      </c>
      <c r="C3597" t="s">
        <v>60</v>
      </c>
      <c r="D3597" t="s">
        <v>37</v>
      </c>
      <c r="E3597">
        <v>5</v>
      </c>
      <c r="F3597" t="s">
        <v>1281</v>
      </c>
      <c r="G3597" t="s">
        <v>166</v>
      </c>
      <c r="T3597">
        <v>2</v>
      </c>
      <c r="U3597">
        <v>2</v>
      </c>
      <c r="V3597">
        <v>39</v>
      </c>
      <c r="W3597">
        <v>0</v>
      </c>
      <c r="X3597">
        <v>0</v>
      </c>
      <c r="Y3597">
        <v>0</v>
      </c>
      <c r="AF3597">
        <v>5.9</v>
      </c>
    </row>
    <row r="3598" spans="1:32" x14ac:dyDescent="0.2">
      <c r="A3598" t="s">
        <v>395</v>
      </c>
      <c r="B3598" t="s">
        <v>367</v>
      </c>
      <c r="C3598" t="s">
        <v>35</v>
      </c>
      <c r="D3598" t="s">
        <v>47</v>
      </c>
      <c r="E3598">
        <v>5</v>
      </c>
      <c r="F3598" t="s">
        <v>396</v>
      </c>
      <c r="G3598" t="s">
        <v>161</v>
      </c>
      <c r="H3598">
        <v>30</v>
      </c>
      <c r="I3598">
        <v>11</v>
      </c>
      <c r="J3598">
        <v>141</v>
      </c>
      <c r="K3598">
        <v>1</v>
      </c>
      <c r="L3598">
        <v>0</v>
      </c>
      <c r="M3598">
        <v>4</v>
      </c>
      <c r="N3598">
        <v>0</v>
      </c>
      <c r="O3598">
        <v>1</v>
      </c>
      <c r="P3598">
        <v>2</v>
      </c>
      <c r="Q3598">
        <v>0</v>
      </c>
      <c r="R3598">
        <v>0</v>
      </c>
      <c r="S3598">
        <v>0</v>
      </c>
      <c r="AF3598">
        <v>5.84</v>
      </c>
    </row>
    <row r="3599" spans="1:32" x14ac:dyDescent="0.2">
      <c r="A3599" t="s">
        <v>612</v>
      </c>
      <c r="B3599" t="s">
        <v>475</v>
      </c>
      <c r="C3599" t="s">
        <v>55</v>
      </c>
      <c r="D3599" t="s">
        <v>45</v>
      </c>
      <c r="E3599">
        <v>5</v>
      </c>
      <c r="F3599" t="s">
        <v>613</v>
      </c>
      <c r="G3599" t="s">
        <v>157</v>
      </c>
      <c r="O3599">
        <v>8</v>
      </c>
      <c r="P3599">
        <v>58</v>
      </c>
      <c r="Q3599">
        <v>0</v>
      </c>
      <c r="R3599">
        <v>0</v>
      </c>
      <c r="S3599">
        <v>0</v>
      </c>
      <c r="T3599">
        <v>1</v>
      </c>
      <c r="U3599">
        <v>0</v>
      </c>
      <c r="V3599">
        <v>0</v>
      </c>
      <c r="W3599">
        <v>0</v>
      </c>
      <c r="X3599">
        <v>0</v>
      </c>
      <c r="Y3599">
        <v>0</v>
      </c>
      <c r="AF3599">
        <v>5.8</v>
      </c>
    </row>
    <row r="3600" spans="1:32" x14ac:dyDescent="0.2">
      <c r="A3600" t="s">
        <v>1171</v>
      </c>
      <c r="B3600" t="s">
        <v>794</v>
      </c>
      <c r="C3600" t="s">
        <v>55</v>
      </c>
      <c r="D3600" t="s">
        <v>45</v>
      </c>
      <c r="E3600">
        <v>5</v>
      </c>
      <c r="F3600" t="s">
        <v>1172</v>
      </c>
      <c r="G3600" t="s">
        <v>157</v>
      </c>
      <c r="T3600">
        <v>3</v>
      </c>
      <c r="U3600">
        <v>3</v>
      </c>
      <c r="V3600">
        <v>27</v>
      </c>
      <c r="W3600">
        <v>0</v>
      </c>
      <c r="X3600">
        <v>0</v>
      </c>
      <c r="Y3600">
        <v>0</v>
      </c>
      <c r="AF3600">
        <v>5.7</v>
      </c>
    </row>
    <row r="3601" spans="1:32" x14ac:dyDescent="0.2">
      <c r="A3601" t="s">
        <v>1041</v>
      </c>
      <c r="B3601" t="s">
        <v>794</v>
      </c>
      <c r="C3601" t="s">
        <v>36</v>
      </c>
      <c r="D3601" t="s">
        <v>40</v>
      </c>
      <c r="E3601">
        <v>5</v>
      </c>
      <c r="F3601" t="s">
        <v>1042</v>
      </c>
      <c r="G3601" t="s">
        <v>158</v>
      </c>
      <c r="T3601">
        <v>2</v>
      </c>
      <c r="U3601">
        <v>2</v>
      </c>
      <c r="V3601">
        <v>34</v>
      </c>
      <c r="W3601">
        <v>0</v>
      </c>
      <c r="X3601">
        <v>0</v>
      </c>
      <c r="Y3601">
        <v>0</v>
      </c>
      <c r="AF3601">
        <v>5.4</v>
      </c>
    </row>
    <row r="3602" spans="1:32" x14ac:dyDescent="0.2">
      <c r="A3602" t="s">
        <v>812</v>
      </c>
      <c r="B3602" t="s">
        <v>720</v>
      </c>
      <c r="C3602" t="s">
        <v>47</v>
      </c>
      <c r="D3602" t="s">
        <v>35</v>
      </c>
      <c r="E3602">
        <v>5</v>
      </c>
      <c r="F3602" t="s">
        <v>813</v>
      </c>
      <c r="G3602" t="s">
        <v>161</v>
      </c>
      <c r="T3602">
        <v>6</v>
      </c>
      <c r="U3602">
        <v>3</v>
      </c>
      <c r="V3602">
        <v>23</v>
      </c>
      <c r="W3602">
        <v>0</v>
      </c>
      <c r="X3602">
        <v>0</v>
      </c>
      <c r="Y3602">
        <v>0</v>
      </c>
      <c r="AF3602">
        <v>5.3</v>
      </c>
    </row>
    <row r="3603" spans="1:32" x14ac:dyDescent="0.2">
      <c r="A3603" t="s">
        <v>546</v>
      </c>
      <c r="B3603" t="s">
        <v>475</v>
      </c>
      <c r="C3603" t="s">
        <v>41</v>
      </c>
      <c r="D3603" t="s">
        <v>38</v>
      </c>
      <c r="E3603">
        <v>5</v>
      </c>
      <c r="F3603" t="s">
        <v>547</v>
      </c>
      <c r="G3603" t="s">
        <v>159</v>
      </c>
      <c r="O3603">
        <v>5</v>
      </c>
      <c r="P3603">
        <v>30</v>
      </c>
      <c r="Q3603">
        <v>0</v>
      </c>
      <c r="R3603">
        <v>0</v>
      </c>
      <c r="S3603">
        <v>0</v>
      </c>
      <c r="T3603">
        <v>2</v>
      </c>
      <c r="U3603">
        <v>2</v>
      </c>
      <c r="V3603">
        <v>2</v>
      </c>
      <c r="W3603">
        <v>0</v>
      </c>
      <c r="X3603">
        <v>0</v>
      </c>
      <c r="Y3603">
        <v>0</v>
      </c>
      <c r="AF3603">
        <v>5.2</v>
      </c>
    </row>
    <row r="3604" spans="1:32" x14ac:dyDescent="0.2">
      <c r="A3604" t="s">
        <v>978</v>
      </c>
      <c r="B3604" t="s">
        <v>720</v>
      </c>
      <c r="C3604" t="s">
        <v>34</v>
      </c>
      <c r="D3604" t="s">
        <v>43</v>
      </c>
      <c r="E3604">
        <v>5</v>
      </c>
      <c r="F3604" t="s">
        <v>979</v>
      </c>
      <c r="G3604" t="s">
        <v>165</v>
      </c>
      <c r="T3604">
        <v>6</v>
      </c>
      <c r="U3604">
        <v>2</v>
      </c>
      <c r="V3604">
        <v>30</v>
      </c>
      <c r="W3604">
        <v>0</v>
      </c>
      <c r="X3604">
        <v>0</v>
      </c>
      <c r="Y3604">
        <v>0</v>
      </c>
      <c r="AF3604">
        <v>5</v>
      </c>
    </row>
    <row r="3605" spans="1:32" x14ac:dyDescent="0.2">
      <c r="A3605" t="s">
        <v>773</v>
      </c>
      <c r="B3605" t="s">
        <v>720</v>
      </c>
      <c r="C3605" t="s">
        <v>57</v>
      </c>
      <c r="D3605" t="s">
        <v>51</v>
      </c>
      <c r="E3605">
        <v>5</v>
      </c>
      <c r="F3605" t="s">
        <v>774</v>
      </c>
      <c r="G3605" t="s">
        <v>160</v>
      </c>
      <c r="T3605">
        <v>5</v>
      </c>
      <c r="U3605">
        <v>2</v>
      </c>
      <c r="V3605">
        <v>29</v>
      </c>
      <c r="W3605">
        <v>0</v>
      </c>
      <c r="X3605">
        <v>0</v>
      </c>
      <c r="Y3605">
        <v>0</v>
      </c>
      <c r="AF3605">
        <v>4.9000000000000004</v>
      </c>
    </row>
    <row r="3606" spans="1:32" x14ac:dyDescent="0.2">
      <c r="A3606" t="s">
        <v>474</v>
      </c>
      <c r="B3606" t="s">
        <v>475</v>
      </c>
      <c r="C3606" t="s">
        <v>56</v>
      </c>
      <c r="D3606" t="s">
        <v>31</v>
      </c>
      <c r="E3606">
        <v>5</v>
      </c>
      <c r="F3606" t="s">
        <v>476</v>
      </c>
      <c r="G3606" t="s">
        <v>164</v>
      </c>
      <c r="O3606">
        <v>3</v>
      </c>
      <c r="P3606">
        <v>6</v>
      </c>
      <c r="Q3606">
        <v>0</v>
      </c>
      <c r="R3606">
        <v>0</v>
      </c>
      <c r="S3606">
        <v>0</v>
      </c>
      <c r="T3606">
        <v>6</v>
      </c>
      <c r="U3606">
        <v>3</v>
      </c>
      <c r="V3606">
        <v>12</v>
      </c>
      <c r="W3606">
        <v>0</v>
      </c>
      <c r="X3606">
        <v>0</v>
      </c>
      <c r="Y3606">
        <v>0</v>
      </c>
      <c r="AF3606">
        <v>4.8</v>
      </c>
    </row>
    <row r="3607" spans="1:32" x14ac:dyDescent="0.2">
      <c r="A3607" t="s">
        <v>529</v>
      </c>
      <c r="B3607" t="s">
        <v>530</v>
      </c>
      <c r="C3607" t="s">
        <v>61</v>
      </c>
      <c r="D3607" t="s">
        <v>46</v>
      </c>
      <c r="E3607">
        <v>5</v>
      </c>
      <c r="F3607" t="s">
        <v>531</v>
      </c>
      <c r="G3607" t="s">
        <v>163</v>
      </c>
      <c r="O3607">
        <v>10</v>
      </c>
      <c r="P3607">
        <v>30</v>
      </c>
      <c r="Q3607">
        <v>0</v>
      </c>
      <c r="R3607">
        <v>0</v>
      </c>
      <c r="S3607">
        <v>0</v>
      </c>
      <c r="T3607">
        <v>2</v>
      </c>
      <c r="U3607">
        <v>1</v>
      </c>
      <c r="V3607">
        <v>7</v>
      </c>
      <c r="W3607">
        <v>0</v>
      </c>
      <c r="X3607">
        <v>0</v>
      </c>
      <c r="Y3607">
        <v>0</v>
      </c>
      <c r="AF3607">
        <v>4.7</v>
      </c>
    </row>
    <row r="3608" spans="1:32" x14ac:dyDescent="0.2">
      <c r="A3608" t="s">
        <v>495</v>
      </c>
      <c r="B3608" t="s">
        <v>475</v>
      </c>
      <c r="C3608" t="s">
        <v>38</v>
      </c>
      <c r="D3608" t="s">
        <v>41</v>
      </c>
      <c r="E3608">
        <v>5</v>
      </c>
      <c r="F3608" t="s">
        <v>496</v>
      </c>
      <c r="G3608" t="s">
        <v>159</v>
      </c>
      <c r="O3608">
        <v>5</v>
      </c>
      <c r="P3608">
        <v>27</v>
      </c>
      <c r="Q3608">
        <v>0</v>
      </c>
      <c r="R3608">
        <v>0</v>
      </c>
      <c r="S3608">
        <v>0</v>
      </c>
      <c r="T3608">
        <v>2</v>
      </c>
      <c r="U3608">
        <v>1</v>
      </c>
      <c r="V3608">
        <v>10</v>
      </c>
      <c r="W3608">
        <v>0</v>
      </c>
      <c r="X3608">
        <v>0</v>
      </c>
      <c r="Y3608">
        <v>0</v>
      </c>
      <c r="AF3608">
        <v>4.7</v>
      </c>
    </row>
    <row r="3609" spans="1:32" x14ac:dyDescent="0.2">
      <c r="A3609" t="s">
        <v>485</v>
      </c>
      <c r="B3609" t="s">
        <v>475</v>
      </c>
      <c r="C3609" t="s">
        <v>62</v>
      </c>
      <c r="D3609" t="s">
        <v>52</v>
      </c>
      <c r="E3609">
        <v>5</v>
      </c>
      <c r="F3609" t="s">
        <v>486</v>
      </c>
      <c r="G3609" t="s">
        <v>156</v>
      </c>
      <c r="O3609">
        <v>7</v>
      </c>
      <c r="P3609">
        <v>31</v>
      </c>
      <c r="Q3609">
        <v>0</v>
      </c>
      <c r="R3609">
        <v>0</v>
      </c>
      <c r="S3609">
        <v>0</v>
      </c>
      <c r="T3609">
        <v>2</v>
      </c>
      <c r="U3609">
        <v>1</v>
      </c>
      <c r="V3609">
        <v>5</v>
      </c>
      <c r="W3609">
        <v>0</v>
      </c>
      <c r="X3609">
        <v>0</v>
      </c>
      <c r="Y3609">
        <v>0</v>
      </c>
      <c r="AF3609">
        <v>4.5999999999999996</v>
      </c>
    </row>
    <row r="3610" spans="1:32" x14ac:dyDescent="0.2">
      <c r="A3610" t="s">
        <v>626</v>
      </c>
      <c r="B3610" t="s">
        <v>475</v>
      </c>
      <c r="C3610" t="s">
        <v>47</v>
      </c>
      <c r="D3610" t="s">
        <v>35</v>
      </c>
      <c r="E3610">
        <v>5</v>
      </c>
      <c r="F3610" t="s">
        <v>627</v>
      </c>
      <c r="G3610" t="s">
        <v>161</v>
      </c>
      <c r="O3610">
        <v>13</v>
      </c>
      <c r="P3610">
        <v>27</v>
      </c>
      <c r="Q3610">
        <v>0</v>
      </c>
      <c r="R3610">
        <v>0</v>
      </c>
      <c r="S3610">
        <v>0</v>
      </c>
      <c r="T3610">
        <v>1</v>
      </c>
      <c r="U3610">
        <v>1</v>
      </c>
      <c r="V3610">
        <v>8</v>
      </c>
      <c r="W3610">
        <v>0</v>
      </c>
      <c r="X3610">
        <v>0</v>
      </c>
      <c r="Y3610">
        <v>0</v>
      </c>
      <c r="AF3610">
        <v>4.5</v>
      </c>
    </row>
    <row r="3611" spans="1:32" x14ac:dyDescent="0.2">
      <c r="A3611" t="s">
        <v>928</v>
      </c>
      <c r="B3611" t="s">
        <v>720</v>
      </c>
      <c r="C3611" t="s">
        <v>36</v>
      </c>
      <c r="D3611" t="s">
        <v>40</v>
      </c>
      <c r="E3611">
        <v>5</v>
      </c>
      <c r="F3611" t="s">
        <v>929</v>
      </c>
      <c r="G3611" t="s">
        <v>158</v>
      </c>
      <c r="T3611">
        <v>3</v>
      </c>
      <c r="U3611">
        <v>1</v>
      </c>
      <c r="V3611">
        <v>14</v>
      </c>
      <c r="W3611">
        <v>0</v>
      </c>
      <c r="X3611">
        <v>1</v>
      </c>
      <c r="Y3611">
        <v>0</v>
      </c>
      <c r="AF3611">
        <v>4.4000000000000004</v>
      </c>
    </row>
    <row r="3612" spans="1:32" x14ac:dyDescent="0.2">
      <c r="A3612" t="s">
        <v>940</v>
      </c>
      <c r="B3612" t="s">
        <v>720</v>
      </c>
      <c r="C3612" t="s">
        <v>58</v>
      </c>
      <c r="D3612" t="s">
        <v>54</v>
      </c>
      <c r="E3612">
        <v>5</v>
      </c>
      <c r="F3612" t="s">
        <v>941</v>
      </c>
      <c r="G3612" t="s">
        <v>155</v>
      </c>
      <c r="T3612">
        <v>2</v>
      </c>
      <c r="U3612">
        <v>2</v>
      </c>
      <c r="V3612">
        <v>24</v>
      </c>
      <c r="W3612">
        <v>0</v>
      </c>
      <c r="X3612">
        <v>0</v>
      </c>
      <c r="Y3612">
        <v>0</v>
      </c>
      <c r="AF3612">
        <v>4.4000000000000004</v>
      </c>
    </row>
    <row r="3613" spans="1:32" x14ac:dyDescent="0.2">
      <c r="A3613" t="s">
        <v>777</v>
      </c>
      <c r="B3613" t="s">
        <v>720</v>
      </c>
      <c r="C3613" t="s">
        <v>55</v>
      </c>
      <c r="D3613" t="s">
        <v>45</v>
      </c>
      <c r="E3613">
        <v>5</v>
      </c>
      <c r="F3613" t="s">
        <v>778</v>
      </c>
      <c r="G3613" t="s">
        <v>157</v>
      </c>
      <c r="T3613">
        <v>2</v>
      </c>
      <c r="U3613">
        <v>2</v>
      </c>
      <c r="V3613">
        <v>24</v>
      </c>
      <c r="W3613">
        <v>0</v>
      </c>
      <c r="X3613">
        <v>0</v>
      </c>
      <c r="Y3613">
        <v>0</v>
      </c>
      <c r="AF3613">
        <v>4.4000000000000004</v>
      </c>
    </row>
    <row r="3614" spans="1:32" x14ac:dyDescent="0.2">
      <c r="A3614" t="s">
        <v>1021</v>
      </c>
      <c r="B3614" t="s">
        <v>720</v>
      </c>
      <c r="C3614" t="s">
        <v>48</v>
      </c>
      <c r="D3614" t="s">
        <v>49</v>
      </c>
      <c r="E3614">
        <v>5</v>
      </c>
      <c r="F3614" t="s">
        <v>1022</v>
      </c>
      <c r="G3614" t="s">
        <v>167</v>
      </c>
      <c r="T3614">
        <v>6</v>
      </c>
      <c r="U3614">
        <v>2</v>
      </c>
      <c r="V3614">
        <v>24</v>
      </c>
      <c r="W3614">
        <v>0</v>
      </c>
      <c r="X3614">
        <v>0</v>
      </c>
      <c r="Y3614">
        <v>0</v>
      </c>
      <c r="AF3614">
        <v>4.4000000000000004</v>
      </c>
    </row>
    <row r="3615" spans="1:32" x14ac:dyDescent="0.2">
      <c r="A3615" t="s">
        <v>624</v>
      </c>
      <c r="B3615" t="s">
        <v>475</v>
      </c>
      <c r="C3615" t="s">
        <v>33</v>
      </c>
      <c r="D3615" t="s">
        <v>59</v>
      </c>
      <c r="E3615">
        <v>5</v>
      </c>
      <c r="F3615" t="s">
        <v>625</v>
      </c>
      <c r="G3615" t="s">
        <v>154</v>
      </c>
      <c r="O3615">
        <v>6</v>
      </c>
      <c r="P3615">
        <v>22</v>
      </c>
      <c r="Q3615">
        <v>0</v>
      </c>
      <c r="R3615">
        <v>0</v>
      </c>
      <c r="S3615">
        <v>0</v>
      </c>
      <c r="T3615">
        <v>1</v>
      </c>
      <c r="U3615">
        <v>1</v>
      </c>
      <c r="V3615">
        <v>11</v>
      </c>
      <c r="W3615">
        <v>0</v>
      </c>
      <c r="X3615">
        <v>0</v>
      </c>
      <c r="Y3615">
        <v>0</v>
      </c>
      <c r="AF3615">
        <v>4.3</v>
      </c>
    </row>
    <row r="3616" spans="1:32" x14ac:dyDescent="0.2">
      <c r="A3616" t="s">
        <v>1053</v>
      </c>
      <c r="B3616" t="s">
        <v>794</v>
      </c>
      <c r="C3616" t="s">
        <v>56</v>
      </c>
      <c r="D3616" t="s">
        <v>31</v>
      </c>
      <c r="E3616">
        <v>5</v>
      </c>
      <c r="F3616" t="s">
        <v>1054</v>
      </c>
      <c r="G3616" t="s">
        <v>164</v>
      </c>
      <c r="T3616">
        <v>1</v>
      </c>
      <c r="U3616">
        <v>1</v>
      </c>
      <c r="V3616">
        <v>33</v>
      </c>
      <c r="W3616">
        <v>0</v>
      </c>
      <c r="X3616">
        <v>0</v>
      </c>
      <c r="Y3616">
        <v>0</v>
      </c>
      <c r="AF3616">
        <v>4.3</v>
      </c>
    </row>
    <row r="3617" spans="1:32" x14ac:dyDescent="0.2">
      <c r="A3617" t="s">
        <v>958</v>
      </c>
      <c r="B3617" t="s">
        <v>720</v>
      </c>
      <c r="C3617" t="s">
        <v>50</v>
      </c>
      <c r="D3617" t="s">
        <v>53</v>
      </c>
      <c r="E3617">
        <v>5</v>
      </c>
      <c r="F3617" t="s">
        <v>959</v>
      </c>
      <c r="G3617" t="s">
        <v>162</v>
      </c>
      <c r="T3617">
        <v>4</v>
      </c>
      <c r="U3617">
        <v>2</v>
      </c>
      <c r="V3617">
        <v>23</v>
      </c>
      <c r="W3617">
        <v>0</v>
      </c>
      <c r="X3617">
        <v>0</v>
      </c>
      <c r="Y3617">
        <v>0</v>
      </c>
      <c r="AF3617">
        <v>4.3</v>
      </c>
    </row>
    <row r="3618" spans="1:32" x14ac:dyDescent="0.2">
      <c r="A3618" t="s">
        <v>1244</v>
      </c>
      <c r="B3618" t="s">
        <v>720</v>
      </c>
      <c r="C3618" t="s">
        <v>43</v>
      </c>
      <c r="D3618" t="s">
        <v>34</v>
      </c>
      <c r="E3618">
        <v>5</v>
      </c>
      <c r="F3618" t="s">
        <v>1245</v>
      </c>
      <c r="G3618" t="s">
        <v>165</v>
      </c>
      <c r="T3618">
        <v>2</v>
      </c>
      <c r="U3618">
        <v>2</v>
      </c>
      <c r="V3618">
        <v>23</v>
      </c>
      <c r="W3618">
        <v>0</v>
      </c>
      <c r="X3618">
        <v>0</v>
      </c>
      <c r="Y3618">
        <v>0</v>
      </c>
      <c r="AF3618">
        <v>4.3</v>
      </c>
    </row>
    <row r="3619" spans="1:32" x14ac:dyDescent="0.2">
      <c r="A3619" t="s">
        <v>548</v>
      </c>
      <c r="B3619" t="s">
        <v>475</v>
      </c>
      <c r="C3619" t="s">
        <v>33</v>
      </c>
      <c r="D3619" t="s">
        <v>59</v>
      </c>
      <c r="E3619">
        <v>5</v>
      </c>
      <c r="F3619" t="s">
        <v>549</v>
      </c>
      <c r="G3619" t="s">
        <v>154</v>
      </c>
      <c r="O3619">
        <v>1</v>
      </c>
      <c r="P3619">
        <v>5</v>
      </c>
      <c r="Q3619">
        <v>0</v>
      </c>
      <c r="R3619">
        <v>0</v>
      </c>
      <c r="S3619">
        <v>0</v>
      </c>
      <c r="T3619">
        <v>3</v>
      </c>
      <c r="U3619">
        <v>2</v>
      </c>
      <c r="V3619">
        <v>17</v>
      </c>
      <c r="W3619">
        <v>0</v>
      </c>
      <c r="X3619">
        <v>0</v>
      </c>
      <c r="Y3619">
        <v>0</v>
      </c>
      <c r="AF3619">
        <v>4.2</v>
      </c>
    </row>
    <row r="3620" spans="1:32" x14ac:dyDescent="0.2">
      <c r="A3620" t="s">
        <v>918</v>
      </c>
      <c r="B3620" t="s">
        <v>794</v>
      </c>
      <c r="C3620" t="s">
        <v>61</v>
      </c>
      <c r="D3620" t="s">
        <v>46</v>
      </c>
      <c r="E3620">
        <v>5</v>
      </c>
      <c r="F3620" t="s">
        <v>919</v>
      </c>
      <c r="G3620" t="s">
        <v>163</v>
      </c>
      <c r="T3620">
        <v>5</v>
      </c>
      <c r="U3620">
        <v>3</v>
      </c>
      <c r="V3620">
        <v>12</v>
      </c>
      <c r="W3620">
        <v>0</v>
      </c>
      <c r="X3620">
        <v>0</v>
      </c>
      <c r="Y3620">
        <v>0</v>
      </c>
      <c r="AF3620">
        <v>4.2</v>
      </c>
    </row>
    <row r="3621" spans="1:32" x14ac:dyDescent="0.2">
      <c r="A3621" t="s">
        <v>1119</v>
      </c>
      <c r="B3621" t="s">
        <v>794</v>
      </c>
      <c r="C3621" t="s">
        <v>40</v>
      </c>
      <c r="D3621" t="s">
        <v>36</v>
      </c>
      <c r="E3621">
        <v>5</v>
      </c>
      <c r="F3621" t="s">
        <v>1120</v>
      </c>
      <c r="G3621" t="s">
        <v>158</v>
      </c>
      <c r="T3621">
        <v>2</v>
      </c>
      <c r="U3621">
        <v>2</v>
      </c>
      <c r="V3621">
        <v>20</v>
      </c>
      <c r="W3621">
        <v>0</v>
      </c>
      <c r="X3621">
        <v>0</v>
      </c>
      <c r="Y3621">
        <v>0</v>
      </c>
      <c r="AF3621">
        <v>4</v>
      </c>
    </row>
    <row r="3622" spans="1:32" x14ac:dyDescent="0.2">
      <c r="A3622" t="s">
        <v>1011</v>
      </c>
      <c r="B3622" t="s">
        <v>794</v>
      </c>
      <c r="C3622" t="s">
        <v>57</v>
      </c>
      <c r="D3622" t="s">
        <v>51</v>
      </c>
      <c r="E3622">
        <v>5</v>
      </c>
      <c r="F3622" t="s">
        <v>1012</v>
      </c>
      <c r="G3622" t="s">
        <v>160</v>
      </c>
      <c r="T3622">
        <v>3</v>
      </c>
      <c r="U3622">
        <v>2</v>
      </c>
      <c r="V3622">
        <v>17</v>
      </c>
      <c r="W3622">
        <v>0</v>
      </c>
      <c r="X3622">
        <v>0</v>
      </c>
      <c r="Y3622">
        <v>0</v>
      </c>
      <c r="AF3622">
        <v>3.7</v>
      </c>
    </row>
    <row r="3623" spans="1:32" x14ac:dyDescent="0.2">
      <c r="A3623" t="s">
        <v>814</v>
      </c>
      <c r="B3623" t="s">
        <v>720</v>
      </c>
      <c r="C3623" t="s">
        <v>54</v>
      </c>
      <c r="D3623" t="s">
        <v>58</v>
      </c>
      <c r="E3623">
        <v>5</v>
      </c>
      <c r="F3623" t="s">
        <v>815</v>
      </c>
      <c r="G3623" t="s">
        <v>155</v>
      </c>
      <c r="T3623">
        <v>3</v>
      </c>
      <c r="U3623">
        <v>2</v>
      </c>
      <c r="V3623">
        <v>17</v>
      </c>
      <c r="W3623">
        <v>0</v>
      </c>
      <c r="X3623">
        <v>0</v>
      </c>
      <c r="Y3623">
        <v>0</v>
      </c>
      <c r="AF3623">
        <v>3.7</v>
      </c>
    </row>
    <row r="3624" spans="1:32" x14ac:dyDescent="0.2">
      <c r="A3624" t="s">
        <v>525</v>
      </c>
      <c r="B3624" t="s">
        <v>475</v>
      </c>
      <c r="C3624" t="s">
        <v>61</v>
      </c>
      <c r="D3624" t="s">
        <v>46</v>
      </c>
      <c r="E3624">
        <v>5</v>
      </c>
      <c r="F3624" t="s">
        <v>526</v>
      </c>
      <c r="G3624" t="s">
        <v>163</v>
      </c>
      <c r="O3624">
        <v>6</v>
      </c>
      <c r="P3624">
        <v>17</v>
      </c>
      <c r="Q3624">
        <v>0</v>
      </c>
      <c r="R3624">
        <v>0</v>
      </c>
      <c r="S3624">
        <v>0</v>
      </c>
      <c r="T3624">
        <v>2</v>
      </c>
      <c r="U3624">
        <v>1</v>
      </c>
      <c r="V3624">
        <v>9</v>
      </c>
      <c r="W3624">
        <v>0</v>
      </c>
      <c r="X3624">
        <v>0</v>
      </c>
      <c r="Y3624">
        <v>0</v>
      </c>
      <c r="Z3624">
        <v>1</v>
      </c>
      <c r="AA3624">
        <v>0</v>
      </c>
      <c r="AF3624">
        <v>3.6</v>
      </c>
    </row>
    <row r="3625" spans="1:32" x14ac:dyDescent="0.2">
      <c r="A3625" t="s">
        <v>578</v>
      </c>
      <c r="B3625" t="s">
        <v>475</v>
      </c>
      <c r="C3625" t="s">
        <v>31</v>
      </c>
      <c r="D3625" t="s">
        <v>56</v>
      </c>
      <c r="E3625">
        <v>5</v>
      </c>
      <c r="F3625" t="s">
        <v>579</v>
      </c>
      <c r="G3625" t="s">
        <v>164</v>
      </c>
      <c r="O3625">
        <v>7</v>
      </c>
      <c r="P3625">
        <v>21</v>
      </c>
      <c r="Q3625">
        <v>0</v>
      </c>
      <c r="R3625">
        <v>0</v>
      </c>
      <c r="S3625">
        <v>0</v>
      </c>
      <c r="T3625">
        <v>2</v>
      </c>
      <c r="U3625">
        <v>1</v>
      </c>
      <c r="V3625">
        <v>5</v>
      </c>
      <c r="W3625">
        <v>0</v>
      </c>
      <c r="X3625">
        <v>0</v>
      </c>
      <c r="Y3625">
        <v>0</v>
      </c>
      <c r="AF3625">
        <v>3.6</v>
      </c>
    </row>
    <row r="3626" spans="1:32" x14ac:dyDescent="0.2">
      <c r="A3626" t="s">
        <v>1293</v>
      </c>
      <c r="B3626" t="s">
        <v>794</v>
      </c>
      <c r="C3626" t="s">
        <v>35</v>
      </c>
      <c r="D3626" t="s">
        <v>47</v>
      </c>
      <c r="E3626">
        <v>5</v>
      </c>
      <c r="F3626" t="s">
        <v>1294</v>
      </c>
      <c r="G3626" t="s">
        <v>161</v>
      </c>
      <c r="T3626">
        <v>3</v>
      </c>
      <c r="U3626">
        <v>2</v>
      </c>
      <c r="V3626">
        <v>16</v>
      </c>
      <c r="W3626">
        <v>0</v>
      </c>
      <c r="X3626">
        <v>0</v>
      </c>
      <c r="Y3626">
        <v>0</v>
      </c>
      <c r="AF3626">
        <v>3.6</v>
      </c>
    </row>
    <row r="3627" spans="1:32" x14ac:dyDescent="0.2">
      <c r="A3627" t="s">
        <v>517</v>
      </c>
      <c r="B3627" t="s">
        <v>475</v>
      </c>
      <c r="C3627" t="s">
        <v>51</v>
      </c>
      <c r="D3627" t="s">
        <v>57</v>
      </c>
      <c r="E3627">
        <v>5</v>
      </c>
      <c r="F3627" t="s">
        <v>518</v>
      </c>
      <c r="G3627" t="s">
        <v>160</v>
      </c>
      <c r="O3627">
        <v>8</v>
      </c>
      <c r="P3627">
        <v>13</v>
      </c>
      <c r="Q3627">
        <v>0</v>
      </c>
      <c r="R3627">
        <v>0</v>
      </c>
      <c r="S3627">
        <v>0</v>
      </c>
      <c r="T3627">
        <v>2</v>
      </c>
      <c r="U3627">
        <v>1</v>
      </c>
      <c r="V3627">
        <v>12</v>
      </c>
      <c r="W3627">
        <v>0</v>
      </c>
      <c r="X3627">
        <v>0</v>
      </c>
      <c r="Y3627">
        <v>0</v>
      </c>
      <c r="AF3627">
        <v>3.5</v>
      </c>
    </row>
    <row r="3628" spans="1:32" x14ac:dyDescent="0.2">
      <c r="A3628" t="s">
        <v>1057</v>
      </c>
      <c r="B3628" t="s">
        <v>720</v>
      </c>
      <c r="C3628" t="s">
        <v>31</v>
      </c>
      <c r="D3628" t="s">
        <v>56</v>
      </c>
      <c r="E3628">
        <v>5</v>
      </c>
      <c r="F3628" t="s">
        <v>1058</v>
      </c>
      <c r="G3628" t="s">
        <v>164</v>
      </c>
      <c r="T3628">
        <v>3</v>
      </c>
      <c r="U3628">
        <v>2</v>
      </c>
      <c r="V3628">
        <v>15</v>
      </c>
      <c r="W3628">
        <v>0</v>
      </c>
      <c r="X3628">
        <v>0</v>
      </c>
      <c r="Y3628">
        <v>0</v>
      </c>
      <c r="AF3628">
        <v>3.5</v>
      </c>
    </row>
    <row r="3629" spans="1:32" x14ac:dyDescent="0.2">
      <c r="A3629" t="s">
        <v>550</v>
      </c>
      <c r="B3629" t="s">
        <v>475</v>
      </c>
      <c r="C3629" t="s">
        <v>41</v>
      </c>
      <c r="D3629" t="s">
        <v>38</v>
      </c>
      <c r="E3629">
        <v>5</v>
      </c>
      <c r="F3629" t="s">
        <v>551</v>
      </c>
      <c r="G3629" t="s">
        <v>159</v>
      </c>
      <c r="O3629">
        <v>3</v>
      </c>
      <c r="P3629">
        <v>10</v>
      </c>
      <c r="Q3629">
        <v>0</v>
      </c>
      <c r="R3629">
        <v>0</v>
      </c>
      <c r="S3629">
        <v>0</v>
      </c>
      <c r="T3629">
        <v>4</v>
      </c>
      <c r="U3629">
        <v>3</v>
      </c>
      <c r="V3629">
        <v>-8</v>
      </c>
      <c r="W3629">
        <v>0</v>
      </c>
      <c r="X3629">
        <v>0</v>
      </c>
      <c r="Y3629">
        <v>0</v>
      </c>
      <c r="AF3629">
        <v>3.2</v>
      </c>
    </row>
    <row r="3630" spans="1:32" x14ac:dyDescent="0.2">
      <c r="A3630" t="s">
        <v>1161</v>
      </c>
      <c r="B3630" t="s">
        <v>794</v>
      </c>
      <c r="C3630" t="s">
        <v>59</v>
      </c>
      <c r="D3630" t="s">
        <v>33</v>
      </c>
      <c r="E3630">
        <v>5</v>
      </c>
      <c r="F3630" t="s">
        <v>1162</v>
      </c>
      <c r="G3630" t="s">
        <v>154</v>
      </c>
      <c r="T3630">
        <v>1</v>
      </c>
      <c r="U3630">
        <v>1</v>
      </c>
      <c r="V3630">
        <v>21</v>
      </c>
      <c r="W3630">
        <v>0</v>
      </c>
      <c r="X3630">
        <v>0</v>
      </c>
      <c r="Y3630">
        <v>0</v>
      </c>
      <c r="AF3630">
        <v>3.1</v>
      </c>
    </row>
    <row r="3631" spans="1:32" x14ac:dyDescent="0.2">
      <c r="A3631" t="s">
        <v>1295</v>
      </c>
      <c r="B3631" t="s">
        <v>1296</v>
      </c>
      <c r="C3631" t="s">
        <v>35</v>
      </c>
      <c r="D3631" t="s">
        <v>47</v>
      </c>
      <c r="E3631">
        <v>5</v>
      </c>
      <c r="F3631" t="s">
        <v>1297</v>
      </c>
      <c r="G3631" t="s">
        <v>161</v>
      </c>
      <c r="T3631">
        <v>1</v>
      </c>
      <c r="U3631">
        <v>1</v>
      </c>
      <c r="V3631">
        <v>20</v>
      </c>
      <c r="W3631">
        <v>0</v>
      </c>
      <c r="X3631">
        <v>0</v>
      </c>
      <c r="Y3631">
        <v>0</v>
      </c>
      <c r="AF3631">
        <v>3</v>
      </c>
    </row>
    <row r="3632" spans="1:32" x14ac:dyDescent="0.2">
      <c r="A3632" t="s">
        <v>1097</v>
      </c>
      <c r="B3632" t="s">
        <v>794</v>
      </c>
      <c r="C3632" t="s">
        <v>60</v>
      </c>
      <c r="D3632" t="s">
        <v>37</v>
      </c>
      <c r="E3632">
        <v>5</v>
      </c>
      <c r="F3632" t="s">
        <v>1098</v>
      </c>
      <c r="G3632" t="s">
        <v>166</v>
      </c>
      <c r="T3632">
        <v>3</v>
      </c>
      <c r="U3632">
        <v>2</v>
      </c>
      <c r="V3632">
        <v>9</v>
      </c>
      <c r="W3632">
        <v>0</v>
      </c>
      <c r="X3632">
        <v>0</v>
      </c>
      <c r="Y3632">
        <v>0</v>
      </c>
      <c r="AF3632">
        <v>2.9</v>
      </c>
    </row>
    <row r="3633" spans="1:32" x14ac:dyDescent="0.2">
      <c r="A3633" t="s">
        <v>1147</v>
      </c>
      <c r="B3633" t="s">
        <v>794</v>
      </c>
      <c r="C3633" t="s">
        <v>59</v>
      </c>
      <c r="D3633" t="s">
        <v>33</v>
      </c>
      <c r="E3633">
        <v>5</v>
      </c>
      <c r="F3633" t="s">
        <v>1148</v>
      </c>
      <c r="G3633" t="s">
        <v>154</v>
      </c>
      <c r="T3633">
        <v>3</v>
      </c>
      <c r="U3633">
        <v>2</v>
      </c>
      <c r="V3633">
        <v>9</v>
      </c>
      <c r="W3633">
        <v>0</v>
      </c>
      <c r="X3633">
        <v>0</v>
      </c>
      <c r="Y3633">
        <v>0</v>
      </c>
      <c r="AF3633">
        <v>2.9</v>
      </c>
    </row>
    <row r="3634" spans="1:32" x14ac:dyDescent="0.2">
      <c r="A3634" t="s">
        <v>674</v>
      </c>
      <c r="B3634" t="s">
        <v>475</v>
      </c>
      <c r="C3634" t="s">
        <v>58</v>
      </c>
      <c r="D3634" t="s">
        <v>54</v>
      </c>
      <c r="E3634">
        <v>5</v>
      </c>
      <c r="F3634" t="s">
        <v>675</v>
      </c>
      <c r="G3634" t="s">
        <v>155</v>
      </c>
      <c r="O3634">
        <v>9</v>
      </c>
      <c r="P3634">
        <v>28</v>
      </c>
      <c r="Q3634">
        <v>0</v>
      </c>
      <c r="R3634">
        <v>0</v>
      </c>
      <c r="S3634">
        <v>0</v>
      </c>
      <c r="AF3634">
        <v>2.8</v>
      </c>
    </row>
    <row r="3635" spans="1:32" x14ac:dyDescent="0.2">
      <c r="A3635" t="s">
        <v>796</v>
      </c>
      <c r="B3635" t="s">
        <v>720</v>
      </c>
      <c r="C3635" t="s">
        <v>54</v>
      </c>
      <c r="D3635" t="s">
        <v>58</v>
      </c>
      <c r="E3635">
        <v>5</v>
      </c>
      <c r="F3635" t="s">
        <v>797</v>
      </c>
      <c r="G3635" t="s">
        <v>155</v>
      </c>
      <c r="O3635">
        <v>8</v>
      </c>
      <c r="P3635">
        <v>20</v>
      </c>
      <c r="Q3635">
        <v>0</v>
      </c>
      <c r="R3635">
        <v>0</v>
      </c>
      <c r="S3635">
        <v>0</v>
      </c>
      <c r="T3635">
        <v>1</v>
      </c>
      <c r="U3635">
        <v>1</v>
      </c>
      <c r="V3635">
        <v>-2</v>
      </c>
      <c r="W3635">
        <v>0</v>
      </c>
      <c r="X3635">
        <v>0</v>
      </c>
      <c r="Y3635">
        <v>0</v>
      </c>
      <c r="AF3635">
        <v>2.8</v>
      </c>
    </row>
    <row r="3636" spans="1:32" x14ac:dyDescent="0.2">
      <c r="A3636" t="s">
        <v>1065</v>
      </c>
      <c r="B3636" t="s">
        <v>720</v>
      </c>
      <c r="C3636" t="s">
        <v>60</v>
      </c>
      <c r="D3636" t="s">
        <v>37</v>
      </c>
      <c r="E3636">
        <v>5</v>
      </c>
      <c r="F3636" t="s">
        <v>1066</v>
      </c>
      <c r="G3636" t="s">
        <v>166</v>
      </c>
      <c r="T3636">
        <v>3</v>
      </c>
      <c r="U3636">
        <v>2</v>
      </c>
      <c r="V3636">
        <v>6</v>
      </c>
      <c r="W3636">
        <v>0</v>
      </c>
      <c r="X3636">
        <v>0</v>
      </c>
      <c r="Y3636">
        <v>0</v>
      </c>
      <c r="AF3636">
        <v>2.6</v>
      </c>
    </row>
    <row r="3637" spans="1:32" x14ac:dyDescent="0.2">
      <c r="A3637" t="s">
        <v>826</v>
      </c>
      <c r="B3637" t="s">
        <v>720</v>
      </c>
      <c r="C3637" t="s">
        <v>43</v>
      </c>
      <c r="D3637" t="s">
        <v>34</v>
      </c>
      <c r="E3637">
        <v>5</v>
      </c>
      <c r="F3637" t="s">
        <v>827</v>
      </c>
      <c r="G3637" t="s">
        <v>165</v>
      </c>
      <c r="T3637">
        <v>3</v>
      </c>
      <c r="U3637">
        <v>2</v>
      </c>
      <c r="V3637">
        <v>6</v>
      </c>
      <c r="W3637">
        <v>0</v>
      </c>
      <c r="X3637">
        <v>0</v>
      </c>
      <c r="Y3637">
        <v>0</v>
      </c>
      <c r="AF3637">
        <v>2.6</v>
      </c>
    </row>
    <row r="3638" spans="1:32" x14ac:dyDescent="0.2">
      <c r="A3638" t="s">
        <v>1276</v>
      </c>
      <c r="B3638" t="s">
        <v>720</v>
      </c>
      <c r="C3638" t="s">
        <v>37</v>
      </c>
      <c r="D3638" t="s">
        <v>60</v>
      </c>
      <c r="E3638">
        <v>5</v>
      </c>
      <c r="F3638" t="s">
        <v>1277</v>
      </c>
      <c r="G3638" t="s">
        <v>166</v>
      </c>
      <c r="T3638">
        <v>1</v>
      </c>
      <c r="U3638">
        <v>1</v>
      </c>
      <c r="V3638">
        <v>16</v>
      </c>
      <c r="W3638">
        <v>0</v>
      </c>
      <c r="X3638">
        <v>0</v>
      </c>
      <c r="Y3638">
        <v>0</v>
      </c>
      <c r="AF3638">
        <v>2.6</v>
      </c>
    </row>
    <row r="3639" spans="1:32" x14ac:dyDescent="0.2">
      <c r="A3639" t="s">
        <v>892</v>
      </c>
      <c r="B3639" t="s">
        <v>720</v>
      </c>
      <c r="C3639" t="s">
        <v>46</v>
      </c>
      <c r="D3639" t="s">
        <v>61</v>
      </c>
      <c r="E3639">
        <v>5</v>
      </c>
      <c r="F3639" t="s">
        <v>893</v>
      </c>
      <c r="G3639" t="s">
        <v>163</v>
      </c>
      <c r="T3639">
        <v>3</v>
      </c>
      <c r="U3639">
        <v>1</v>
      </c>
      <c r="V3639">
        <v>15</v>
      </c>
      <c r="W3639">
        <v>0</v>
      </c>
      <c r="X3639">
        <v>0</v>
      </c>
      <c r="Y3639">
        <v>0</v>
      </c>
      <c r="AF3639">
        <v>2.5</v>
      </c>
    </row>
    <row r="3640" spans="1:32" x14ac:dyDescent="0.2">
      <c r="A3640" t="s">
        <v>834</v>
      </c>
      <c r="B3640" t="s">
        <v>794</v>
      </c>
      <c r="C3640" t="s">
        <v>41</v>
      </c>
      <c r="D3640" t="s">
        <v>38</v>
      </c>
      <c r="E3640">
        <v>5</v>
      </c>
      <c r="F3640" t="s">
        <v>835</v>
      </c>
      <c r="G3640" t="s">
        <v>159</v>
      </c>
      <c r="T3640">
        <v>2</v>
      </c>
      <c r="U3640">
        <v>2</v>
      </c>
      <c r="V3640">
        <v>4</v>
      </c>
      <c r="W3640">
        <v>0</v>
      </c>
      <c r="X3640">
        <v>0</v>
      </c>
      <c r="Y3640">
        <v>0</v>
      </c>
      <c r="Z3640">
        <v>1</v>
      </c>
      <c r="AA3640">
        <v>0</v>
      </c>
      <c r="AF3640">
        <v>2.4</v>
      </c>
    </row>
    <row r="3641" spans="1:32" x14ac:dyDescent="0.2">
      <c r="A3641" t="s">
        <v>910</v>
      </c>
      <c r="B3641" t="s">
        <v>720</v>
      </c>
      <c r="C3641" t="s">
        <v>50</v>
      </c>
      <c r="D3641" t="s">
        <v>53</v>
      </c>
      <c r="E3641">
        <v>5</v>
      </c>
      <c r="F3641" t="s">
        <v>911</v>
      </c>
      <c r="G3641" t="s">
        <v>162</v>
      </c>
      <c r="T3641">
        <v>4</v>
      </c>
      <c r="U3641">
        <v>1</v>
      </c>
      <c r="V3641">
        <v>13</v>
      </c>
      <c r="W3641">
        <v>0</v>
      </c>
      <c r="X3641">
        <v>0</v>
      </c>
      <c r="Y3641">
        <v>0</v>
      </c>
      <c r="AF3641">
        <v>2.2999999999999998</v>
      </c>
    </row>
    <row r="3642" spans="1:32" x14ac:dyDescent="0.2">
      <c r="A3642" t="s">
        <v>1266</v>
      </c>
      <c r="B3642" t="s">
        <v>720</v>
      </c>
      <c r="C3642" t="s">
        <v>34</v>
      </c>
      <c r="D3642" t="s">
        <v>43</v>
      </c>
      <c r="E3642">
        <v>5</v>
      </c>
      <c r="F3642" t="s">
        <v>1267</v>
      </c>
      <c r="G3642" t="s">
        <v>165</v>
      </c>
      <c r="T3642">
        <v>2</v>
      </c>
      <c r="U3642">
        <v>1</v>
      </c>
      <c r="V3642">
        <v>13</v>
      </c>
      <c r="W3642">
        <v>0</v>
      </c>
      <c r="X3642">
        <v>0</v>
      </c>
      <c r="Y3642">
        <v>0</v>
      </c>
      <c r="AF3642">
        <v>2.2999999999999998</v>
      </c>
    </row>
    <row r="3643" spans="1:32" x14ac:dyDescent="0.2">
      <c r="A3643" t="s">
        <v>990</v>
      </c>
      <c r="B3643" t="s">
        <v>720</v>
      </c>
      <c r="C3643" t="s">
        <v>50</v>
      </c>
      <c r="D3643" t="s">
        <v>53</v>
      </c>
      <c r="E3643">
        <v>5</v>
      </c>
      <c r="F3643" t="s">
        <v>991</v>
      </c>
      <c r="G3643" t="s">
        <v>162</v>
      </c>
      <c r="T3643">
        <v>4</v>
      </c>
      <c r="U3643">
        <v>1</v>
      </c>
      <c r="V3643">
        <v>13</v>
      </c>
      <c r="W3643">
        <v>0</v>
      </c>
      <c r="X3643">
        <v>0</v>
      </c>
      <c r="Y3643">
        <v>0</v>
      </c>
      <c r="AF3643">
        <v>2.2999999999999998</v>
      </c>
    </row>
    <row r="3644" spans="1:32" x14ac:dyDescent="0.2">
      <c r="A3644" t="s">
        <v>688</v>
      </c>
      <c r="B3644" t="s">
        <v>475</v>
      </c>
      <c r="C3644" t="s">
        <v>52</v>
      </c>
      <c r="D3644" t="s">
        <v>62</v>
      </c>
      <c r="E3644">
        <v>5</v>
      </c>
      <c r="F3644" t="s">
        <v>689</v>
      </c>
      <c r="G3644" t="s">
        <v>156</v>
      </c>
      <c r="O3644">
        <v>2</v>
      </c>
      <c r="P3644">
        <v>-2</v>
      </c>
      <c r="Q3644">
        <v>0</v>
      </c>
      <c r="R3644">
        <v>0</v>
      </c>
      <c r="S3644">
        <v>0</v>
      </c>
      <c r="T3644">
        <v>2</v>
      </c>
      <c r="U3644">
        <v>1</v>
      </c>
      <c r="V3644">
        <v>14</v>
      </c>
      <c r="W3644">
        <v>0</v>
      </c>
      <c r="X3644">
        <v>0</v>
      </c>
      <c r="Y3644">
        <v>0</v>
      </c>
      <c r="AF3644">
        <v>2.2000000000000002</v>
      </c>
    </row>
    <row r="3645" spans="1:32" x14ac:dyDescent="0.2">
      <c r="A3645" t="s">
        <v>604</v>
      </c>
      <c r="B3645" t="s">
        <v>475</v>
      </c>
      <c r="C3645" t="s">
        <v>59</v>
      </c>
      <c r="D3645" t="s">
        <v>33</v>
      </c>
      <c r="E3645">
        <v>5</v>
      </c>
      <c r="F3645" t="s">
        <v>605</v>
      </c>
      <c r="G3645" t="s">
        <v>154</v>
      </c>
      <c r="O3645">
        <v>3</v>
      </c>
      <c r="P3645">
        <v>6</v>
      </c>
      <c r="Q3645">
        <v>0</v>
      </c>
      <c r="R3645">
        <v>0</v>
      </c>
      <c r="S3645">
        <v>0</v>
      </c>
      <c r="T3645">
        <v>1</v>
      </c>
      <c r="U3645">
        <v>1</v>
      </c>
      <c r="V3645">
        <v>6</v>
      </c>
      <c r="W3645">
        <v>0</v>
      </c>
      <c r="X3645">
        <v>0</v>
      </c>
      <c r="Y3645">
        <v>0</v>
      </c>
      <c r="AF3645">
        <v>2.2000000000000002</v>
      </c>
    </row>
    <row r="3646" spans="1:32" x14ac:dyDescent="0.2">
      <c r="A3646" t="s">
        <v>970</v>
      </c>
      <c r="B3646" t="s">
        <v>720</v>
      </c>
      <c r="C3646" t="s">
        <v>61</v>
      </c>
      <c r="D3646" t="s">
        <v>46</v>
      </c>
      <c r="E3646">
        <v>5</v>
      </c>
      <c r="F3646" t="s">
        <v>971</v>
      </c>
      <c r="G3646" t="s">
        <v>163</v>
      </c>
      <c r="T3646">
        <v>3</v>
      </c>
      <c r="U3646">
        <v>1</v>
      </c>
      <c r="V3646">
        <v>11</v>
      </c>
      <c r="W3646">
        <v>0</v>
      </c>
      <c r="X3646">
        <v>0</v>
      </c>
      <c r="Y3646">
        <v>0</v>
      </c>
      <c r="AF3646">
        <v>2.1</v>
      </c>
    </row>
    <row r="3647" spans="1:32" x14ac:dyDescent="0.2">
      <c r="A3647" t="s">
        <v>552</v>
      </c>
      <c r="B3647" t="s">
        <v>475</v>
      </c>
      <c r="C3647" t="s">
        <v>48</v>
      </c>
      <c r="D3647" t="s">
        <v>49</v>
      </c>
      <c r="E3647">
        <v>5</v>
      </c>
      <c r="F3647" t="s">
        <v>553</v>
      </c>
      <c r="G3647" t="s">
        <v>167</v>
      </c>
      <c r="O3647">
        <v>5</v>
      </c>
      <c r="P3647">
        <v>20</v>
      </c>
      <c r="Q3647">
        <v>0</v>
      </c>
      <c r="R3647">
        <v>0</v>
      </c>
      <c r="S3647">
        <v>0</v>
      </c>
      <c r="AF3647">
        <v>2</v>
      </c>
    </row>
    <row r="3648" spans="1:32" x14ac:dyDescent="0.2">
      <c r="A3648" t="s">
        <v>1248</v>
      </c>
      <c r="B3648" t="s">
        <v>720</v>
      </c>
      <c r="C3648" t="s">
        <v>35</v>
      </c>
      <c r="D3648" t="s">
        <v>47</v>
      </c>
      <c r="E3648">
        <v>5</v>
      </c>
      <c r="F3648" t="s">
        <v>1249</v>
      </c>
      <c r="G3648" t="s">
        <v>161</v>
      </c>
      <c r="T3648">
        <v>3</v>
      </c>
      <c r="U3648">
        <v>1</v>
      </c>
      <c r="V3648">
        <v>10</v>
      </c>
      <c r="W3648">
        <v>0</v>
      </c>
      <c r="X3648">
        <v>0</v>
      </c>
      <c r="Y3648">
        <v>0</v>
      </c>
      <c r="AF3648">
        <v>2</v>
      </c>
    </row>
    <row r="3649" spans="1:32" x14ac:dyDescent="0.2">
      <c r="A3649" t="s">
        <v>700</v>
      </c>
      <c r="B3649" t="s">
        <v>475</v>
      </c>
      <c r="C3649" t="s">
        <v>46</v>
      </c>
      <c r="D3649" t="s">
        <v>61</v>
      </c>
      <c r="E3649">
        <v>5</v>
      </c>
      <c r="F3649" t="s">
        <v>701</v>
      </c>
      <c r="G3649" t="s">
        <v>163</v>
      </c>
      <c r="O3649">
        <v>4</v>
      </c>
      <c r="P3649">
        <v>19</v>
      </c>
      <c r="Q3649">
        <v>0</v>
      </c>
      <c r="R3649">
        <v>0</v>
      </c>
      <c r="S3649">
        <v>0</v>
      </c>
      <c r="T3649">
        <v>1</v>
      </c>
      <c r="U3649">
        <v>0</v>
      </c>
      <c r="V3649">
        <v>0</v>
      </c>
      <c r="W3649">
        <v>0</v>
      </c>
      <c r="X3649">
        <v>0</v>
      </c>
      <c r="Y3649">
        <v>0</v>
      </c>
      <c r="AF3649">
        <v>1.9</v>
      </c>
    </row>
    <row r="3650" spans="1:32" x14ac:dyDescent="0.2">
      <c r="A3650" t="s">
        <v>824</v>
      </c>
      <c r="B3650" t="s">
        <v>720</v>
      </c>
      <c r="C3650" t="s">
        <v>59</v>
      </c>
      <c r="D3650" t="s">
        <v>33</v>
      </c>
      <c r="E3650">
        <v>5</v>
      </c>
      <c r="F3650" t="s">
        <v>825</v>
      </c>
      <c r="G3650" t="s">
        <v>154</v>
      </c>
      <c r="T3650">
        <v>2</v>
      </c>
      <c r="U3650">
        <v>1</v>
      </c>
      <c r="V3650">
        <v>9</v>
      </c>
      <c r="W3650">
        <v>0</v>
      </c>
      <c r="X3650">
        <v>0</v>
      </c>
      <c r="Y3650">
        <v>0</v>
      </c>
      <c r="AF3650">
        <v>1.9</v>
      </c>
    </row>
    <row r="3651" spans="1:32" x14ac:dyDescent="0.2">
      <c r="A3651" t="s">
        <v>876</v>
      </c>
      <c r="B3651" t="s">
        <v>794</v>
      </c>
      <c r="C3651" t="s">
        <v>35</v>
      </c>
      <c r="D3651" t="s">
        <v>47</v>
      </c>
      <c r="E3651">
        <v>5</v>
      </c>
      <c r="F3651" t="s">
        <v>877</v>
      </c>
      <c r="G3651" t="s">
        <v>161</v>
      </c>
      <c r="T3651">
        <v>6</v>
      </c>
      <c r="U3651">
        <v>1</v>
      </c>
      <c r="V3651">
        <v>8</v>
      </c>
      <c r="W3651">
        <v>0</v>
      </c>
      <c r="X3651">
        <v>0</v>
      </c>
      <c r="Y3651">
        <v>0</v>
      </c>
      <c r="AF3651">
        <v>1.8</v>
      </c>
    </row>
    <row r="3652" spans="1:32" x14ac:dyDescent="0.2">
      <c r="A3652" t="s">
        <v>1123</v>
      </c>
      <c r="B3652" t="s">
        <v>794</v>
      </c>
      <c r="C3652" t="s">
        <v>33</v>
      </c>
      <c r="D3652" t="s">
        <v>59</v>
      </c>
      <c r="E3652">
        <v>5</v>
      </c>
      <c r="F3652" t="s">
        <v>1124</v>
      </c>
      <c r="G3652" t="s">
        <v>154</v>
      </c>
      <c r="T3652">
        <v>1</v>
      </c>
      <c r="U3652">
        <v>1</v>
      </c>
      <c r="V3652">
        <v>8</v>
      </c>
      <c r="W3652">
        <v>0</v>
      </c>
      <c r="X3652">
        <v>0</v>
      </c>
      <c r="Y3652">
        <v>0</v>
      </c>
      <c r="AF3652">
        <v>1.8</v>
      </c>
    </row>
    <row r="3653" spans="1:32" x14ac:dyDescent="0.2">
      <c r="A3653" t="s">
        <v>1067</v>
      </c>
      <c r="B3653" t="s">
        <v>794</v>
      </c>
      <c r="C3653" t="s">
        <v>45</v>
      </c>
      <c r="D3653" t="s">
        <v>55</v>
      </c>
      <c r="E3653">
        <v>5</v>
      </c>
      <c r="F3653" t="s">
        <v>1068</v>
      </c>
      <c r="G3653" t="s">
        <v>157</v>
      </c>
      <c r="T3653">
        <v>1</v>
      </c>
      <c r="U3653">
        <v>1</v>
      </c>
      <c r="V3653">
        <v>7</v>
      </c>
      <c r="W3653">
        <v>0</v>
      </c>
      <c r="X3653">
        <v>0</v>
      </c>
      <c r="Y3653">
        <v>0</v>
      </c>
      <c r="AF3653">
        <v>1.7</v>
      </c>
    </row>
    <row r="3654" spans="1:32" x14ac:dyDescent="0.2">
      <c r="A3654" t="s">
        <v>908</v>
      </c>
      <c r="B3654" t="s">
        <v>794</v>
      </c>
      <c r="C3654" t="s">
        <v>58</v>
      </c>
      <c r="D3654" t="s">
        <v>54</v>
      </c>
      <c r="E3654">
        <v>5</v>
      </c>
      <c r="F3654" t="s">
        <v>909</v>
      </c>
      <c r="G3654" t="s">
        <v>155</v>
      </c>
      <c r="T3654">
        <v>3</v>
      </c>
      <c r="U3654">
        <v>1</v>
      </c>
      <c r="V3654">
        <v>7</v>
      </c>
      <c r="W3654">
        <v>0</v>
      </c>
      <c r="X3654">
        <v>0</v>
      </c>
      <c r="Y3654">
        <v>0</v>
      </c>
      <c r="AF3654">
        <v>1.7</v>
      </c>
    </row>
    <row r="3655" spans="1:32" x14ac:dyDescent="0.2">
      <c r="A3655" t="s">
        <v>900</v>
      </c>
      <c r="B3655" t="s">
        <v>720</v>
      </c>
      <c r="C3655" t="s">
        <v>62</v>
      </c>
      <c r="D3655" t="s">
        <v>52</v>
      </c>
      <c r="E3655">
        <v>5</v>
      </c>
      <c r="F3655" t="s">
        <v>901</v>
      </c>
      <c r="G3655" t="s">
        <v>156</v>
      </c>
      <c r="T3655">
        <v>3</v>
      </c>
      <c r="U3655">
        <v>1</v>
      </c>
      <c r="V3655">
        <v>6</v>
      </c>
      <c r="W3655">
        <v>0</v>
      </c>
      <c r="X3655">
        <v>0</v>
      </c>
      <c r="Y3655">
        <v>0</v>
      </c>
      <c r="AF3655">
        <v>1.6</v>
      </c>
    </row>
    <row r="3656" spans="1:32" x14ac:dyDescent="0.2">
      <c r="A3656" t="s">
        <v>842</v>
      </c>
      <c r="B3656" t="s">
        <v>720</v>
      </c>
      <c r="C3656" t="s">
        <v>58</v>
      </c>
      <c r="D3656" t="s">
        <v>54</v>
      </c>
      <c r="E3656">
        <v>5</v>
      </c>
      <c r="F3656" t="s">
        <v>843</v>
      </c>
      <c r="G3656" t="s">
        <v>155</v>
      </c>
      <c r="T3656">
        <v>2</v>
      </c>
      <c r="U3656">
        <v>1</v>
      </c>
      <c r="V3656">
        <v>6</v>
      </c>
      <c r="W3656">
        <v>0</v>
      </c>
      <c r="X3656">
        <v>0</v>
      </c>
      <c r="Y3656">
        <v>0</v>
      </c>
      <c r="AF3656">
        <v>1.6</v>
      </c>
    </row>
    <row r="3657" spans="1:32" x14ac:dyDescent="0.2">
      <c r="A3657" t="s">
        <v>1115</v>
      </c>
      <c r="B3657" t="s">
        <v>794</v>
      </c>
      <c r="C3657" t="s">
        <v>45</v>
      </c>
      <c r="D3657" t="s">
        <v>55</v>
      </c>
      <c r="E3657">
        <v>5</v>
      </c>
      <c r="F3657" t="s">
        <v>1116</v>
      </c>
      <c r="G3657" t="s">
        <v>157</v>
      </c>
      <c r="T3657">
        <v>1</v>
      </c>
      <c r="U3657">
        <v>1</v>
      </c>
      <c r="V3657">
        <v>6</v>
      </c>
      <c r="W3657">
        <v>0</v>
      </c>
      <c r="X3657">
        <v>0</v>
      </c>
      <c r="Y3657">
        <v>0</v>
      </c>
      <c r="AF3657">
        <v>1.6</v>
      </c>
    </row>
    <row r="3658" spans="1:32" x14ac:dyDescent="0.2">
      <c r="A3658" t="s">
        <v>1191</v>
      </c>
      <c r="B3658" t="s">
        <v>794</v>
      </c>
      <c r="C3658" t="s">
        <v>60</v>
      </c>
      <c r="D3658" t="s">
        <v>37</v>
      </c>
      <c r="E3658">
        <v>5</v>
      </c>
      <c r="F3658" t="s">
        <v>1192</v>
      </c>
      <c r="G3658" t="s">
        <v>166</v>
      </c>
      <c r="T3658">
        <v>1</v>
      </c>
      <c r="U3658">
        <v>1</v>
      </c>
      <c r="V3658">
        <v>6</v>
      </c>
      <c r="W3658">
        <v>0</v>
      </c>
      <c r="X3658">
        <v>0</v>
      </c>
      <c r="Y3658">
        <v>0</v>
      </c>
      <c r="AF3658">
        <v>1.6</v>
      </c>
    </row>
    <row r="3659" spans="1:32" x14ac:dyDescent="0.2">
      <c r="A3659" t="s">
        <v>544</v>
      </c>
      <c r="B3659" t="s">
        <v>475</v>
      </c>
      <c r="C3659" t="s">
        <v>53</v>
      </c>
      <c r="D3659" t="s">
        <v>50</v>
      </c>
      <c r="E3659">
        <v>5</v>
      </c>
      <c r="F3659" t="s">
        <v>545</v>
      </c>
      <c r="G3659" t="s">
        <v>162</v>
      </c>
      <c r="O3659">
        <v>8</v>
      </c>
      <c r="P3659">
        <v>15</v>
      </c>
      <c r="Q3659">
        <v>0</v>
      </c>
      <c r="R3659">
        <v>0</v>
      </c>
      <c r="S3659">
        <v>0</v>
      </c>
      <c r="AF3659">
        <v>1.5</v>
      </c>
    </row>
    <row r="3660" spans="1:32" x14ac:dyDescent="0.2">
      <c r="A3660" t="s">
        <v>860</v>
      </c>
      <c r="B3660" t="s">
        <v>720</v>
      </c>
      <c r="C3660" t="s">
        <v>38</v>
      </c>
      <c r="D3660" t="s">
        <v>41</v>
      </c>
      <c r="E3660">
        <v>5</v>
      </c>
      <c r="F3660" t="s">
        <v>861</v>
      </c>
      <c r="G3660" t="s">
        <v>159</v>
      </c>
      <c r="T3660">
        <v>1</v>
      </c>
      <c r="U3660">
        <v>1</v>
      </c>
      <c r="V3660">
        <v>5</v>
      </c>
      <c r="W3660">
        <v>0</v>
      </c>
      <c r="X3660">
        <v>0</v>
      </c>
      <c r="Y3660">
        <v>0</v>
      </c>
      <c r="AF3660">
        <v>1.5</v>
      </c>
    </row>
    <row r="3661" spans="1:32" x14ac:dyDescent="0.2">
      <c r="A3661" t="s">
        <v>890</v>
      </c>
      <c r="B3661" t="s">
        <v>720</v>
      </c>
      <c r="C3661" t="s">
        <v>45</v>
      </c>
      <c r="D3661" t="s">
        <v>55</v>
      </c>
      <c r="E3661">
        <v>5</v>
      </c>
      <c r="F3661" t="s">
        <v>891</v>
      </c>
      <c r="G3661" t="s">
        <v>157</v>
      </c>
      <c r="T3661">
        <v>3</v>
      </c>
      <c r="U3661">
        <v>1</v>
      </c>
      <c r="V3661">
        <v>5</v>
      </c>
      <c r="W3661">
        <v>0</v>
      </c>
      <c r="X3661">
        <v>0</v>
      </c>
      <c r="Y3661">
        <v>0</v>
      </c>
      <c r="AF3661">
        <v>1.5</v>
      </c>
    </row>
    <row r="3662" spans="1:32" x14ac:dyDescent="0.2">
      <c r="A3662" t="s">
        <v>832</v>
      </c>
      <c r="B3662" t="s">
        <v>794</v>
      </c>
      <c r="C3662" t="s">
        <v>33</v>
      </c>
      <c r="D3662" t="s">
        <v>59</v>
      </c>
      <c r="E3662">
        <v>5</v>
      </c>
      <c r="F3662" t="s">
        <v>833</v>
      </c>
      <c r="G3662" t="s">
        <v>154</v>
      </c>
      <c r="T3662">
        <v>1</v>
      </c>
      <c r="U3662">
        <v>1</v>
      </c>
      <c r="V3662">
        <v>4</v>
      </c>
      <c r="W3662">
        <v>0</v>
      </c>
      <c r="X3662">
        <v>0</v>
      </c>
      <c r="Y3662">
        <v>0</v>
      </c>
      <c r="AF3662">
        <v>1.4</v>
      </c>
    </row>
    <row r="3663" spans="1:32" x14ac:dyDescent="0.2">
      <c r="A3663" t="s">
        <v>1023</v>
      </c>
      <c r="B3663" t="s">
        <v>720</v>
      </c>
      <c r="C3663" t="s">
        <v>53</v>
      </c>
      <c r="D3663" t="s">
        <v>50</v>
      </c>
      <c r="E3663">
        <v>5</v>
      </c>
      <c r="F3663" t="s">
        <v>1024</v>
      </c>
      <c r="G3663" t="s">
        <v>162</v>
      </c>
      <c r="T3663">
        <v>4</v>
      </c>
      <c r="U3663">
        <v>1</v>
      </c>
      <c r="V3663">
        <v>4</v>
      </c>
      <c r="W3663">
        <v>0</v>
      </c>
      <c r="X3663">
        <v>0</v>
      </c>
      <c r="Y3663">
        <v>0</v>
      </c>
      <c r="AF3663">
        <v>1.4</v>
      </c>
    </row>
    <row r="3664" spans="1:32" x14ac:dyDescent="0.2">
      <c r="A3664" t="s">
        <v>698</v>
      </c>
      <c r="B3664" t="s">
        <v>475</v>
      </c>
      <c r="C3664" t="s">
        <v>56</v>
      </c>
      <c r="D3664" t="s">
        <v>31</v>
      </c>
      <c r="E3664">
        <v>5</v>
      </c>
      <c r="F3664" t="s">
        <v>699</v>
      </c>
      <c r="G3664" t="s">
        <v>164</v>
      </c>
      <c r="O3664">
        <v>6</v>
      </c>
      <c r="P3664">
        <v>13</v>
      </c>
      <c r="Q3664">
        <v>0</v>
      </c>
      <c r="R3664">
        <v>0</v>
      </c>
      <c r="S3664">
        <v>0</v>
      </c>
      <c r="AF3664">
        <v>1.3</v>
      </c>
    </row>
    <row r="3665" spans="1:32" x14ac:dyDescent="0.2">
      <c r="A3665" t="s">
        <v>988</v>
      </c>
      <c r="B3665" t="s">
        <v>720</v>
      </c>
      <c r="C3665" t="s">
        <v>59</v>
      </c>
      <c r="D3665" t="s">
        <v>33</v>
      </c>
      <c r="E3665">
        <v>5</v>
      </c>
      <c r="F3665" t="s">
        <v>989</v>
      </c>
      <c r="G3665" t="s">
        <v>154</v>
      </c>
      <c r="T3665">
        <v>3</v>
      </c>
      <c r="U3665">
        <v>1</v>
      </c>
      <c r="V3665">
        <v>3</v>
      </c>
      <c r="W3665">
        <v>0</v>
      </c>
      <c r="X3665">
        <v>0</v>
      </c>
      <c r="Y3665">
        <v>0</v>
      </c>
      <c r="AF3665">
        <v>1.3</v>
      </c>
    </row>
    <row r="3666" spans="1:32" x14ac:dyDescent="0.2">
      <c r="A3666" t="s">
        <v>1319</v>
      </c>
      <c r="B3666" t="s">
        <v>1236</v>
      </c>
      <c r="C3666" t="s">
        <v>56</v>
      </c>
      <c r="D3666" t="s">
        <v>31</v>
      </c>
      <c r="E3666">
        <v>5</v>
      </c>
      <c r="F3666" t="s">
        <v>1320</v>
      </c>
      <c r="G3666" t="s">
        <v>164</v>
      </c>
      <c r="T3666">
        <v>1</v>
      </c>
      <c r="U3666">
        <v>1</v>
      </c>
      <c r="V3666">
        <v>3</v>
      </c>
      <c r="W3666">
        <v>0</v>
      </c>
      <c r="X3666">
        <v>0</v>
      </c>
      <c r="Y3666">
        <v>0</v>
      </c>
      <c r="AF3666">
        <v>1.3</v>
      </c>
    </row>
    <row r="3667" spans="1:32" x14ac:dyDescent="0.2">
      <c r="A3667" t="s">
        <v>1141</v>
      </c>
      <c r="B3667" t="s">
        <v>720</v>
      </c>
      <c r="C3667" t="s">
        <v>55</v>
      </c>
      <c r="D3667" t="s">
        <v>45</v>
      </c>
      <c r="E3667">
        <v>5</v>
      </c>
      <c r="F3667" t="s">
        <v>1142</v>
      </c>
      <c r="G3667" t="s">
        <v>157</v>
      </c>
      <c r="T3667">
        <v>2</v>
      </c>
      <c r="U3667">
        <v>1</v>
      </c>
      <c r="V3667">
        <v>1</v>
      </c>
      <c r="W3667">
        <v>0</v>
      </c>
      <c r="X3667">
        <v>0</v>
      </c>
      <c r="Y3667">
        <v>0</v>
      </c>
      <c r="AF3667">
        <v>1.1000000000000001</v>
      </c>
    </row>
    <row r="3668" spans="1:32" x14ac:dyDescent="0.2">
      <c r="A3668" t="s">
        <v>1015</v>
      </c>
      <c r="B3668" t="s">
        <v>794</v>
      </c>
      <c r="C3668" t="s">
        <v>54</v>
      </c>
      <c r="D3668" t="s">
        <v>58</v>
      </c>
      <c r="E3668">
        <v>5</v>
      </c>
      <c r="F3668" t="s">
        <v>1016</v>
      </c>
      <c r="G3668" t="s">
        <v>155</v>
      </c>
      <c r="T3668">
        <v>1</v>
      </c>
      <c r="U3668">
        <v>1</v>
      </c>
      <c r="V3668">
        <v>1</v>
      </c>
      <c r="W3668">
        <v>0</v>
      </c>
      <c r="X3668">
        <v>0</v>
      </c>
      <c r="Y3668">
        <v>0</v>
      </c>
      <c r="AF3668">
        <v>1.1000000000000001</v>
      </c>
    </row>
    <row r="3669" spans="1:32" x14ac:dyDescent="0.2">
      <c r="A3669" t="s">
        <v>437</v>
      </c>
      <c r="B3669" t="s">
        <v>367</v>
      </c>
      <c r="C3669" t="s">
        <v>33</v>
      </c>
      <c r="D3669" t="s">
        <v>59</v>
      </c>
      <c r="E3669">
        <v>5</v>
      </c>
      <c r="F3669" t="s">
        <v>438</v>
      </c>
      <c r="G3669" t="s">
        <v>154</v>
      </c>
      <c r="H3669">
        <v>10</v>
      </c>
      <c r="I3669">
        <v>7</v>
      </c>
      <c r="J3669">
        <v>50</v>
      </c>
      <c r="K3669">
        <v>0</v>
      </c>
      <c r="L3669">
        <v>0</v>
      </c>
      <c r="M3669">
        <v>1</v>
      </c>
      <c r="N3669">
        <v>0</v>
      </c>
      <c r="O3669">
        <v>1</v>
      </c>
      <c r="P3669">
        <v>0</v>
      </c>
      <c r="Q3669">
        <v>0</v>
      </c>
      <c r="R3669">
        <v>0</v>
      </c>
      <c r="S3669">
        <v>0</v>
      </c>
      <c r="AF3669">
        <v>1</v>
      </c>
    </row>
    <row r="3670" spans="1:32" x14ac:dyDescent="0.2">
      <c r="A3670" t="s">
        <v>984</v>
      </c>
      <c r="B3670" t="s">
        <v>720</v>
      </c>
      <c r="C3670" t="s">
        <v>55</v>
      </c>
      <c r="D3670" t="s">
        <v>45</v>
      </c>
      <c r="E3670">
        <v>5</v>
      </c>
      <c r="F3670" t="s">
        <v>985</v>
      </c>
      <c r="G3670" t="s">
        <v>157</v>
      </c>
      <c r="T3670">
        <v>4</v>
      </c>
      <c r="U3670">
        <v>1</v>
      </c>
      <c r="V3670">
        <v>0</v>
      </c>
      <c r="W3670">
        <v>0</v>
      </c>
      <c r="X3670">
        <v>0</v>
      </c>
      <c r="Y3670">
        <v>0</v>
      </c>
      <c r="AF3670">
        <v>1</v>
      </c>
    </row>
    <row r="3671" spans="1:32" x14ac:dyDescent="0.2">
      <c r="A3671" t="s">
        <v>1143</v>
      </c>
      <c r="B3671" t="s">
        <v>794</v>
      </c>
      <c r="C3671" t="s">
        <v>55</v>
      </c>
      <c r="D3671" t="s">
        <v>45</v>
      </c>
      <c r="E3671">
        <v>5</v>
      </c>
      <c r="F3671" t="s">
        <v>1144</v>
      </c>
      <c r="G3671" t="s">
        <v>157</v>
      </c>
      <c r="T3671">
        <v>1</v>
      </c>
      <c r="U3671">
        <v>1</v>
      </c>
      <c r="V3671">
        <v>0</v>
      </c>
      <c r="W3671">
        <v>0</v>
      </c>
      <c r="X3671">
        <v>0</v>
      </c>
      <c r="Y3671">
        <v>0</v>
      </c>
      <c r="AF3671">
        <v>1</v>
      </c>
    </row>
    <row r="3672" spans="1:32" x14ac:dyDescent="0.2">
      <c r="A3672" t="s">
        <v>1193</v>
      </c>
      <c r="B3672" t="s">
        <v>794</v>
      </c>
      <c r="C3672" t="s">
        <v>59</v>
      </c>
      <c r="D3672" t="s">
        <v>33</v>
      </c>
      <c r="E3672">
        <v>5</v>
      </c>
      <c r="F3672" t="s">
        <v>1194</v>
      </c>
      <c r="G3672" t="s">
        <v>154</v>
      </c>
      <c r="T3672">
        <v>2</v>
      </c>
      <c r="U3672">
        <v>1</v>
      </c>
      <c r="V3672">
        <v>0</v>
      </c>
      <c r="W3672">
        <v>0</v>
      </c>
      <c r="X3672">
        <v>0</v>
      </c>
      <c r="Y3672">
        <v>0</v>
      </c>
      <c r="AF3672">
        <v>1</v>
      </c>
    </row>
    <row r="3673" spans="1:32" x14ac:dyDescent="0.2">
      <c r="A3673" t="s">
        <v>682</v>
      </c>
      <c r="B3673" t="s">
        <v>475</v>
      </c>
      <c r="C3673" t="s">
        <v>59</v>
      </c>
      <c r="D3673" t="s">
        <v>33</v>
      </c>
      <c r="E3673">
        <v>5</v>
      </c>
      <c r="F3673" t="s">
        <v>683</v>
      </c>
      <c r="G3673" t="s">
        <v>154</v>
      </c>
      <c r="O3673">
        <v>2</v>
      </c>
      <c r="P3673">
        <v>9</v>
      </c>
      <c r="Q3673">
        <v>0</v>
      </c>
      <c r="R3673">
        <v>0</v>
      </c>
      <c r="S3673">
        <v>0</v>
      </c>
      <c r="T3673">
        <v>1</v>
      </c>
      <c r="U3673">
        <v>0</v>
      </c>
      <c r="V3673">
        <v>0</v>
      </c>
      <c r="W3673">
        <v>0</v>
      </c>
      <c r="X3673">
        <v>0</v>
      </c>
      <c r="Y3673">
        <v>0</v>
      </c>
      <c r="AF3673">
        <v>0.9</v>
      </c>
    </row>
    <row r="3674" spans="1:32" x14ac:dyDescent="0.2">
      <c r="A3674" t="s">
        <v>519</v>
      </c>
      <c r="B3674" t="s">
        <v>475</v>
      </c>
      <c r="C3674" t="s">
        <v>60</v>
      </c>
      <c r="D3674" t="s">
        <v>37</v>
      </c>
      <c r="E3674">
        <v>5</v>
      </c>
      <c r="F3674" t="s">
        <v>520</v>
      </c>
      <c r="G3674" t="s">
        <v>166</v>
      </c>
      <c r="O3674">
        <v>2</v>
      </c>
      <c r="P3674">
        <v>9</v>
      </c>
      <c r="Q3674">
        <v>0</v>
      </c>
      <c r="R3674">
        <v>0</v>
      </c>
      <c r="S3674">
        <v>0</v>
      </c>
      <c r="AF3674">
        <v>0.9</v>
      </c>
    </row>
    <row r="3675" spans="1:32" x14ac:dyDescent="0.2">
      <c r="A3675" t="s">
        <v>461</v>
      </c>
      <c r="B3675" t="s">
        <v>462</v>
      </c>
      <c r="C3675" t="s">
        <v>35</v>
      </c>
      <c r="D3675" t="s">
        <v>47</v>
      </c>
      <c r="E3675">
        <v>5</v>
      </c>
      <c r="F3675" t="s">
        <v>463</v>
      </c>
      <c r="G3675" t="s">
        <v>161</v>
      </c>
      <c r="H3675">
        <v>1</v>
      </c>
      <c r="I3675">
        <v>1</v>
      </c>
      <c r="J3675">
        <v>20</v>
      </c>
      <c r="K3675">
        <v>0</v>
      </c>
      <c r="L3675">
        <v>0</v>
      </c>
      <c r="M3675">
        <v>0</v>
      </c>
      <c r="N3675">
        <v>0</v>
      </c>
      <c r="AF3675">
        <v>0.8</v>
      </c>
    </row>
    <row r="3676" spans="1:32" x14ac:dyDescent="0.2">
      <c r="A3676" t="s">
        <v>614</v>
      </c>
      <c r="B3676" t="s">
        <v>475</v>
      </c>
      <c r="C3676" t="s">
        <v>35</v>
      </c>
      <c r="D3676" t="s">
        <v>47</v>
      </c>
      <c r="E3676">
        <v>5</v>
      </c>
      <c r="F3676" t="s">
        <v>615</v>
      </c>
      <c r="G3676" t="s">
        <v>161</v>
      </c>
      <c r="O3676">
        <v>2</v>
      </c>
      <c r="P3676">
        <v>8</v>
      </c>
      <c r="Q3676">
        <v>0</v>
      </c>
      <c r="R3676">
        <v>0</v>
      </c>
      <c r="S3676">
        <v>0</v>
      </c>
      <c r="AF3676">
        <v>0.8</v>
      </c>
    </row>
    <row r="3677" spans="1:32" x14ac:dyDescent="0.2">
      <c r="A3677" t="s">
        <v>1260</v>
      </c>
      <c r="B3677" t="s">
        <v>720</v>
      </c>
      <c r="C3677" t="s">
        <v>34</v>
      </c>
      <c r="D3677" t="s">
        <v>43</v>
      </c>
      <c r="E3677">
        <v>5</v>
      </c>
      <c r="F3677" t="s">
        <v>1261</v>
      </c>
      <c r="G3677" t="s">
        <v>165</v>
      </c>
      <c r="T3677">
        <v>2</v>
      </c>
      <c r="U3677">
        <v>1</v>
      </c>
      <c r="V3677">
        <v>-3</v>
      </c>
      <c r="W3677">
        <v>0</v>
      </c>
      <c r="X3677">
        <v>0</v>
      </c>
      <c r="Y3677">
        <v>0</v>
      </c>
      <c r="AF3677">
        <v>0.7</v>
      </c>
    </row>
    <row r="3678" spans="1:32" x14ac:dyDescent="0.2">
      <c r="A3678" t="s">
        <v>692</v>
      </c>
      <c r="B3678" t="s">
        <v>475</v>
      </c>
      <c r="C3678" t="s">
        <v>40</v>
      </c>
      <c r="D3678" t="s">
        <v>36</v>
      </c>
      <c r="E3678">
        <v>5</v>
      </c>
      <c r="F3678" t="s">
        <v>693</v>
      </c>
      <c r="G3678" t="s">
        <v>158</v>
      </c>
      <c r="O3678">
        <v>2</v>
      </c>
      <c r="P3678">
        <v>6</v>
      </c>
      <c r="Q3678">
        <v>0</v>
      </c>
      <c r="R3678">
        <v>0</v>
      </c>
      <c r="S3678">
        <v>0</v>
      </c>
      <c r="AF3678">
        <v>0.6</v>
      </c>
    </row>
    <row r="3679" spans="1:32" x14ac:dyDescent="0.2">
      <c r="A3679" t="s">
        <v>684</v>
      </c>
      <c r="B3679" t="s">
        <v>475</v>
      </c>
      <c r="C3679" t="s">
        <v>34</v>
      </c>
      <c r="D3679" t="s">
        <v>43</v>
      </c>
      <c r="E3679">
        <v>5</v>
      </c>
      <c r="F3679" t="s">
        <v>685</v>
      </c>
      <c r="G3679" t="s">
        <v>165</v>
      </c>
      <c r="O3679">
        <v>1</v>
      </c>
      <c r="P3679">
        <v>6</v>
      </c>
      <c r="Q3679">
        <v>0</v>
      </c>
      <c r="R3679">
        <v>0</v>
      </c>
      <c r="S3679">
        <v>0</v>
      </c>
      <c r="AF3679">
        <v>0.6</v>
      </c>
    </row>
    <row r="3680" spans="1:32" x14ac:dyDescent="0.2">
      <c r="A3680" t="s">
        <v>715</v>
      </c>
      <c r="B3680" t="s">
        <v>475</v>
      </c>
      <c r="C3680" t="s">
        <v>57</v>
      </c>
      <c r="D3680" t="s">
        <v>51</v>
      </c>
      <c r="E3680">
        <v>5</v>
      </c>
      <c r="F3680" t="s">
        <v>716</v>
      </c>
      <c r="G3680" t="s">
        <v>160</v>
      </c>
      <c r="O3680">
        <v>2</v>
      </c>
      <c r="P3680">
        <v>5</v>
      </c>
      <c r="Q3680">
        <v>0</v>
      </c>
      <c r="R3680">
        <v>0</v>
      </c>
      <c r="S3680">
        <v>0</v>
      </c>
      <c r="AF3680">
        <v>0.5</v>
      </c>
    </row>
    <row r="3681" spans="1:32" x14ac:dyDescent="0.2">
      <c r="A3681" t="s">
        <v>632</v>
      </c>
      <c r="B3681" t="s">
        <v>530</v>
      </c>
      <c r="C3681" t="s">
        <v>47</v>
      </c>
      <c r="D3681" t="s">
        <v>35</v>
      </c>
      <c r="E3681">
        <v>5</v>
      </c>
      <c r="F3681" t="s">
        <v>633</v>
      </c>
      <c r="G3681" t="s">
        <v>161</v>
      </c>
      <c r="O3681">
        <v>1</v>
      </c>
      <c r="P3681">
        <v>3</v>
      </c>
      <c r="Q3681">
        <v>0</v>
      </c>
      <c r="R3681">
        <v>0</v>
      </c>
      <c r="S3681">
        <v>0</v>
      </c>
      <c r="T3681">
        <v>1</v>
      </c>
      <c r="U3681">
        <v>0</v>
      </c>
      <c r="V3681">
        <v>0</v>
      </c>
      <c r="W3681">
        <v>0</v>
      </c>
      <c r="X3681">
        <v>0</v>
      </c>
      <c r="Y3681">
        <v>0</v>
      </c>
      <c r="AF3681">
        <v>0.3</v>
      </c>
    </row>
    <row r="3682" spans="1:32" x14ac:dyDescent="0.2">
      <c r="A3682" t="s">
        <v>672</v>
      </c>
      <c r="B3682" t="s">
        <v>475</v>
      </c>
      <c r="C3682" t="s">
        <v>50</v>
      </c>
      <c r="D3682" t="s">
        <v>53</v>
      </c>
      <c r="E3682">
        <v>5</v>
      </c>
      <c r="F3682" t="s">
        <v>673</v>
      </c>
      <c r="G3682" t="s">
        <v>162</v>
      </c>
      <c r="O3682">
        <v>2</v>
      </c>
      <c r="P3682">
        <v>3</v>
      </c>
      <c r="Q3682">
        <v>0</v>
      </c>
      <c r="R3682">
        <v>0</v>
      </c>
      <c r="S3682">
        <v>0</v>
      </c>
      <c r="AF3682">
        <v>0.3</v>
      </c>
    </row>
    <row r="3683" spans="1:32" x14ac:dyDescent="0.2">
      <c r="A3683" t="s">
        <v>644</v>
      </c>
      <c r="B3683" t="s">
        <v>475</v>
      </c>
      <c r="C3683" t="s">
        <v>40</v>
      </c>
      <c r="D3683" t="s">
        <v>36</v>
      </c>
      <c r="E3683">
        <v>5</v>
      </c>
      <c r="F3683" t="s">
        <v>645</v>
      </c>
      <c r="G3683" t="s">
        <v>158</v>
      </c>
      <c r="O3683">
        <v>1</v>
      </c>
      <c r="P3683">
        <v>2</v>
      </c>
      <c r="Q3683">
        <v>0</v>
      </c>
      <c r="R3683">
        <v>0</v>
      </c>
      <c r="S3683">
        <v>0</v>
      </c>
      <c r="T3683">
        <v>1</v>
      </c>
      <c r="U3683">
        <v>0</v>
      </c>
      <c r="V3683">
        <v>0</v>
      </c>
      <c r="W3683">
        <v>0</v>
      </c>
      <c r="X3683">
        <v>0</v>
      </c>
      <c r="Y3683">
        <v>0</v>
      </c>
      <c r="AF3683">
        <v>0.2</v>
      </c>
    </row>
    <row r="3684" spans="1:32" x14ac:dyDescent="0.2">
      <c r="A3684" t="s">
        <v>724</v>
      </c>
      <c r="B3684" t="s">
        <v>530</v>
      </c>
      <c r="C3684" t="s">
        <v>58</v>
      </c>
      <c r="D3684" t="s">
        <v>54</v>
      </c>
      <c r="E3684">
        <v>5</v>
      </c>
      <c r="F3684" t="s">
        <v>725</v>
      </c>
      <c r="G3684" t="s">
        <v>155</v>
      </c>
      <c r="O3684">
        <v>1</v>
      </c>
      <c r="P3684">
        <v>2</v>
      </c>
      <c r="Q3684">
        <v>0</v>
      </c>
      <c r="R3684">
        <v>0</v>
      </c>
      <c r="S3684">
        <v>0</v>
      </c>
      <c r="AF3684">
        <v>0.2</v>
      </c>
    </row>
    <row r="3685" spans="1:32" x14ac:dyDescent="0.2">
      <c r="A3685" t="s">
        <v>580</v>
      </c>
      <c r="B3685" t="s">
        <v>475</v>
      </c>
      <c r="C3685" t="s">
        <v>62</v>
      </c>
      <c r="D3685" t="s">
        <v>52</v>
      </c>
      <c r="E3685">
        <v>5</v>
      </c>
      <c r="F3685" t="s">
        <v>581</v>
      </c>
      <c r="G3685" t="s">
        <v>156</v>
      </c>
      <c r="O3685">
        <v>2</v>
      </c>
      <c r="P3685">
        <v>2</v>
      </c>
      <c r="Q3685">
        <v>0</v>
      </c>
      <c r="R3685">
        <v>0</v>
      </c>
      <c r="S3685">
        <v>0</v>
      </c>
      <c r="AF3685">
        <v>0.2</v>
      </c>
    </row>
    <row r="3686" spans="1:32" x14ac:dyDescent="0.2">
      <c r="A3686" t="s">
        <v>435</v>
      </c>
      <c r="B3686" t="s">
        <v>367</v>
      </c>
      <c r="C3686" t="s">
        <v>46</v>
      </c>
      <c r="D3686" t="s">
        <v>61</v>
      </c>
      <c r="E3686">
        <v>5</v>
      </c>
      <c r="F3686" t="s">
        <v>436</v>
      </c>
      <c r="G3686" t="s">
        <v>163</v>
      </c>
      <c r="H3686">
        <v>4</v>
      </c>
      <c r="I3686">
        <v>1</v>
      </c>
      <c r="J3686">
        <v>10</v>
      </c>
      <c r="K3686">
        <v>0</v>
      </c>
      <c r="L3686">
        <v>0</v>
      </c>
      <c r="M3686">
        <v>0</v>
      </c>
      <c r="N3686">
        <v>0</v>
      </c>
      <c r="O3686">
        <v>3</v>
      </c>
      <c r="P3686">
        <v>-3</v>
      </c>
      <c r="Q3686">
        <v>0</v>
      </c>
      <c r="R3686">
        <v>0</v>
      </c>
      <c r="S3686">
        <v>0</v>
      </c>
      <c r="AF3686">
        <v>0.1</v>
      </c>
    </row>
    <row r="3687" spans="1:32" x14ac:dyDescent="0.2">
      <c r="A3687" t="s">
        <v>678</v>
      </c>
      <c r="B3687" t="s">
        <v>475</v>
      </c>
      <c r="C3687" t="s">
        <v>37</v>
      </c>
      <c r="D3687" t="s">
        <v>60</v>
      </c>
      <c r="E3687">
        <v>5</v>
      </c>
      <c r="F3687" t="s">
        <v>679</v>
      </c>
      <c r="G3687" t="s">
        <v>166</v>
      </c>
      <c r="O3687">
        <v>3</v>
      </c>
      <c r="P3687">
        <v>0</v>
      </c>
      <c r="Q3687">
        <v>0</v>
      </c>
      <c r="R3687">
        <v>0</v>
      </c>
      <c r="S3687">
        <v>0</v>
      </c>
      <c r="AF3687">
        <v>0</v>
      </c>
    </row>
    <row r="3688" spans="1:32" x14ac:dyDescent="0.2">
      <c r="A3688" t="s">
        <v>904</v>
      </c>
      <c r="B3688" t="s">
        <v>720</v>
      </c>
      <c r="C3688" t="s">
        <v>56</v>
      </c>
      <c r="D3688" t="s">
        <v>31</v>
      </c>
      <c r="E3688">
        <v>5</v>
      </c>
      <c r="F3688" t="s">
        <v>905</v>
      </c>
      <c r="G3688" t="s">
        <v>164</v>
      </c>
      <c r="T3688">
        <v>1</v>
      </c>
      <c r="U3688">
        <v>0</v>
      </c>
      <c r="V3688">
        <v>0</v>
      </c>
      <c r="W3688">
        <v>0</v>
      </c>
      <c r="X3688">
        <v>0</v>
      </c>
      <c r="Y3688">
        <v>0</v>
      </c>
      <c r="AF3688">
        <v>0</v>
      </c>
    </row>
    <row r="3689" spans="1:32" x14ac:dyDescent="0.2">
      <c r="A3689" t="s">
        <v>1025</v>
      </c>
      <c r="B3689" t="s">
        <v>794</v>
      </c>
      <c r="C3689" t="s">
        <v>52</v>
      </c>
      <c r="D3689" t="s">
        <v>62</v>
      </c>
      <c r="E3689">
        <v>5</v>
      </c>
      <c r="F3689" t="s">
        <v>1026</v>
      </c>
      <c r="G3689" t="s">
        <v>156</v>
      </c>
      <c r="T3689">
        <v>1</v>
      </c>
      <c r="U3689">
        <v>0</v>
      </c>
      <c r="V3689">
        <v>0</v>
      </c>
      <c r="W3689">
        <v>0</v>
      </c>
      <c r="X3689">
        <v>0</v>
      </c>
      <c r="Y3689">
        <v>0</v>
      </c>
      <c r="AF3689">
        <v>0</v>
      </c>
    </row>
    <row r="3690" spans="1:32" x14ac:dyDescent="0.2">
      <c r="A3690" t="s">
        <v>922</v>
      </c>
      <c r="B3690" t="s">
        <v>720</v>
      </c>
      <c r="C3690" t="s">
        <v>41</v>
      </c>
      <c r="D3690" t="s">
        <v>38</v>
      </c>
      <c r="E3690">
        <v>5</v>
      </c>
      <c r="F3690" t="s">
        <v>923</v>
      </c>
      <c r="G3690" t="s">
        <v>159</v>
      </c>
      <c r="T3690">
        <v>1</v>
      </c>
      <c r="U3690">
        <v>0</v>
      </c>
      <c r="V3690">
        <v>0</v>
      </c>
      <c r="W3690">
        <v>0</v>
      </c>
      <c r="X3690">
        <v>0</v>
      </c>
      <c r="Y3690">
        <v>0</v>
      </c>
      <c r="AF3690">
        <v>0</v>
      </c>
    </row>
    <row r="3691" spans="1:32" x14ac:dyDescent="0.2">
      <c r="A3691" t="s">
        <v>1169</v>
      </c>
      <c r="B3691" t="s">
        <v>720</v>
      </c>
      <c r="C3691" t="s">
        <v>43</v>
      </c>
      <c r="D3691" t="s">
        <v>34</v>
      </c>
      <c r="E3691">
        <v>5</v>
      </c>
      <c r="F3691" t="s">
        <v>1170</v>
      </c>
      <c r="G3691" t="s">
        <v>165</v>
      </c>
      <c r="T3691">
        <v>1</v>
      </c>
      <c r="U3691">
        <v>0</v>
      </c>
      <c r="V3691">
        <v>0</v>
      </c>
      <c r="W3691">
        <v>0</v>
      </c>
      <c r="X3691">
        <v>0</v>
      </c>
      <c r="Y3691">
        <v>0</v>
      </c>
      <c r="AF3691">
        <v>0</v>
      </c>
    </row>
    <row r="3692" spans="1:32" x14ac:dyDescent="0.2">
      <c r="A3692" t="s">
        <v>1103</v>
      </c>
      <c r="B3692" t="s">
        <v>720</v>
      </c>
      <c r="C3692" t="s">
        <v>49</v>
      </c>
      <c r="D3692" t="s">
        <v>48</v>
      </c>
      <c r="E3692">
        <v>5</v>
      </c>
      <c r="F3692" t="s">
        <v>1104</v>
      </c>
      <c r="G3692" t="s">
        <v>167</v>
      </c>
      <c r="T3692">
        <v>2</v>
      </c>
      <c r="U3692">
        <v>0</v>
      </c>
      <c r="V3692">
        <v>0</v>
      </c>
      <c r="W3692">
        <v>0</v>
      </c>
      <c r="X3692">
        <v>0</v>
      </c>
      <c r="Y3692">
        <v>0</v>
      </c>
      <c r="AF3692">
        <v>0</v>
      </c>
    </row>
    <row r="3693" spans="1:32" x14ac:dyDescent="0.2">
      <c r="A3693" t="s">
        <v>1203</v>
      </c>
      <c r="B3693" t="s">
        <v>794</v>
      </c>
      <c r="C3693" t="s">
        <v>48</v>
      </c>
      <c r="D3693" t="s">
        <v>49</v>
      </c>
      <c r="E3693">
        <v>5</v>
      </c>
      <c r="F3693" t="s">
        <v>1204</v>
      </c>
      <c r="G3693" t="s">
        <v>167</v>
      </c>
      <c r="T3693">
        <v>1</v>
      </c>
      <c r="U3693">
        <v>0</v>
      </c>
      <c r="V3693">
        <v>0</v>
      </c>
      <c r="W3693">
        <v>0</v>
      </c>
      <c r="X3693">
        <v>0</v>
      </c>
      <c r="Y3693">
        <v>0</v>
      </c>
      <c r="AF3693">
        <v>0</v>
      </c>
    </row>
    <row r="3694" spans="1:32" x14ac:dyDescent="0.2">
      <c r="A3694" t="s">
        <v>1211</v>
      </c>
      <c r="B3694" t="s">
        <v>720</v>
      </c>
      <c r="C3694" t="s">
        <v>34</v>
      </c>
      <c r="D3694" t="s">
        <v>43</v>
      </c>
      <c r="E3694">
        <v>5</v>
      </c>
      <c r="F3694" t="s">
        <v>1212</v>
      </c>
      <c r="G3694" t="s">
        <v>165</v>
      </c>
      <c r="T3694">
        <v>1</v>
      </c>
      <c r="U3694">
        <v>0</v>
      </c>
      <c r="V3694">
        <v>0</v>
      </c>
      <c r="W3694">
        <v>0</v>
      </c>
      <c r="X3694">
        <v>0</v>
      </c>
      <c r="Y3694">
        <v>0</v>
      </c>
      <c r="AF3694">
        <v>0</v>
      </c>
    </row>
    <row r="3695" spans="1:32" x14ac:dyDescent="0.2">
      <c r="A3695" t="s">
        <v>1223</v>
      </c>
      <c r="B3695" t="s">
        <v>794</v>
      </c>
      <c r="C3695" t="s">
        <v>52</v>
      </c>
      <c r="D3695" t="s">
        <v>62</v>
      </c>
      <c r="E3695">
        <v>5</v>
      </c>
      <c r="F3695" t="s">
        <v>1224</v>
      </c>
      <c r="G3695" t="s">
        <v>156</v>
      </c>
      <c r="T3695">
        <v>1</v>
      </c>
      <c r="U3695">
        <v>0</v>
      </c>
      <c r="V3695">
        <v>0</v>
      </c>
      <c r="W3695">
        <v>0</v>
      </c>
      <c r="X3695">
        <v>0</v>
      </c>
      <c r="Y3695">
        <v>0</v>
      </c>
      <c r="AF3695">
        <v>0</v>
      </c>
    </row>
    <row r="3696" spans="1:32" x14ac:dyDescent="0.2">
      <c r="A3696" t="s">
        <v>1242</v>
      </c>
      <c r="B3696" t="s">
        <v>794</v>
      </c>
      <c r="C3696" t="s">
        <v>40</v>
      </c>
      <c r="D3696" t="s">
        <v>36</v>
      </c>
      <c r="E3696">
        <v>5</v>
      </c>
      <c r="F3696" t="s">
        <v>1243</v>
      </c>
      <c r="G3696" t="s">
        <v>158</v>
      </c>
      <c r="T3696">
        <v>4</v>
      </c>
      <c r="U3696">
        <v>0</v>
      </c>
      <c r="V3696">
        <v>0</v>
      </c>
      <c r="W3696">
        <v>0</v>
      </c>
      <c r="X3696">
        <v>0</v>
      </c>
      <c r="Y3696">
        <v>0</v>
      </c>
      <c r="AF3696">
        <v>0</v>
      </c>
    </row>
    <row r="3697" spans="1:32" x14ac:dyDescent="0.2">
      <c r="A3697" t="s">
        <v>1215</v>
      </c>
      <c r="B3697" t="s">
        <v>794</v>
      </c>
      <c r="C3697" t="s">
        <v>31</v>
      </c>
      <c r="D3697" t="s">
        <v>56</v>
      </c>
      <c r="E3697">
        <v>5</v>
      </c>
      <c r="F3697" t="s">
        <v>1216</v>
      </c>
      <c r="G3697" t="s">
        <v>164</v>
      </c>
      <c r="T3697">
        <v>5</v>
      </c>
      <c r="U3697">
        <v>0</v>
      </c>
      <c r="V3697">
        <v>0</v>
      </c>
      <c r="W3697">
        <v>0</v>
      </c>
      <c r="X3697">
        <v>0</v>
      </c>
      <c r="Y3697">
        <v>0</v>
      </c>
      <c r="AF3697">
        <v>0</v>
      </c>
    </row>
    <row r="3698" spans="1:32" x14ac:dyDescent="0.2">
      <c r="A3698" t="s">
        <v>1227</v>
      </c>
      <c r="B3698" t="s">
        <v>720</v>
      </c>
      <c r="C3698" t="s">
        <v>38</v>
      </c>
      <c r="D3698" t="s">
        <v>41</v>
      </c>
      <c r="E3698">
        <v>5</v>
      </c>
      <c r="F3698" t="s">
        <v>1228</v>
      </c>
      <c r="G3698" t="s">
        <v>159</v>
      </c>
      <c r="T3698">
        <v>1</v>
      </c>
      <c r="U3698">
        <v>0</v>
      </c>
      <c r="V3698">
        <v>0</v>
      </c>
      <c r="W3698">
        <v>0</v>
      </c>
      <c r="X3698">
        <v>0</v>
      </c>
      <c r="Y3698">
        <v>0</v>
      </c>
      <c r="AF3698">
        <v>0</v>
      </c>
    </row>
    <row r="3699" spans="1:32" x14ac:dyDescent="0.2">
      <c r="A3699" t="s">
        <v>836</v>
      </c>
      <c r="B3699" t="s">
        <v>794</v>
      </c>
      <c r="C3699" t="s">
        <v>34</v>
      </c>
      <c r="D3699" t="s">
        <v>43</v>
      </c>
      <c r="E3699">
        <v>5</v>
      </c>
      <c r="F3699" t="s">
        <v>837</v>
      </c>
      <c r="G3699" t="s">
        <v>165</v>
      </c>
      <c r="T3699">
        <v>2</v>
      </c>
      <c r="U3699">
        <v>0</v>
      </c>
      <c r="V3699">
        <v>0</v>
      </c>
      <c r="W3699">
        <v>0</v>
      </c>
      <c r="X3699">
        <v>0</v>
      </c>
      <c r="Y3699">
        <v>0</v>
      </c>
      <c r="AF3699">
        <v>0</v>
      </c>
    </row>
    <row r="3700" spans="1:32" x14ac:dyDescent="0.2">
      <c r="A3700" t="s">
        <v>1075</v>
      </c>
      <c r="B3700" t="s">
        <v>720</v>
      </c>
      <c r="C3700" t="s">
        <v>56</v>
      </c>
      <c r="D3700" t="s">
        <v>31</v>
      </c>
      <c r="E3700">
        <v>5</v>
      </c>
      <c r="F3700" t="s">
        <v>1076</v>
      </c>
      <c r="G3700" t="s">
        <v>164</v>
      </c>
      <c r="T3700">
        <v>2</v>
      </c>
      <c r="U3700">
        <v>0</v>
      </c>
      <c r="V3700">
        <v>0</v>
      </c>
      <c r="W3700">
        <v>0</v>
      </c>
      <c r="X3700">
        <v>0</v>
      </c>
      <c r="Y3700">
        <v>0</v>
      </c>
      <c r="AF3700">
        <v>0</v>
      </c>
    </row>
    <row r="3701" spans="1:32" x14ac:dyDescent="0.2">
      <c r="A3701" t="s">
        <v>1187</v>
      </c>
      <c r="B3701" t="s">
        <v>794</v>
      </c>
      <c r="C3701" t="s">
        <v>54</v>
      </c>
      <c r="D3701" t="s">
        <v>58</v>
      </c>
      <c r="E3701">
        <v>5</v>
      </c>
      <c r="F3701" t="s">
        <v>1188</v>
      </c>
      <c r="G3701" t="s">
        <v>155</v>
      </c>
      <c r="T3701">
        <v>1</v>
      </c>
      <c r="U3701">
        <v>0</v>
      </c>
      <c r="V3701">
        <v>0</v>
      </c>
      <c r="W3701">
        <v>0</v>
      </c>
      <c r="X3701">
        <v>0</v>
      </c>
      <c r="Y3701">
        <v>0</v>
      </c>
      <c r="AF3701">
        <v>0</v>
      </c>
    </row>
    <row r="3702" spans="1:32" x14ac:dyDescent="0.2">
      <c r="A3702" t="s">
        <v>1270</v>
      </c>
      <c r="B3702" t="s">
        <v>720</v>
      </c>
      <c r="C3702" t="s">
        <v>36</v>
      </c>
      <c r="D3702" t="s">
        <v>40</v>
      </c>
      <c r="E3702">
        <v>5</v>
      </c>
      <c r="F3702" t="s">
        <v>1271</v>
      </c>
      <c r="G3702" t="s">
        <v>158</v>
      </c>
      <c r="T3702">
        <v>1</v>
      </c>
      <c r="U3702">
        <v>0</v>
      </c>
      <c r="V3702">
        <v>0</v>
      </c>
      <c r="W3702">
        <v>0</v>
      </c>
      <c r="X3702">
        <v>0</v>
      </c>
      <c r="Y3702">
        <v>0</v>
      </c>
      <c r="AF3702">
        <v>0</v>
      </c>
    </row>
    <row r="3703" spans="1:32" x14ac:dyDescent="0.2">
      <c r="A3703" t="s">
        <v>1185</v>
      </c>
      <c r="B3703" t="s">
        <v>720</v>
      </c>
      <c r="C3703" t="s">
        <v>33</v>
      </c>
      <c r="D3703" t="s">
        <v>59</v>
      </c>
      <c r="E3703">
        <v>5</v>
      </c>
      <c r="F3703" t="s">
        <v>1186</v>
      </c>
      <c r="G3703" t="s">
        <v>154</v>
      </c>
      <c r="T3703">
        <v>1</v>
      </c>
      <c r="U3703">
        <v>0</v>
      </c>
      <c r="V3703">
        <v>0</v>
      </c>
      <c r="W3703">
        <v>0</v>
      </c>
      <c r="X3703">
        <v>0</v>
      </c>
      <c r="Y3703">
        <v>0</v>
      </c>
      <c r="AF3703">
        <v>0</v>
      </c>
    </row>
    <row r="3704" spans="1:32" x14ac:dyDescent="0.2">
      <c r="A3704" t="s">
        <v>1035</v>
      </c>
      <c r="B3704" t="s">
        <v>720</v>
      </c>
      <c r="C3704" t="s">
        <v>52</v>
      </c>
      <c r="D3704" t="s">
        <v>62</v>
      </c>
      <c r="E3704">
        <v>5</v>
      </c>
      <c r="F3704" t="s">
        <v>1036</v>
      </c>
      <c r="G3704" t="s">
        <v>156</v>
      </c>
      <c r="T3704">
        <v>3</v>
      </c>
      <c r="U3704">
        <v>0</v>
      </c>
      <c r="V3704">
        <v>0</v>
      </c>
      <c r="W3704">
        <v>0</v>
      </c>
      <c r="X3704">
        <v>0</v>
      </c>
      <c r="Y3704">
        <v>0</v>
      </c>
      <c r="AF3704">
        <v>0</v>
      </c>
    </row>
    <row r="3705" spans="1:32" x14ac:dyDescent="0.2">
      <c r="A3705" t="s">
        <v>798</v>
      </c>
      <c r="B3705" t="s">
        <v>720</v>
      </c>
      <c r="C3705" t="s">
        <v>55</v>
      </c>
      <c r="D3705" t="s">
        <v>45</v>
      </c>
      <c r="E3705">
        <v>5</v>
      </c>
      <c r="F3705" t="s">
        <v>799</v>
      </c>
      <c r="G3705" t="s">
        <v>157</v>
      </c>
      <c r="T3705">
        <v>2</v>
      </c>
      <c r="U3705">
        <v>0</v>
      </c>
      <c r="V3705">
        <v>0</v>
      </c>
      <c r="W3705">
        <v>0</v>
      </c>
      <c r="X3705">
        <v>0</v>
      </c>
      <c r="Y3705">
        <v>0</v>
      </c>
      <c r="AF3705">
        <v>0</v>
      </c>
    </row>
    <row r="3706" spans="1:32" x14ac:dyDescent="0.2">
      <c r="A3706" t="s">
        <v>1027</v>
      </c>
      <c r="B3706" t="s">
        <v>794</v>
      </c>
      <c r="C3706" t="s">
        <v>41</v>
      </c>
      <c r="D3706" t="s">
        <v>38</v>
      </c>
      <c r="E3706">
        <v>5</v>
      </c>
      <c r="F3706" t="s">
        <v>1028</v>
      </c>
      <c r="G3706" t="s">
        <v>159</v>
      </c>
      <c r="T3706">
        <v>1</v>
      </c>
      <c r="U3706">
        <v>0</v>
      </c>
      <c r="V3706">
        <v>0</v>
      </c>
      <c r="W3706">
        <v>0</v>
      </c>
      <c r="X3706">
        <v>0</v>
      </c>
      <c r="Y3706">
        <v>0</v>
      </c>
      <c r="AF3706">
        <v>0</v>
      </c>
    </row>
    <row r="3707" spans="1:32" x14ac:dyDescent="0.2">
      <c r="A3707" t="s">
        <v>1125</v>
      </c>
      <c r="B3707" t="s">
        <v>720</v>
      </c>
      <c r="C3707" t="s">
        <v>35</v>
      </c>
      <c r="D3707" t="s">
        <v>47</v>
      </c>
      <c r="E3707">
        <v>5</v>
      </c>
      <c r="F3707" t="s">
        <v>1126</v>
      </c>
      <c r="G3707" t="s">
        <v>161</v>
      </c>
      <c r="T3707">
        <v>4</v>
      </c>
      <c r="U3707">
        <v>0</v>
      </c>
      <c r="V3707">
        <v>0</v>
      </c>
      <c r="W3707">
        <v>0</v>
      </c>
      <c r="X3707">
        <v>0</v>
      </c>
      <c r="Y3707">
        <v>0</v>
      </c>
      <c r="AF3707">
        <v>0</v>
      </c>
    </row>
    <row r="3708" spans="1:32" x14ac:dyDescent="0.2">
      <c r="A3708" t="s">
        <v>906</v>
      </c>
      <c r="B3708" t="s">
        <v>794</v>
      </c>
      <c r="C3708" t="s">
        <v>46</v>
      </c>
      <c r="D3708" t="s">
        <v>61</v>
      </c>
      <c r="E3708">
        <v>5</v>
      </c>
      <c r="F3708" t="s">
        <v>907</v>
      </c>
      <c r="G3708" t="s">
        <v>163</v>
      </c>
      <c r="T3708">
        <v>1</v>
      </c>
      <c r="U3708">
        <v>0</v>
      </c>
      <c r="V3708">
        <v>0</v>
      </c>
      <c r="W3708">
        <v>0</v>
      </c>
      <c r="X3708">
        <v>0</v>
      </c>
      <c r="Y3708">
        <v>0</v>
      </c>
      <c r="AF3708">
        <v>0</v>
      </c>
    </row>
    <row r="3709" spans="1:32" x14ac:dyDescent="0.2">
      <c r="A3709" t="s">
        <v>1095</v>
      </c>
      <c r="B3709" t="s">
        <v>720</v>
      </c>
      <c r="C3709" t="s">
        <v>37</v>
      </c>
      <c r="D3709" t="s">
        <v>60</v>
      </c>
      <c r="E3709">
        <v>5</v>
      </c>
      <c r="F3709" t="s">
        <v>1096</v>
      </c>
      <c r="G3709" t="s">
        <v>166</v>
      </c>
      <c r="T3709">
        <v>4</v>
      </c>
      <c r="U3709">
        <v>0</v>
      </c>
      <c r="V3709">
        <v>0</v>
      </c>
      <c r="W3709">
        <v>0</v>
      </c>
      <c r="X3709">
        <v>0</v>
      </c>
      <c r="Y3709">
        <v>0</v>
      </c>
      <c r="AF3709">
        <v>0</v>
      </c>
    </row>
    <row r="3710" spans="1:32" x14ac:dyDescent="0.2">
      <c r="A3710" t="s">
        <v>1338</v>
      </c>
      <c r="B3710" t="s">
        <v>1291</v>
      </c>
      <c r="C3710" t="s">
        <v>56</v>
      </c>
      <c r="D3710" t="s">
        <v>31</v>
      </c>
      <c r="E3710">
        <v>5</v>
      </c>
      <c r="Z3710">
        <v>1</v>
      </c>
      <c r="AA3710">
        <v>0</v>
      </c>
      <c r="AF3710">
        <v>0</v>
      </c>
    </row>
    <row r="3711" spans="1:32" x14ac:dyDescent="0.2">
      <c r="A3711" t="s">
        <v>1341</v>
      </c>
      <c r="B3711" t="s">
        <v>720</v>
      </c>
      <c r="C3711" t="s">
        <v>58</v>
      </c>
      <c r="D3711" t="s">
        <v>54</v>
      </c>
      <c r="E3711">
        <v>5</v>
      </c>
      <c r="Z3711">
        <v>1</v>
      </c>
      <c r="AA3711">
        <v>0</v>
      </c>
      <c r="AF3711">
        <v>0</v>
      </c>
    </row>
    <row r="3712" spans="1:32" x14ac:dyDescent="0.2">
      <c r="A3712" t="s">
        <v>656</v>
      </c>
      <c r="B3712" t="s">
        <v>475</v>
      </c>
      <c r="C3712" t="s">
        <v>60</v>
      </c>
      <c r="D3712" t="s">
        <v>37</v>
      </c>
      <c r="E3712">
        <v>5</v>
      </c>
      <c r="F3712" t="s">
        <v>657</v>
      </c>
      <c r="G3712" t="s">
        <v>166</v>
      </c>
      <c r="O3712">
        <v>1</v>
      </c>
      <c r="P3712">
        <v>-1</v>
      </c>
      <c r="Q3712">
        <v>0</v>
      </c>
      <c r="R3712">
        <v>0</v>
      </c>
      <c r="S3712">
        <v>0</v>
      </c>
      <c r="AF3712">
        <v>-0.1</v>
      </c>
    </row>
    <row r="3713" spans="1:32" x14ac:dyDescent="0.2">
      <c r="A3713" t="s">
        <v>791</v>
      </c>
      <c r="B3713" t="s">
        <v>720</v>
      </c>
      <c r="C3713" t="s">
        <v>58</v>
      </c>
      <c r="D3713" t="s">
        <v>54</v>
      </c>
      <c r="E3713">
        <v>5</v>
      </c>
      <c r="F3713" t="s">
        <v>792</v>
      </c>
      <c r="G3713" t="s">
        <v>155</v>
      </c>
      <c r="O3713">
        <v>1</v>
      </c>
      <c r="P3713">
        <v>-1</v>
      </c>
      <c r="Q3713">
        <v>0</v>
      </c>
      <c r="R3713">
        <v>0</v>
      </c>
      <c r="S3713">
        <v>0</v>
      </c>
      <c r="T3713">
        <v>4</v>
      </c>
      <c r="U3713">
        <v>0</v>
      </c>
      <c r="V3713">
        <v>0</v>
      </c>
      <c r="W3713">
        <v>0</v>
      </c>
      <c r="X3713">
        <v>0</v>
      </c>
      <c r="Y3713">
        <v>0</v>
      </c>
      <c r="AF3713">
        <v>-0.1</v>
      </c>
    </row>
    <row r="3714" spans="1:32" x14ac:dyDescent="0.2">
      <c r="A3714" t="s">
        <v>704</v>
      </c>
      <c r="B3714" t="s">
        <v>475</v>
      </c>
      <c r="C3714" t="s">
        <v>51</v>
      </c>
      <c r="D3714" t="s">
        <v>57</v>
      </c>
      <c r="E3714">
        <v>5</v>
      </c>
      <c r="F3714" t="s">
        <v>705</v>
      </c>
      <c r="G3714" t="s">
        <v>160</v>
      </c>
      <c r="O3714">
        <v>1</v>
      </c>
      <c r="P3714">
        <v>-2</v>
      </c>
      <c r="Q3714">
        <v>0</v>
      </c>
      <c r="R3714">
        <v>0</v>
      </c>
      <c r="S3714">
        <v>0</v>
      </c>
      <c r="Z3714">
        <v>1</v>
      </c>
      <c r="AA3714">
        <v>0</v>
      </c>
      <c r="AF3714">
        <v>-0.2</v>
      </c>
    </row>
    <row r="3715" spans="1:32" x14ac:dyDescent="0.2">
      <c r="A3715" t="s">
        <v>670</v>
      </c>
      <c r="B3715" t="s">
        <v>475</v>
      </c>
      <c r="C3715" t="s">
        <v>40</v>
      </c>
      <c r="D3715" t="s">
        <v>36</v>
      </c>
      <c r="E3715">
        <v>5</v>
      </c>
      <c r="F3715" t="s">
        <v>671</v>
      </c>
      <c r="G3715" t="s">
        <v>158</v>
      </c>
      <c r="O3715">
        <v>2</v>
      </c>
      <c r="P3715">
        <v>-6</v>
      </c>
      <c r="Q3715">
        <v>0</v>
      </c>
      <c r="R3715">
        <v>0</v>
      </c>
      <c r="S3715">
        <v>0</v>
      </c>
      <c r="Z3715">
        <v>1</v>
      </c>
      <c r="AA3715">
        <v>0</v>
      </c>
      <c r="AF3715">
        <v>-0.6</v>
      </c>
    </row>
    <row r="3716" spans="1:32" x14ac:dyDescent="0.2">
      <c r="A3716" t="s">
        <v>664</v>
      </c>
      <c r="B3716" t="s">
        <v>475</v>
      </c>
      <c r="C3716" t="s">
        <v>50</v>
      </c>
      <c r="D3716" t="s">
        <v>33</v>
      </c>
      <c r="E3716">
        <v>4</v>
      </c>
      <c r="F3716" t="s">
        <v>665</v>
      </c>
      <c r="G3716" t="s">
        <v>142</v>
      </c>
      <c r="O3716">
        <v>14</v>
      </c>
      <c r="P3716">
        <v>68</v>
      </c>
      <c r="Q3716">
        <v>3</v>
      </c>
      <c r="R3716">
        <v>0</v>
      </c>
      <c r="S3716">
        <v>0</v>
      </c>
      <c r="T3716">
        <v>6</v>
      </c>
      <c r="U3716">
        <v>5</v>
      </c>
      <c r="V3716">
        <v>81</v>
      </c>
      <c r="W3716">
        <v>0</v>
      </c>
      <c r="X3716">
        <v>0</v>
      </c>
      <c r="Y3716">
        <v>0</v>
      </c>
      <c r="AF3716">
        <v>37.9</v>
      </c>
    </row>
    <row r="3717" spans="1:32" x14ac:dyDescent="0.2">
      <c r="A3717" t="s">
        <v>928</v>
      </c>
      <c r="B3717" t="s">
        <v>720</v>
      </c>
      <c r="C3717" t="s">
        <v>36</v>
      </c>
      <c r="D3717" t="s">
        <v>44</v>
      </c>
      <c r="E3717">
        <v>4</v>
      </c>
      <c r="F3717" t="s">
        <v>929</v>
      </c>
      <c r="G3717" t="s">
        <v>140</v>
      </c>
      <c r="T3717">
        <v>15</v>
      </c>
      <c r="U3717">
        <v>10</v>
      </c>
      <c r="V3717">
        <v>147</v>
      </c>
      <c r="W3717">
        <v>1</v>
      </c>
      <c r="X3717">
        <v>0</v>
      </c>
      <c r="Y3717">
        <v>1</v>
      </c>
      <c r="AF3717">
        <v>33.700000000000003</v>
      </c>
    </row>
    <row r="3718" spans="1:32" x14ac:dyDescent="0.2">
      <c r="A3718" t="s">
        <v>850</v>
      </c>
      <c r="B3718" t="s">
        <v>720</v>
      </c>
      <c r="C3718" t="s">
        <v>40</v>
      </c>
      <c r="D3718" t="s">
        <v>59</v>
      </c>
      <c r="E3718">
        <v>4</v>
      </c>
      <c r="F3718" t="s">
        <v>851</v>
      </c>
      <c r="G3718" t="s">
        <v>143</v>
      </c>
      <c r="T3718">
        <v>15</v>
      </c>
      <c r="U3718">
        <v>11</v>
      </c>
      <c r="V3718">
        <v>116</v>
      </c>
      <c r="W3718">
        <v>1</v>
      </c>
      <c r="X3718">
        <v>0</v>
      </c>
      <c r="Y3718">
        <v>1</v>
      </c>
      <c r="AF3718">
        <v>31.6</v>
      </c>
    </row>
    <row r="3719" spans="1:32" x14ac:dyDescent="0.2">
      <c r="A3719" t="s">
        <v>582</v>
      </c>
      <c r="B3719" t="s">
        <v>475</v>
      </c>
      <c r="C3719" t="s">
        <v>48</v>
      </c>
      <c r="D3719" t="s">
        <v>55</v>
      </c>
      <c r="E3719">
        <v>4</v>
      </c>
      <c r="F3719" t="s">
        <v>583</v>
      </c>
      <c r="G3719" t="s">
        <v>139</v>
      </c>
      <c r="O3719">
        <v>22</v>
      </c>
      <c r="P3719">
        <v>129</v>
      </c>
      <c r="Q3719">
        <v>1</v>
      </c>
      <c r="R3719">
        <v>0</v>
      </c>
      <c r="S3719">
        <v>1</v>
      </c>
      <c r="T3719">
        <v>7</v>
      </c>
      <c r="U3719">
        <v>7</v>
      </c>
      <c r="V3719">
        <v>21</v>
      </c>
      <c r="W3719">
        <v>0</v>
      </c>
      <c r="X3719">
        <v>0</v>
      </c>
      <c r="Y3719">
        <v>0</v>
      </c>
      <c r="AF3719">
        <v>31</v>
      </c>
    </row>
    <row r="3720" spans="1:32" x14ac:dyDescent="0.2">
      <c r="A3720" t="s">
        <v>767</v>
      </c>
      <c r="B3720" t="s">
        <v>720</v>
      </c>
      <c r="C3720" t="s">
        <v>35</v>
      </c>
      <c r="D3720" t="s">
        <v>46</v>
      </c>
      <c r="E3720">
        <v>4</v>
      </c>
      <c r="F3720" t="s">
        <v>768</v>
      </c>
      <c r="G3720" t="s">
        <v>151</v>
      </c>
      <c r="O3720">
        <v>2</v>
      </c>
      <c r="P3720">
        <v>20</v>
      </c>
      <c r="Q3720">
        <v>0</v>
      </c>
      <c r="R3720">
        <v>0</v>
      </c>
      <c r="S3720">
        <v>0</v>
      </c>
      <c r="T3720">
        <v>7</v>
      </c>
      <c r="U3720">
        <v>6</v>
      </c>
      <c r="V3720">
        <v>96</v>
      </c>
      <c r="W3720">
        <v>2</v>
      </c>
      <c r="X3720">
        <v>0</v>
      </c>
      <c r="Y3720">
        <v>0</v>
      </c>
      <c r="AF3720">
        <v>29.6</v>
      </c>
    </row>
    <row r="3721" spans="1:32" x14ac:dyDescent="0.2">
      <c r="A3721" t="s">
        <v>423</v>
      </c>
      <c r="B3721" t="s">
        <v>367</v>
      </c>
      <c r="C3721" t="s">
        <v>49</v>
      </c>
      <c r="D3721" t="s">
        <v>45</v>
      </c>
      <c r="E3721">
        <v>4</v>
      </c>
      <c r="F3721" t="s">
        <v>424</v>
      </c>
      <c r="G3721" t="s">
        <v>141</v>
      </c>
      <c r="H3721">
        <v>38</v>
      </c>
      <c r="I3721">
        <v>23</v>
      </c>
      <c r="J3721">
        <v>358</v>
      </c>
      <c r="K3721">
        <v>3</v>
      </c>
      <c r="L3721">
        <v>0</v>
      </c>
      <c r="M3721">
        <v>0</v>
      </c>
      <c r="N3721">
        <v>1</v>
      </c>
      <c r="O3721">
        <v>1</v>
      </c>
      <c r="P3721">
        <v>-1</v>
      </c>
      <c r="Q3721">
        <v>0</v>
      </c>
      <c r="R3721">
        <v>0</v>
      </c>
      <c r="S3721">
        <v>0</v>
      </c>
      <c r="AF3721">
        <v>29.22</v>
      </c>
    </row>
    <row r="3722" spans="1:32" x14ac:dyDescent="0.2">
      <c r="A3722" t="s">
        <v>828</v>
      </c>
      <c r="B3722" t="s">
        <v>720</v>
      </c>
      <c r="C3722" t="s">
        <v>62</v>
      </c>
      <c r="D3722" t="s">
        <v>51</v>
      </c>
      <c r="E3722">
        <v>4</v>
      </c>
      <c r="F3722" t="s">
        <v>829</v>
      </c>
      <c r="G3722" t="s">
        <v>144</v>
      </c>
      <c r="T3722">
        <v>13</v>
      </c>
      <c r="U3722">
        <v>11</v>
      </c>
      <c r="V3722">
        <v>148</v>
      </c>
      <c r="W3722">
        <v>0</v>
      </c>
      <c r="X3722">
        <v>0</v>
      </c>
      <c r="Y3722">
        <v>1</v>
      </c>
      <c r="AF3722">
        <v>28.8</v>
      </c>
    </row>
    <row r="3723" spans="1:32" x14ac:dyDescent="0.2">
      <c r="A3723" t="s">
        <v>513</v>
      </c>
      <c r="B3723" t="s">
        <v>475</v>
      </c>
      <c r="C3723" t="s">
        <v>36</v>
      </c>
      <c r="D3723" t="s">
        <v>44</v>
      </c>
      <c r="E3723">
        <v>4</v>
      </c>
      <c r="F3723" t="s">
        <v>514</v>
      </c>
      <c r="G3723" t="s">
        <v>140</v>
      </c>
      <c r="O3723">
        <v>20</v>
      </c>
      <c r="P3723">
        <v>106</v>
      </c>
      <c r="Q3723">
        <v>1</v>
      </c>
      <c r="R3723">
        <v>0</v>
      </c>
      <c r="S3723">
        <v>1</v>
      </c>
      <c r="T3723">
        <v>5</v>
      </c>
      <c r="U3723">
        <v>5</v>
      </c>
      <c r="V3723">
        <v>37</v>
      </c>
      <c r="W3723">
        <v>0</v>
      </c>
      <c r="X3723">
        <v>0</v>
      </c>
      <c r="Y3723">
        <v>0</v>
      </c>
      <c r="AF3723">
        <v>28.3</v>
      </c>
    </row>
    <row r="3724" spans="1:32" x14ac:dyDescent="0.2">
      <c r="A3724" t="s">
        <v>1003</v>
      </c>
      <c r="B3724" t="s">
        <v>720</v>
      </c>
      <c r="C3724" t="s">
        <v>33</v>
      </c>
      <c r="D3724" t="s">
        <v>50</v>
      </c>
      <c r="E3724">
        <v>4</v>
      </c>
      <c r="F3724" t="s">
        <v>1004</v>
      </c>
      <c r="G3724" t="s">
        <v>142</v>
      </c>
      <c r="T3724">
        <v>22</v>
      </c>
      <c r="U3724">
        <v>9</v>
      </c>
      <c r="V3724">
        <v>157</v>
      </c>
      <c r="W3724">
        <v>0</v>
      </c>
      <c r="X3724">
        <v>0</v>
      </c>
      <c r="Y3724">
        <v>1</v>
      </c>
      <c r="AF3724">
        <v>27.7</v>
      </c>
    </row>
    <row r="3725" spans="1:32" x14ac:dyDescent="0.2">
      <c r="A3725" t="s">
        <v>397</v>
      </c>
      <c r="B3725" t="s">
        <v>367</v>
      </c>
      <c r="C3725" t="s">
        <v>45</v>
      </c>
      <c r="D3725" t="s">
        <v>49</v>
      </c>
      <c r="E3725">
        <v>4</v>
      </c>
      <c r="F3725" t="s">
        <v>398</v>
      </c>
      <c r="G3725" t="s">
        <v>141</v>
      </c>
      <c r="H3725">
        <v>41</v>
      </c>
      <c r="I3725">
        <v>32</v>
      </c>
      <c r="J3725">
        <v>356</v>
      </c>
      <c r="K3725">
        <v>2</v>
      </c>
      <c r="L3725">
        <v>1</v>
      </c>
      <c r="M3725">
        <v>0</v>
      </c>
      <c r="N3725">
        <v>1</v>
      </c>
      <c r="Z3725">
        <v>1</v>
      </c>
      <c r="AA3725">
        <v>0</v>
      </c>
      <c r="AF3725">
        <v>27.24</v>
      </c>
    </row>
    <row r="3726" spans="1:32" x14ac:dyDescent="0.2">
      <c r="A3726" t="s">
        <v>564</v>
      </c>
      <c r="B3726" t="s">
        <v>475</v>
      </c>
      <c r="C3726" t="s">
        <v>45</v>
      </c>
      <c r="D3726" t="s">
        <v>49</v>
      </c>
      <c r="E3726">
        <v>4</v>
      </c>
      <c r="F3726" t="s">
        <v>565</v>
      </c>
      <c r="G3726" t="s">
        <v>141</v>
      </c>
      <c r="O3726">
        <v>8</v>
      </c>
      <c r="P3726">
        <v>31</v>
      </c>
      <c r="Q3726">
        <v>0</v>
      </c>
      <c r="R3726">
        <v>0</v>
      </c>
      <c r="S3726">
        <v>0</v>
      </c>
      <c r="T3726">
        <v>10</v>
      </c>
      <c r="U3726">
        <v>9</v>
      </c>
      <c r="V3726">
        <v>85</v>
      </c>
      <c r="W3726">
        <v>1</v>
      </c>
      <c r="X3726">
        <v>0</v>
      </c>
      <c r="Y3726">
        <v>0</v>
      </c>
      <c r="AF3726">
        <v>26.6</v>
      </c>
    </row>
    <row r="3727" spans="1:32" x14ac:dyDescent="0.2">
      <c r="A3727" t="s">
        <v>560</v>
      </c>
      <c r="B3727" t="s">
        <v>475</v>
      </c>
      <c r="C3727" t="s">
        <v>32</v>
      </c>
      <c r="D3727" t="s">
        <v>42</v>
      </c>
      <c r="E3727">
        <v>4</v>
      </c>
      <c r="F3727" t="s">
        <v>561</v>
      </c>
      <c r="G3727" t="s">
        <v>146</v>
      </c>
      <c r="O3727">
        <v>29</v>
      </c>
      <c r="P3727">
        <v>166</v>
      </c>
      <c r="Q3727">
        <v>1</v>
      </c>
      <c r="R3727">
        <v>0</v>
      </c>
      <c r="S3727">
        <v>1</v>
      </c>
      <c r="T3727">
        <v>2</v>
      </c>
      <c r="U3727">
        <v>0</v>
      </c>
      <c r="V3727">
        <v>0</v>
      </c>
      <c r="W3727">
        <v>0</v>
      </c>
      <c r="X3727">
        <v>0</v>
      </c>
      <c r="Y3727">
        <v>0</v>
      </c>
      <c r="AF3727">
        <v>25.6</v>
      </c>
    </row>
    <row r="3728" spans="1:32" x14ac:dyDescent="0.2">
      <c r="A3728" t="s">
        <v>409</v>
      </c>
      <c r="B3728" t="s">
        <v>367</v>
      </c>
      <c r="C3728" t="s">
        <v>41</v>
      </c>
      <c r="D3728" t="s">
        <v>34</v>
      </c>
      <c r="E3728">
        <v>4</v>
      </c>
      <c r="F3728" t="s">
        <v>410</v>
      </c>
      <c r="G3728" t="s">
        <v>152</v>
      </c>
      <c r="H3728">
        <v>41</v>
      </c>
      <c r="I3728">
        <v>33</v>
      </c>
      <c r="J3728">
        <v>359</v>
      </c>
      <c r="K3728">
        <v>2</v>
      </c>
      <c r="L3728">
        <v>0</v>
      </c>
      <c r="M3728">
        <v>0</v>
      </c>
      <c r="N3728">
        <v>1</v>
      </c>
      <c r="AF3728">
        <v>25.36</v>
      </c>
    </row>
    <row r="3729" spans="1:32" x14ac:dyDescent="0.2">
      <c r="A3729" t="s">
        <v>990</v>
      </c>
      <c r="B3729" t="s">
        <v>720</v>
      </c>
      <c r="C3729" t="s">
        <v>50</v>
      </c>
      <c r="D3729" t="s">
        <v>33</v>
      </c>
      <c r="E3729">
        <v>4</v>
      </c>
      <c r="F3729" t="s">
        <v>991</v>
      </c>
      <c r="G3729" t="s">
        <v>142</v>
      </c>
      <c r="T3729">
        <v>8</v>
      </c>
      <c r="U3729">
        <v>6</v>
      </c>
      <c r="V3729">
        <v>103</v>
      </c>
      <c r="W3729">
        <v>1</v>
      </c>
      <c r="X3729">
        <v>0</v>
      </c>
      <c r="Y3729">
        <v>1</v>
      </c>
      <c r="AF3729">
        <v>25.3</v>
      </c>
    </row>
    <row r="3730" spans="1:32" x14ac:dyDescent="0.2">
      <c r="A3730" t="s">
        <v>1089</v>
      </c>
      <c r="B3730" t="s">
        <v>794</v>
      </c>
      <c r="C3730" t="s">
        <v>52</v>
      </c>
      <c r="D3730" t="s">
        <v>56</v>
      </c>
      <c r="E3730">
        <v>4</v>
      </c>
      <c r="F3730" t="s">
        <v>1090</v>
      </c>
      <c r="G3730" t="s">
        <v>147</v>
      </c>
      <c r="T3730">
        <v>13</v>
      </c>
      <c r="U3730">
        <v>11</v>
      </c>
      <c r="V3730">
        <v>83</v>
      </c>
      <c r="W3730">
        <v>1</v>
      </c>
      <c r="X3730">
        <v>0</v>
      </c>
      <c r="Y3730">
        <v>0</v>
      </c>
      <c r="AF3730">
        <v>25.3</v>
      </c>
    </row>
    <row r="3731" spans="1:32" x14ac:dyDescent="0.2">
      <c r="A3731" t="s">
        <v>401</v>
      </c>
      <c r="B3731" t="s">
        <v>367</v>
      </c>
      <c r="C3731" t="s">
        <v>38</v>
      </c>
      <c r="D3731" t="s">
        <v>53</v>
      </c>
      <c r="E3731">
        <v>4</v>
      </c>
      <c r="F3731" t="s">
        <v>402</v>
      </c>
      <c r="G3731" t="s">
        <v>148</v>
      </c>
      <c r="H3731">
        <v>28</v>
      </c>
      <c r="I3731">
        <v>15</v>
      </c>
      <c r="J3731">
        <v>270</v>
      </c>
      <c r="K3731">
        <v>3</v>
      </c>
      <c r="L3731">
        <v>0</v>
      </c>
      <c r="M3731">
        <v>0</v>
      </c>
      <c r="N3731">
        <v>0</v>
      </c>
      <c r="O3731">
        <v>1</v>
      </c>
      <c r="P3731">
        <v>14</v>
      </c>
      <c r="Q3731">
        <v>0</v>
      </c>
      <c r="R3731">
        <v>0</v>
      </c>
      <c r="S3731">
        <v>0</v>
      </c>
      <c r="AF3731">
        <v>24.2</v>
      </c>
    </row>
    <row r="3732" spans="1:32" x14ac:dyDescent="0.2">
      <c r="A3732" t="s">
        <v>517</v>
      </c>
      <c r="B3732" t="s">
        <v>475</v>
      </c>
      <c r="C3732" t="s">
        <v>51</v>
      </c>
      <c r="D3732" t="s">
        <v>62</v>
      </c>
      <c r="E3732">
        <v>4</v>
      </c>
      <c r="F3732" t="s">
        <v>518</v>
      </c>
      <c r="G3732" t="s">
        <v>144</v>
      </c>
      <c r="O3732">
        <v>9</v>
      </c>
      <c r="P3732">
        <v>40</v>
      </c>
      <c r="Q3732">
        <v>3</v>
      </c>
      <c r="R3732">
        <v>1</v>
      </c>
      <c r="S3732">
        <v>0</v>
      </c>
      <c r="AF3732">
        <v>24</v>
      </c>
    </row>
    <row r="3733" spans="1:32" x14ac:dyDescent="0.2">
      <c r="A3733" t="s">
        <v>1147</v>
      </c>
      <c r="B3733" t="s">
        <v>794</v>
      </c>
      <c r="C3733" t="s">
        <v>59</v>
      </c>
      <c r="D3733" t="s">
        <v>40</v>
      </c>
      <c r="E3733">
        <v>4</v>
      </c>
      <c r="F3733" t="s">
        <v>1148</v>
      </c>
      <c r="G3733" t="s">
        <v>143</v>
      </c>
      <c r="T3733">
        <v>12</v>
      </c>
      <c r="U3733">
        <v>9</v>
      </c>
      <c r="V3733">
        <v>83</v>
      </c>
      <c r="W3733">
        <v>1</v>
      </c>
      <c r="X3733">
        <v>0</v>
      </c>
      <c r="Y3733">
        <v>0</v>
      </c>
      <c r="AF3733">
        <v>23.3</v>
      </c>
    </row>
    <row r="3734" spans="1:32" x14ac:dyDescent="0.2">
      <c r="A3734" t="s">
        <v>908</v>
      </c>
      <c r="B3734" t="s">
        <v>794</v>
      </c>
      <c r="C3734" t="s">
        <v>58</v>
      </c>
      <c r="D3734" t="s">
        <v>37</v>
      </c>
      <c r="E3734">
        <v>4</v>
      </c>
      <c r="F3734" t="s">
        <v>909</v>
      </c>
      <c r="G3734" t="s">
        <v>145</v>
      </c>
      <c r="T3734">
        <v>13</v>
      </c>
      <c r="U3734">
        <v>9</v>
      </c>
      <c r="V3734">
        <v>111</v>
      </c>
      <c r="W3734">
        <v>0</v>
      </c>
      <c r="X3734">
        <v>0</v>
      </c>
      <c r="Y3734">
        <v>1</v>
      </c>
      <c r="AF3734">
        <v>23.1</v>
      </c>
    </row>
    <row r="3735" spans="1:32" x14ac:dyDescent="0.2">
      <c r="A3735" t="s">
        <v>846</v>
      </c>
      <c r="B3735" t="s">
        <v>720</v>
      </c>
      <c r="C3735" t="s">
        <v>32</v>
      </c>
      <c r="D3735" t="s">
        <v>42</v>
      </c>
      <c r="E3735">
        <v>4</v>
      </c>
      <c r="F3735" t="s">
        <v>847</v>
      </c>
      <c r="G3735" t="s">
        <v>146</v>
      </c>
      <c r="T3735">
        <v>11</v>
      </c>
      <c r="U3735">
        <v>7</v>
      </c>
      <c r="V3735">
        <v>128</v>
      </c>
      <c r="W3735">
        <v>0</v>
      </c>
      <c r="X3735">
        <v>0</v>
      </c>
      <c r="Y3735">
        <v>1</v>
      </c>
      <c r="AF3735">
        <v>22.8</v>
      </c>
    </row>
    <row r="3736" spans="1:32" x14ac:dyDescent="0.2">
      <c r="A3736" t="s">
        <v>1258</v>
      </c>
      <c r="B3736" t="s">
        <v>720</v>
      </c>
      <c r="C3736" t="s">
        <v>39</v>
      </c>
      <c r="D3736" t="s">
        <v>31</v>
      </c>
      <c r="E3736">
        <v>4</v>
      </c>
      <c r="F3736" t="s">
        <v>1259</v>
      </c>
      <c r="G3736" t="s">
        <v>150</v>
      </c>
      <c r="T3736">
        <v>10</v>
      </c>
      <c r="U3736">
        <v>8</v>
      </c>
      <c r="V3736">
        <v>83</v>
      </c>
      <c r="W3736">
        <v>1</v>
      </c>
      <c r="X3736">
        <v>0</v>
      </c>
      <c r="Y3736">
        <v>0</v>
      </c>
      <c r="AF3736">
        <v>22.3</v>
      </c>
    </row>
    <row r="3737" spans="1:32" x14ac:dyDescent="0.2">
      <c r="A3737" t="s">
        <v>550</v>
      </c>
      <c r="B3737" t="s">
        <v>475</v>
      </c>
      <c r="C3737" t="s">
        <v>41</v>
      </c>
      <c r="D3737" t="s">
        <v>34</v>
      </c>
      <c r="E3737">
        <v>4</v>
      </c>
      <c r="F3737" t="s">
        <v>551</v>
      </c>
      <c r="G3737" t="s">
        <v>152</v>
      </c>
      <c r="O3737">
        <v>2</v>
      </c>
      <c r="P3737">
        <v>10</v>
      </c>
      <c r="Q3737">
        <v>0</v>
      </c>
      <c r="R3737">
        <v>0</v>
      </c>
      <c r="S3737">
        <v>0</v>
      </c>
      <c r="T3737">
        <v>5</v>
      </c>
      <c r="U3737">
        <v>5</v>
      </c>
      <c r="V3737">
        <v>99</v>
      </c>
      <c r="W3737">
        <v>1</v>
      </c>
      <c r="X3737">
        <v>0</v>
      </c>
      <c r="Y3737">
        <v>0</v>
      </c>
      <c r="AF3737">
        <v>21.9</v>
      </c>
    </row>
    <row r="3738" spans="1:32" x14ac:dyDescent="0.2">
      <c r="A3738" t="s">
        <v>419</v>
      </c>
      <c r="B3738" t="s">
        <v>367</v>
      </c>
      <c r="C3738" t="s">
        <v>53</v>
      </c>
      <c r="D3738" t="s">
        <v>38</v>
      </c>
      <c r="E3738">
        <v>4</v>
      </c>
      <c r="F3738" t="s">
        <v>420</v>
      </c>
      <c r="G3738" t="s">
        <v>148</v>
      </c>
      <c r="H3738">
        <v>46</v>
      </c>
      <c r="I3738">
        <v>31</v>
      </c>
      <c r="J3738">
        <v>290</v>
      </c>
      <c r="K3738">
        <v>1</v>
      </c>
      <c r="L3738">
        <v>0</v>
      </c>
      <c r="M3738">
        <v>0</v>
      </c>
      <c r="N3738">
        <v>0</v>
      </c>
      <c r="O3738">
        <v>1</v>
      </c>
      <c r="P3738">
        <v>1</v>
      </c>
      <c r="Q3738">
        <v>1</v>
      </c>
      <c r="R3738">
        <v>0</v>
      </c>
      <c r="S3738">
        <v>0</v>
      </c>
      <c r="AF3738">
        <v>21.7</v>
      </c>
    </row>
    <row r="3739" spans="1:32" x14ac:dyDescent="0.2">
      <c r="A3739" t="s">
        <v>383</v>
      </c>
      <c r="B3739" t="s">
        <v>367</v>
      </c>
      <c r="C3739" t="s">
        <v>51</v>
      </c>
      <c r="D3739" t="s">
        <v>62</v>
      </c>
      <c r="E3739">
        <v>4</v>
      </c>
      <c r="F3739" t="s">
        <v>384</v>
      </c>
      <c r="G3739" t="s">
        <v>144</v>
      </c>
      <c r="H3739">
        <v>24</v>
      </c>
      <c r="I3739">
        <v>17</v>
      </c>
      <c r="J3739">
        <v>321</v>
      </c>
      <c r="K3739">
        <v>1</v>
      </c>
      <c r="L3739">
        <v>0</v>
      </c>
      <c r="M3739">
        <v>0</v>
      </c>
      <c r="N3739">
        <v>1</v>
      </c>
      <c r="O3739">
        <v>3</v>
      </c>
      <c r="P3739">
        <v>16</v>
      </c>
      <c r="Q3739">
        <v>0</v>
      </c>
      <c r="R3739">
        <v>0</v>
      </c>
      <c r="S3739">
        <v>0</v>
      </c>
      <c r="AF3739">
        <v>21.44</v>
      </c>
    </row>
    <row r="3740" spans="1:32" x14ac:dyDescent="0.2">
      <c r="A3740" t="s">
        <v>658</v>
      </c>
      <c r="B3740" t="s">
        <v>475</v>
      </c>
      <c r="C3740" t="s">
        <v>35</v>
      </c>
      <c r="D3740" t="s">
        <v>46</v>
      </c>
      <c r="E3740">
        <v>4</v>
      </c>
      <c r="F3740" t="s">
        <v>659</v>
      </c>
      <c r="G3740" t="s">
        <v>151</v>
      </c>
      <c r="O3740">
        <v>19</v>
      </c>
      <c r="P3740">
        <v>146</v>
      </c>
      <c r="Q3740">
        <v>0</v>
      </c>
      <c r="R3740">
        <v>0</v>
      </c>
      <c r="S3740">
        <v>1</v>
      </c>
      <c r="T3740">
        <v>2</v>
      </c>
      <c r="U3740">
        <v>2</v>
      </c>
      <c r="V3740">
        <v>15</v>
      </c>
      <c r="W3740">
        <v>0</v>
      </c>
      <c r="X3740">
        <v>0</v>
      </c>
      <c r="Y3740">
        <v>0</v>
      </c>
      <c r="AF3740">
        <v>21.1</v>
      </c>
    </row>
    <row r="3741" spans="1:32" x14ac:dyDescent="0.2">
      <c r="A3741" t="s">
        <v>441</v>
      </c>
      <c r="B3741" t="s">
        <v>367</v>
      </c>
      <c r="C3741" t="s">
        <v>62</v>
      </c>
      <c r="D3741" t="s">
        <v>51</v>
      </c>
      <c r="E3741">
        <v>4</v>
      </c>
      <c r="F3741" t="s">
        <v>442</v>
      </c>
      <c r="G3741" t="s">
        <v>144</v>
      </c>
      <c r="H3741">
        <v>45</v>
      </c>
      <c r="I3741">
        <v>31</v>
      </c>
      <c r="J3741">
        <v>386</v>
      </c>
      <c r="K3741">
        <v>0</v>
      </c>
      <c r="L3741">
        <v>0</v>
      </c>
      <c r="M3741">
        <v>0</v>
      </c>
      <c r="N3741">
        <v>1</v>
      </c>
      <c r="O3741">
        <v>5</v>
      </c>
      <c r="P3741">
        <v>25</v>
      </c>
      <c r="Q3741">
        <v>0</v>
      </c>
      <c r="R3741">
        <v>0</v>
      </c>
      <c r="S3741">
        <v>0</v>
      </c>
      <c r="AF3741">
        <v>20.94</v>
      </c>
    </row>
    <row r="3742" spans="1:32" x14ac:dyDescent="0.2">
      <c r="A3742" t="s">
        <v>578</v>
      </c>
      <c r="B3742" t="s">
        <v>475</v>
      </c>
      <c r="C3742" t="s">
        <v>31</v>
      </c>
      <c r="D3742" t="s">
        <v>39</v>
      </c>
      <c r="E3742">
        <v>4</v>
      </c>
      <c r="F3742" t="s">
        <v>579</v>
      </c>
      <c r="G3742" t="s">
        <v>150</v>
      </c>
      <c r="O3742">
        <v>11</v>
      </c>
      <c r="P3742">
        <v>103</v>
      </c>
      <c r="Q3742">
        <v>1</v>
      </c>
      <c r="R3742">
        <v>0</v>
      </c>
      <c r="S3742">
        <v>1</v>
      </c>
      <c r="T3742">
        <v>1</v>
      </c>
      <c r="U3742">
        <v>1</v>
      </c>
      <c r="V3742">
        <v>5</v>
      </c>
      <c r="W3742">
        <v>0</v>
      </c>
      <c r="X3742">
        <v>0</v>
      </c>
      <c r="Y3742">
        <v>0</v>
      </c>
      <c r="AF3742">
        <v>20.8</v>
      </c>
    </row>
    <row r="3743" spans="1:32" x14ac:dyDescent="0.2">
      <c r="A3743" t="s">
        <v>1087</v>
      </c>
      <c r="B3743" t="s">
        <v>720</v>
      </c>
      <c r="C3743" t="s">
        <v>33</v>
      </c>
      <c r="D3743" t="s">
        <v>50</v>
      </c>
      <c r="E3743">
        <v>4</v>
      </c>
      <c r="F3743" t="s">
        <v>1088</v>
      </c>
      <c r="G3743" t="s">
        <v>142</v>
      </c>
      <c r="T3743">
        <v>10</v>
      </c>
      <c r="U3743">
        <v>6</v>
      </c>
      <c r="V3743">
        <v>87</v>
      </c>
      <c r="W3743">
        <v>1</v>
      </c>
      <c r="X3743">
        <v>0</v>
      </c>
      <c r="Y3743">
        <v>0</v>
      </c>
      <c r="Z3743">
        <v>1</v>
      </c>
      <c r="AA3743">
        <v>0</v>
      </c>
      <c r="AF3743">
        <v>20.7</v>
      </c>
    </row>
    <row r="3744" spans="1:32" x14ac:dyDescent="0.2">
      <c r="A3744" t="s">
        <v>497</v>
      </c>
      <c r="B3744" t="s">
        <v>475</v>
      </c>
      <c r="C3744" t="s">
        <v>62</v>
      </c>
      <c r="D3744" t="s">
        <v>51</v>
      </c>
      <c r="E3744">
        <v>4</v>
      </c>
      <c r="F3744" t="s">
        <v>498</v>
      </c>
      <c r="G3744" t="s">
        <v>144</v>
      </c>
      <c r="O3744">
        <v>11</v>
      </c>
      <c r="P3744">
        <v>75</v>
      </c>
      <c r="Q3744">
        <v>0</v>
      </c>
      <c r="R3744">
        <v>0</v>
      </c>
      <c r="S3744">
        <v>0</v>
      </c>
      <c r="T3744">
        <v>6</v>
      </c>
      <c r="U3744">
        <v>6</v>
      </c>
      <c r="V3744">
        <v>70</v>
      </c>
      <c r="W3744">
        <v>0</v>
      </c>
      <c r="X3744">
        <v>0</v>
      </c>
      <c r="Y3744">
        <v>0</v>
      </c>
      <c r="AF3744">
        <v>20.5</v>
      </c>
    </row>
    <row r="3745" spans="1:32" x14ac:dyDescent="0.2">
      <c r="A3745" t="s">
        <v>425</v>
      </c>
      <c r="B3745" t="s">
        <v>367</v>
      </c>
      <c r="C3745" t="s">
        <v>46</v>
      </c>
      <c r="D3745" t="s">
        <v>35</v>
      </c>
      <c r="E3745">
        <v>4</v>
      </c>
      <c r="F3745" t="s">
        <v>426</v>
      </c>
      <c r="G3745" t="s">
        <v>151</v>
      </c>
      <c r="H3745">
        <v>46</v>
      </c>
      <c r="I3745">
        <v>29</v>
      </c>
      <c r="J3745">
        <v>352</v>
      </c>
      <c r="K3745">
        <v>1</v>
      </c>
      <c r="L3745">
        <v>0</v>
      </c>
      <c r="M3745">
        <v>1</v>
      </c>
      <c r="N3745">
        <v>1</v>
      </c>
      <c r="O3745">
        <v>1</v>
      </c>
      <c r="P3745">
        <v>-1</v>
      </c>
      <c r="Q3745">
        <v>0</v>
      </c>
      <c r="R3745">
        <v>0</v>
      </c>
      <c r="S3745">
        <v>0</v>
      </c>
      <c r="AF3745">
        <v>19.98</v>
      </c>
    </row>
    <row r="3746" spans="1:32" x14ac:dyDescent="0.2">
      <c r="A3746" t="s">
        <v>481</v>
      </c>
      <c r="B3746" t="s">
        <v>475</v>
      </c>
      <c r="C3746" t="s">
        <v>52</v>
      </c>
      <c r="D3746" t="s">
        <v>56</v>
      </c>
      <c r="E3746">
        <v>4</v>
      </c>
      <c r="F3746" t="s">
        <v>482</v>
      </c>
      <c r="G3746" t="s">
        <v>147</v>
      </c>
      <c r="O3746">
        <v>25</v>
      </c>
      <c r="P3746">
        <v>91</v>
      </c>
      <c r="Q3746">
        <v>0</v>
      </c>
      <c r="R3746">
        <v>0</v>
      </c>
      <c r="S3746">
        <v>0</v>
      </c>
      <c r="T3746">
        <v>4</v>
      </c>
      <c r="U3746">
        <v>4</v>
      </c>
      <c r="V3746">
        <v>64</v>
      </c>
      <c r="W3746">
        <v>0</v>
      </c>
      <c r="X3746">
        <v>0</v>
      </c>
      <c r="Y3746">
        <v>0</v>
      </c>
      <c r="Z3746">
        <v>1</v>
      </c>
      <c r="AA3746">
        <v>0</v>
      </c>
      <c r="AF3746">
        <v>19.5</v>
      </c>
    </row>
    <row r="3747" spans="1:32" x14ac:dyDescent="0.2">
      <c r="A3747" t="s">
        <v>1137</v>
      </c>
      <c r="B3747" t="s">
        <v>794</v>
      </c>
      <c r="C3747" t="s">
        <v>45</v>
      </c>
      <c r="D3747" t="s">
        <v>49</v>
      </c>
      <c r="E3747">
        <v>4</v>
      </c>
      <c r="F3747" t="s">
        <v>1138</v>
      </c>
      <c r="G3747" t="s">
        <v>141</v>
      </c>
      <c r="T3747">
        <v>6</v>
      </c>
      <c r="U3747">
        <v>6</v>
      </c>
      <c r="V3747">
        <v>75</v>
      </c>
      <c r="W3747">
        <v>1</v>
      </c>
      <c r="X3747">
        <v>0</v>
      </c>
      <c r="Y3747">
        <v>0</v>
      </c>
      <c r="AF3747">
        <v>19.5</v>
      </c>
    </row>
    <row r="3748" spans="1:32" x14ac:dyDescent="0.2">
      <c r="A3748" t="s">
        <v>407</v>
      </c>
      <c r="B3748" t="s">
        <v>367</v>
      </c>
      <c r="C3748" t="s">
        <v>57</v>
      </c>
      <c r="D3748" t="s">
        <v>61</v>
      </c>
      <c r="E3748">
        <v>4</v>
      </c>
      <c r="F3748" t="s">
        <v>408</v>
      </c>
      <c r="G3748" t="s">
        <v>153</v>
      </c>
      <c r="H3748">
        <v>26</v>
      </c>
      <c r="I3748">
        <v>20</v>
      </c>
      <c r="J3748">
        <v>287</v>
      </c>
      <c r="K3748">
        <v>1</v>
      </c>
      <c r="L3748">
        <v>0</v>
      </c>
      <c r="M3748">
        <v>0</v>
      </c>
      <c r="N3748">
        <v>0</v>
      </c>
      <c r="O3748">
        <v>10</v>
      </c>
      <c r="P3748">
        <v>40</v>
      </c>
      <c r="Q3748">
        <v>0</v>
      </c>
      <c r="R3748">
        <v>0</v>
      </c>
      <c r="S3748">
        <v>0</v>
      </c>
      <c r="Z3748">
        <v>2</v>
      </c>
      <c r="AA3748">
        <v>0</v>
      </c>
      <c r="AF3748">
        <v>19.48</v>
      </c>
    </row>
    <row r="3749" spans="1:32" x14ac:dyDescent="0.2">
      <c r="A3749" t="s">
        <v>501</v>
      </c>
      <c r="B3749" t="s">
        <v>475</v>
      </c>
      <c r="C3749" t="s">
        <v>39</v>
      </c>
      <c r="D3749" t="s">
        <v>31</v>
      </c>
      <c r="E3749">
        <v>4</v>
      </c>
      <c r="F3749" t="s">
        <v>502</v>
      </c>
      <c r="G3749" t="s">
        <v>150</v>
      </c>
      <c r="O3749">
        <v>16</v>
      </c>
      <c r="P3749">
        <v>81</v>
      </c>
      <c r="Q3749">
        <v>1</v>
      </c>
      <c r="R3749">
        <v>0</v>
      </c>
      <c r="S3749">
        <v>0</v>
      </c>
      <c r="T3749">
        <v>6</v>
      </c>
      <c r="U3749">
        <v>4</v>
      </c>
      <c r="V3749">
        <v>13</v>
      </c>
      <c r="W3749">
        <v>0</v>
      </c>
      <c r="X3749">
        <v>0</v>
      </c>
      <c r="Y3749">
        <v>0</v>
      </c>
      <c r="AF3749">
        <v>19.399999999999999</v>
      </c>
    </row>
    <row r="3750" spans="1:32" x14ac:dyDescent="0.2">
      <c r="A3750" t="s">
        <v>411</v>
      </c>
      <c r="B3750" t="s">
        <v>367</v>
      </c>
      <c r="C3750" t="s">
        <v>37</v>
      </c>
      <c r="D3750" t="s">
        <v>58</v>
      </c>
      <c r="E3750">
        <v>4</v>
      </c>
      <c r="F3750" t="s">
        <v>412</v>
      </c>
      <c r="G3750" t="s">
        <v>145</v>
      </c>
      <c r="H3750">
        <v>35</v>
      </c>
      <c r="I3750">
        <v>20</v>
      </c>
      <c r="J3750">
        <v>212</v>
      </c>
      <c r="K3750">
        <v>3</v>
      </c>
      <c r="L3750">
        <v>0</v>
      </c>
      <c r="M3750">
        <v>1</v>
      </c>
      <c r="N3750">
        <v>0</v>
      </c>
      <c r="O3750">
        <v>3</v>
      </c>
      <c r="P3750">
        <v>-2</v>
      </c>
      <c r="Q3750">
        <v>0</v>
      </c>
      <c r="R3750">
        <v>0</v>
      </c>
      <c r="S3750">
        <v>0</v>
      </c>
      <c r="AF3750">
        <v>19.28</v>
      </c>
    </row>
    <row r="3751" spans="1:32" x14ac:dyDescent="0.2">
      <c r="A3751" t="s">
        <v>1029</v>
      </c>
      <c r="B3751" t="s">
        <v>720</v>
      </c>
      <c r="C3751" t="s">
        <v>42</v>
      </c>
      <c r="D3751" t="s">
        <v>32</v>
      </c>
      <c r="E3751">
        <v>4</v>
      </c>
      <c r="F3751" t="s">
        <v>1030</v>
      </c>
      <c r="G3751" t="s">
        <v>146</v>
      </c>
      <c r="T3751">
        <v>8</v>
      </c>
      <c r="U3751">
        <v>5</v>
      </c>
      <c r="V3751">
        <v>81</v>
      </c>
      <c r="W3751">
        <v>1</v>
      </c>
      <c r="X3751">
        <v>0</v>
      </c>
      <c r="Y3751">
        <v>0</v>
      </c>
      <c r="AF3751">
        <v>19.100000000000001</v>
      </c>
    </row>
    <row r="3752" spans="1:32" x14ac:dyDescent="0.2">
      <c r="A3752" t="s">
        <v>443</v>
      </c>
      <c r="B3752" t="s">
        <v>367</v>
      </c>
      <c r="C3752" t="s">
        <v>40</v>
      </c>
      <c r="D3752" t="s">
        <v>59</v>
      </c>
      <c r="E3752">
        <v>4</v>
      </c>
      <c r="F3752" t="s">
        <v>444</v>
      </c>
      <c r="G3752" t="s">
        <v>143</v>
      </c>
      <c r="H3752">
        <v>50</v>
      </c>
      <c r="I3752">
        <v>28</v>
      </c>
      <c r="J3752">
        <v>298</v>
      </c>
      <c r="K3752">
        <v>1</v>
      </c>
      <c r="L3752">
        <v>0</v>
      </c>
      <c r="M3752">
        <v>0</v>
      </c>
      <c r="N3752">
        <v>0</v>
      </c>
      <c r="O3752">
        <v>4</v>
      </c>
      <c r="P3752">
        <v>31</v>
      </c>
      <c r="Q3752">
        <v>0</v>
      </c>
      <c r="R3752">
        <v>0</v>
      </c>
      <c r="S3752">
        <v>0</v>
      </c>
      <c r="AF3752">
        <v>19.02</v>
      </c>
    </row>
    <row r="3753" spans="1:32" x14ac:dyDescent="0.2">
      <c r="A3753" t="s">
        <v>489</v>
      </c>
      <c r="B3753" t="s">
        <v>475</v>
      </c>
      <c r="C3753" t="s">
        <v>41</v>
      </c>
      <c r="D3753" t="s">
        <v>34</v>
      </c>
      <c r="E3753">
        <v>4</v>
      </c>
      <c r="F3753" t="s">
        <v>490</v>
      </c>
      <c r="G3753" t="s">
        <v>152</v>
      </c>
      <c r="O3753">
        <v>17</v>
      </c>
      <c r="P3753">
        <v>77</v>
      </c>
      <c r="Q3753">
        <v>0</v>
      </c>
      <c r="R3753">
        <v>0</v>
      </c>
      <c r="S3753">
        <v>0</v>
      </c>
      <c r="T3753">
        <v>7</v>
      </c>
      <c r="U3753">
        <v>6</v>
      </c>
      <c r="V3753">
        <v>51</v>
      </c>
      <c r="W3753">
        <v>0</v>
      </c>
      <c r="X3753">
        <v>0</v>
      </c>
      <c r="Y3753">
        <v>0</v>
      </c>
      <c r="AF3753">
        <v>18.8</v>
      </c>
    </row>
    <row r="3754" spans="1:32" x14ac:dyDescent="0.2">
      <c r="A3754" t="s">
        <v>395</v>
      </c>
      <c r="B3754" t="s">
        <v>367</v>
      </c>
      <c r="C3754" t="s">
        <v>35</v>
      </c>
      <c r="D3754" t="s">
        <v>46</v>
      </c>
      <c r="E3754">
        <v>4</v>
      </c>
      <c r="F3754" t="s">
        <v>396</v>
      </c>
      <c r="G3754" t="s">
        <v>151</v>
      </c>
      <c r="H3754">
        <v>24</v>
      </c>
      <c r="I3754">
        <v>16</v>
      </c>
      <c r="J3754">
        <v>171</v>
      </c>
      <c r="K3754">
        <v>3</v>
      </c>
      <c r="L3754">
        <v>0</v>
      </c>
      <c r="M3754">
        <v>0</v>
      </c>
      <c r="N3754">
        <v>0</v>
      </c>
      <c r="O3754">
        <v>1</v>
      </c>
      <c r="P3754">
        <v>-1</v>
      </c>
      <c r="Q3754">
        <v>0</v>
      </c>
      <c r="R3754">
        <v>0</v>
      </c>
      <c r="S3754">
        <v>0</v>
      </c>
      <c r="AF3754">
        <v>18.739999999999998</v>
      </c>
    </row>
    <row r="3755" spans="1:32" x14ac:dyDescent="0.2">
      <c r="A3755" t="s">
        <v>880</v>
      </c>
      <c r="B3755" t="s">
        <v>720</v>
      </c>
      <c r="C3755" t="s">
        <v>55</v>
      </c>
      <c r="D3755" t="s">
        <v>48</v>
      </c>
      <c r="E3755">
        <v>4</v>
      </c>
      <c r="F3755" t="s">
        <v>881</v>
      </c>
      <c r="G3755" t="s">
        <v>139</v>
      </c>
      <c r="T3755">
        <v>7</v>
      </c>
      <c r="U3755">
        <v>5</v>
      </c>
      <c r="V3755">
        <v>77</v>
      </c>
      <c r="W3755">
        <v>1</v>
      </c>
      <c r="X3755">
        <v>0</v>
      </c>
      <c r="Y3755">
        <v>0</v>
      </c>
      <c r="AF3755">
        <v>18.7</v>
      </c>
    </row>
    <row r="3756" spans="1:32" x14ac:dyDescent="0.2">
      <c r="A3756" t="s">
        <v>956</v>
      </c>
      <c r="B3756" t="s">
        <v>720</v>
      </c>
      <c r="C3756" t="s">
        <v>53</v>
      </c>
      <c r="D3756" t="s">
        <v>38</v>
      </c>
      <c r="E3756">
        <v>4</v>
      </c>
      <c r="F3756" t="s">
        <v>957</v>
      </c>
      <c r="G3756" t="s">
        <v>148</v>
      </c>
      <c r="T3756">
        <v>8</v>
      </c>
      <c r="U3756">
        <v>7</v>
      </c>
      <c r="V3756">
        <v>55</v>
      </c>
      <c r="W3756">
        <v>1</v>
      </c>
      <c r="X3756">
        <v>0</v>
      </c>
      <c r="Y3756">
        <v>0</v>
      </c>
      <c r="AF3756">
        <v>18.5</v>
      </c>
    </row>
    <row r="3757" spans="1:32" x14ac:dyDescent="0.2">
      <c r="A3757" t="s">
        <v>962</v>
      </c>
      <c r="B3757" t="s">
        <v>720</v>
      </c>
      <c r="C3757" t="s">
        <v>52</v>
      </c>
      <c r="D3757" t="s">
        <v>56</v>
      </c>
      <c r="E3757">
        <v>4</v>
      </c>
      <c r="F3757" t="s">
        <v>963</v>
      </c>
      <c r="G3757" t="s">
        <v>147</v>
      </c>
      <c r="T3757">
        <v>10</v>
      </c>
      <c r="U3757">
        <v>7</v>
      </c>
      <c r="V3757">
        <v>54</v>
      </c>
      <c r="W3757">
        <v>1</v>
      </c>
      <c r="X3757">
        <v>0</v>
      </c>
      <c r="Y3757">
        <v>0</v>
      </c>
      <c r="AF3757">
        <v>18.399999999999999</v>
      </c>
    </row>
    <row r="3758" spans="1:32" x14ac:dyDescent="0.2">
      <c r="A3758" t="s">
        <v>862</v>
      </c>
      <c r="B3758" t="s">
        <v>720</v>
      </c>
      <c r="C3758" t="s">
        <v>31</v>
      </c>
      <c r="D3758" t="s">
        <v>39</v>
      </c>
      <c r="E3758">
        <v>4</v>
      </c>
      <c r="F3758" t="s">
        <v>863</v>
      </c>
      <c r="G3758" t="s">
        <v>150</v>
      </c>
      <c r="T3758">
        <v>12</v>
      </c>
      <c r="U3758">
        <v>9</v>
      </c>
      <c r="V3758">
        <v>93</v>
      </c>
      <c r="W3758">
        <v>0</v>
      </c>
      <c r="X3758">
        <v>0</v>
      </c>
      <c r="Y3758">
        <v>0</v>
      </c>
      <c r="AF3758">
        <v>18.3</v>
      </c>
    </row>
    <row r="3759" spans="1:32" x14ac:dyDescent="0.2">
      <c r="A3759" t="s">
        <v>405</v>
      </c>
      <c r="B3759" t="s">
        <v>367</v>
      </c>
      <c r="C3759" t="s">
        <v>52</v>
      </c>
      <c r="D3759" t="s">
        <v>56</v>
      </c>
      <c r="E3759">
        <v>4</v>
      </c>
      <c r="F3759" t="s">
        <v>406</v>
      </c>
      <c r="G3759" t="s">
        <v>147</v>
      </c>
      <c r="H3759">
        <v>43</v>
      </c>
      <c r="I3759">
        <v>28</v>
      </c>
      <c r="J3759">
        <v>281</v>
      </c>
      <c r="K3759">
        <v>2</v>
      </c>
      <c r="L3759">
        <v>0</v>
      </c>
      <c r="M3759">
        <v>1</v>
      </c>
      <c r="N3759">
        <v>0</v>
      </c>
      <c r="O3759">
        <v>1</v>
      </c>
      <c r="P3759">
        <v>0</v>
      </c>
      <c r="Q3759">
        <v>0</v>
      </c>
      <c r="R3759">
        <v>0</v>
      </c>
      <c r="S3759">
        <v>0</v>
      </c>
      <c r="AF3759">
        <v>18.239999999999998</v>
      </c>
    </row>
    <row r="3760" spans="1:32" x14ac:dyDescent="0.2">
      <c r="A3760" t="s">
        <v>477</v>
      </c>
      <c r="B3760" t="s">
        <v>475</v>
      </c>
      <c r="C3760" t="s">
        <v>46</v>
      </c>
      <c r="D3760" t="s">
        <v>35</v>
      </c>
      <c r="E3760">
        <v>4</v>
      </c>
      <c r="F3760" t="s">
        <v>478</v>
      </c>
      <c r="G3760" t="s">
        <v>151</v>
      </c>
      <c r="O3760">
        <v>3</v>
      </c>
      <c r="P3760">
        <v>18</v>
      </c>
      <c r="Q3760">
        <v>0</v>
      </c>
      <c r="R3760">
        <v>0</v>
      </c>
      <c r="S3760">
        <v>0</v>
      </c>
      <c r="T3760">
        <v>10</v>
      </c>
      <c r="U3760">
        <v>4</v>
      </c>
      <c r="V3760">
        <v>63</v>
      </c>
      <c r="W3760">
        <v>1</v>
      </c>
      <c r="X3760">
        <v>0</v>
      </c>
      <c r="Y3760">
        <v>0</v>
      </c>
      <c r="Z3760">
        <v>1</v>
      </c>
      <c r="AA3760">
        <v>0</v>
      </c>
      <c r="AF3760">
        <v>18.100000000000001</v>
      </c>
    </row>
    <row r="3761" spans="1:32" x14ac:dyDescent="0.2">
      <c r="A3761" t="s">
        <v>377</v>
      </c>
      <c r="B3761" t="s">
        <v>367</v>
      </c>
      <c r="C3761" t="s">
        <v>44</v>
      </c>
      <c r="D3761" t="s">
        <v>36</v>
      </c>
      <c r="E3761">
        <v>4</v>
      </c>
      <c r="F3761" t="s">
        <v>378</v>
      </c>
      <c r="G3761" t="s">
        <v>140</v>
      </c>
      <c r="H3761">
        <v>22</v>
      </c>
      <c r="I3761">
        <v>11</v>
      </c>
      <c r="J3761">
        <v>124</v>
      </c>
      <c r="K3761">
        <v>2</v>
      </c>
      <c r="L3761">
        <v>0</v>
      </c>
      <c r="M3761">
        <v>0</v>
      </c>
      <c r="N3761">
        <v>0</v>
      </c>
      <c r="O3761">
        <v>12</v>
      </c>
      <c r="P3761">
        <v>51</v>
      </c>
      <c r="Q3761">
        <v>0</v>
      </c>
      <c r="R3761">
        <v>0</v>
      </c>
      <c r="S3761">
        <v>0</v>
      </c>
      <c r="Z3761">
        <v>1</v>
      </c>
      <c r="AA3761">
        <v>0</v>
      </c>
      <c r="AF3761">
        <v>18.059999999999999</v>
      </c>
    </row>
    <row r="3762" spans="1:32" x14ac:dyDescent="0.2">
      <c r="A3762" t="s">
        <v>536</v>
      </c>
      <c r="B3762" t="s">
        <v>475</v>
      </c>
      <c r="C3762" t="s">
        <v>55</v>
      </c>
      <c r="D3762" t="s">
        <v>48</v>
      </c>
      <c r="E3762">
        <v>4</v>
      </c>
      <c r="F3762" t="s">
        <v>537</v>
      </c>
      <c r="G3762" t="s">
        <v>139</v>
      </c>
      <c r="O3762">
        <v>27</v>
      </c>
      <c r="P3762">
        <v>150</v>
      </c>
      <c r="Q3762">
        <v>0</v>
      </c>
      <c r="R3762">
        <v>0</v>
      </c>
      <c r="S3762">
        <v>1</v>
      </c>
      <c r="T3762">
        <v>1</v>
      </c>
      <c r="U3762">
        <v>0</v>
      </c>
      <c r="V3762">
        <v>0</v>
      </c>
      <c r="W3762">
        <v>0</v>
      </c>
      <c r="X3762">
        <v>0</v>
      </c>
      <c r="Y3762">
        <v>0</v>
      </c>
      <c r="AF3762">
        <v>18</v>
      </c>
    </row>
    <row r="3763" spans="1:32" x14ac:dyDescent="0.2">
      <c r="A3763" t="s">
        <v>630</v>
      </c>
      <c r="B3763" t="s">
        <v>475</v>
      </c>
      <c r="C3763" t="s">
        <v>49</v>
      </c>
      <c r="D3763" t="s">
        <v>45</v>
      </c>
      <c r="E3763">
        <v>4</v>
      </c>
      <c r="F3763" t="s">
        <v>631</v>
      </c>
      <c r="G3763" t="s">
        <v>141</v>
      </c>
      <c r="O3763">
        <v>8</v>
      </c>
      <c r="P3763">
        <v>54</v>
      </c>
      <c r="Q3763">
        <v>0</v>
      </c>
      <c r="R3763">
        <v>0</v>
      </c>
      <c r="S3763">
        <v>0</v>
      </c>
      <c r="T3763">
        <v>4</v>
      </c>
      <c r="U3763">
        <v>4</v>
      </c>
      <c r="V3763">
        <v>84</v>
      </c>
      <c r="W3763">
        <v>0</v>
      </c>
      <c r="X3763">
        <v>0</v>
      </c>
      <c r="Y3763">
        <v>0</v>
      </c>
      <c r="AF3763">
        <v>17.8</v>
      </c>
    </row>
    <row r="3764" spans="1:32" x14ac:dyDescent="0.2">
      <c r="A3764" t="s">
        <v>445</v>
      </c>
      <c r="B3764" t="s">
        <v>367</v>
      </c>
      <c r="C3764" t="s">
        <v>33</v>
      </c>
      <c r="D3764" t="s">
        <v>50</v>
      </c>
      <c r="E3764">
        <v>4</v>
      </c>
      <c r="F3764" t="s">
        <v>446</v>
      </c>
      <c r="G3764" t="s">
        <v>142</v>
      </c>
      <c r="H3764">
        <v>30</v>
      </c>
      <c r="I3764">
        <v>17</v>
      </c>
      <c r="J3764">
        <v>232</v>
      </c>
      <c r="K3764">
        <v>2</v>
      </c>
      <c r="L3764">
        <v>0</v>
      </c>
      <c r="M3764">
        <v>0</v>
      </c>
      <c r="N3764">
        <v>0</v>
      </c>
      <c r="AF3764">
        <v>17.28</v>
      </c>
    </row>
    <row r="3765" spans="1:32" x14ac:dyDescent="0.2">
      <c r="A3765" t="s">
        <v>507</v>
      </c>
      <c r="B3765" t="s">
        <v>475</v>
      </c>
      <c r="C3765" t="s">
        <v>37</v>
      </c>
      <c r="D3765" t="s">
        <v>58</v>
      </c>
      <c r="E3765">
        <v>4</v>
      </c>
      <c r="F3765" t="s">
        <v>508</v>
      </c>
      <c r="G3765" t="s">
        <v>145</v>
      </c>
      <c r="O3765">
        <v>9</v>
      </c>
      <c r="P3765">
        <v>38</v>
      </c>
      <c r="Q3765">
        <v>0</v>
      </c>
      <c r="R3765">
        <v>0</v>
      </c>
      <c r="S3765">
        <v>0</v>
      </c>
      <c r="T3765">
        <v>2</v>
      </c>
      <c r="U3765">
        <v>2</v>
      </c>
      <c r="V3765">
        <v>54</v>
      </c>
      <c r="W3765">
        <v>1</v>
      </c>
      <c r="X3765">
        <v>0</v>
      </c>
      <c r="Y3765">
        <v>0</v>
      </c>
      <c r="AF3765">
        <v>17.2</v>
      </c>
    </row>
    <row r="3766" spans="1:32" x14ac:dyDescent="0.2">
      <c r="A3766" t="s">
        <v>888</v>
      </c>
      <c r="B3766" t="s">
        <v>720</v>
      </c>
      <c r="C3766" t="s">
        <v>49</v>
      </c>
      <c r="D3766" t="s">
        <v>45</v>
      </c>
      <c r="E3766">
        <v>4</v>
      </c>
      <c r="F3766" t="s">
        <v>889</v>
      </c>
      <c r="G3766" t="s">
        <v>141</v>
      </c>
      <c r="T3766">
        <v>7</v>
      </c>
      <c r="U3766">
        <v>4</v>
      </c>
      <c r="V3766">
        <v>72</v>
      </c>
      <c r="W3766">
        <v>1</v>
      </c>
      <c r="X3766">
        <v>0</v>
      </c>
      <c r="Y3766">
        <v>0</v>
      </c>
      <c r="AF3766">
        <v>17.2</v>
      </c>
    </row>
    <row r="3767" spans="1:32" x14ac:dyDescent="0.2">
      <c r="A3767" t="s">
        <v>373</v>
      </c>
      <c r="B3767" t="s">
        <v>367</v>
      </c>
      <c r="C3767" t="s">
        <v>39</v>
      </c>
      <c r="D3767" t="s">
        <v>31</v>
      </c>
      <c r="E3767">
        <v>4</v>
      </c>
      <c r="F3767" t="s">
        <v>374</v>
      </c>
      <c r="G3767" t="s">
        <v>150</v>
      </c>
      <c r="H3767">
        <v>41</v>
      </c>
      <c r="I3767">
        <v>27</v>
      </c>
      <c r="J3767">
        <v>269</v>
      </c>
      <c r="K3767">
        <v>1</v>
      </c>
      <c r="L3767">
        <v>0</v>
      </c>
      <c r="M3767">
        <v>0</v>
      </c>
      <c r="N3767">
        <v>0</v>
      </c>
      <c r="O3767">
        <v>3</v>
      </c>
      <c r="P3767">
        <v>23</v>
      </c>
      <c r="Q3767">
        <v>0</v>
      </c>
      <c r="R3767">
        <v>0</v>
      </c>
      <c r="S3767">
        <v>0</v>
      </c>
      <c r="Z3767">
        <v>1</v>
      </c>
      <c r="AA3767">
        <v>0</v>
      </c>
      <c r="AF3767">
        <v>17.059999999999999</v>
      </c>
    </row>
    <row r="3768" spans="1:32" x14ac:dyDescent="0.2">
      <c r="A3768" t="s">
        <v>926</v>
      </c>
      <c r="B3768" t="s">
        <v>720</v>
      </c>
      <c r="C3768" t="s">
        <v>46</v>
      </c>
      <c r="D3768" t="s">
        <v>35</v>
      </c>
      <c r="E3768">
        <v>4</v>
      </c>
      <c r="F3768" t="s">
        <v>927</v>
      </c>
      <c r="G3768" t="s">
        <v>151</v>
      </c>
      <c r="T3768">
        <v>9</v>
      </c>
      <c r="U3768">
        <v>7</v>
      </c>
      <c r="V3768">
        <v>99</v>
      </c>
      <c r="W3768">
        <v>0</v>
      </c>
      <c r="X3768">
        <v>0</v>
      </c>
      <c r="Y3768">
        <v>0</v>
      </c>
      <c r="Z3768">
        <v>1</v>
      </c>
      <c r="AA3768">
        <v>0</v>
      </c>
      <c r="AF3768">
        <v>16.899999999999999</v>
      </c>
    </row>
    <row r="3769" spans="1:32" x14ac:dyDescent="0.2">
      <c r="A3769" t="s">
        <v>389</v>
      </c>
      <c r="B3769" t="s">
        <v>367</v>
      </c>
      <c r="C3769" t="s">
        <v>36</v>
      </c>
      <c r="D3769" t="s">
        <v>44</v>
      </c>
      <c r="E3769">
        <v>4</v>
      </c>
      <c r="F3769" t="s">
        <v>390</v>
      </c>
      <c r="G3769" t="s">
        <v>140</v>
      </c>
      <c r="H3769">
        <v>43</v>
      </c>
      <c r="I3769">
        <v>26</v>
      </c>
      <c r="J3769">
        <v>287</v>
      </c>
      <c r="K3769">
        <v>2</v>
      </c>
      <c r="L3769">
        <v>0</v>
      </c>
      <c r="M3769">
        <v>4</v>
      </c>
      <c r="N3769">
        <v>0</v>
      </c>
      <c r="O3769">
        <v>4</v>
      </c>
      <c r="P3769">
        <v>12</v>
      </c>
      <c r="Q3769">
        <v>0</v>
      </c>
      <c r="R3769">
        <v>0</v>
      </c>
      <c r="S3769">
        <v>0</v>
      </c>
      <c r="AF3769">
        <v>16.68</v>
      </c>
    </row>
    <row r="3770" spans="1:32" x14ac:dyDescent="0.2">
      <c r="A3770" t="s">
        <v>415</v>
      </c>
      <c r="B3770" t="s">
        <v>367</v>
      </c>
      <c r="C3770" t="s">
        <v>47</v>
      </c>
      <c r="D3770" t="s">
        <v>60</v>
      </c>
      <c r="E3770">
        <v>4</v>
      </c>
      <c r="F3770" t="s">
        <v>416</v>
      </c>
      <c r="G3770" t="s">
        <v>149</v>
      </c>
      <c r="H3770">
        <v>32</v>
      </c>
      <c r="I3770">
        <v>22</v>
      </c>
      <c r="J3770">
        <v>224</v>
      </c>
      <c r="K3770">
        <v>1</v>
      </c>
      <c r="L3770">
        <v>0</v>
      </c>
      <c r="M3770">
        <v>0</v>
      </c>
      <c r="N3770">
        <v>0</v>
      </c>
      <c r="O3770">
        <v>3</v>
      </c>
      <c r="P3770">
        <v>33</v>
      </c>
      <c r="Q3770">
        <v>0</v>
      </c>
      <c r="R3770">
        <v>0</v>
      </c>
      <c r="S3770">
        <v>0</v>
      </c>
      <c r="AF3770">
        <v>16.260000000000002</v>
      </c>
    </row>
    <row r="3771" spans="1:32" x14ac:dyDescent="0.2">
      <c r="A3771" t="s">
        <v>840</v>
      </c>
      <c r="B3771" t="s">
        <v>720</v>
      </c>
      <c r="C3771" t="s">
        <v>37</v>
      </c>
      <c r="D3771" t="s">
        <v>58</v>
      </c>
      <c r="E3771">
        <v>4</v>
      </c>
      <c r="F3771" t="s">
        <v>841</v>
      </c>
      <c r="G3771" t="s">
        <v>145</v>
      </c>
      <c r="T3771">
        <v>6</v>
      </c>
      <c r="U3771">
        <v>5</v>
      </c>
      <c r="V3771">
        <v>51</v>
      </c>
      <c r="W3771">
        <v>1</v>
      </c>
      <c r="X3771">
        <v>0</v>
      </c>
      <c r="Y3771">
        <v>0</v>
      </c>
      <c r="AF3771">
        <v>16.100000000000001</v>
      </c>
    </row>
    <row r="3772" spans="1:32" x14ac:dyDescent="0.2">
      <c r="A3772" t="s">
        <v>594</v>
      </c>
      <c r="B3772" t="s">
        <v>475</v>
      </c>
      <c r="C3772" t="s">
        <v>50</v>
      </c>
      <c r="D3772" t="s">
        <v>33</v>
      </c>
      <c r="E3772">
        <v>4</v>
      </c>
      <c r="F3772" t="s">
        <v>595</v>
      </c>
      <c r="G3772" t="s">
        <v>142</v>
      </c>
      <c r="O3772">
        <v>19</v>
      </c>
      <c r="P3772">
        <v>72</v>
      </c>
      <c r="Q3772">
        <v>1</v>
      </c>
      <c r="R3772">
        <v>0</v>
      </c>
      <c r="S3772">
        <v>0</v>
      </c>
      <c r="T3772">
        <v>1</v>
      </c>
      <c r="U3772">
        <v>1</v>
      </c>
      <c r="V3772">
        <v>18</v>
      </c>
      <c r="W3772">
        <v>0</v>
      </c>
      <c r="X3772">
        <v>0</v>
      </c>
      <c r="Y3772">
        <v>0</v>
      </c>
      <c r="AF3772">
        <v>16</v>
      </c>
    </row>
    <row r="3773" spans="1:32" x14ac:dyDescent="0.2">
      <c r="A3773" t="s">
        <v>662</v>
      </c>
      <c r="B3773" t="s">
        <v>475</v>
      </c>
      <c r="C3773" t="s">
        <v>58</v>
      </c>
      <c r="D3773" t="s">
        <v>37</v>
      </c>
      <c r="E3773">
        <v>4</v>
      </c>
      <c r="F3773" t="s">
        <v>663</v>
      </c>
      <c r="G3773" t="s">
        <v>145</v>
      </c>
      <c r="O3773">
        <v>18</v>
      </c>
      <c r="P3773">
        <v>40</v>
      </c>
      <c r="Q3773">
        <v>0</v>
      </c>
      <c r="R3773">
        <v>0</v>
      </c>
      <c r="S3773">
        <v>0</v>
      </c>
      <c r="T3773">
        <v>4</v>
      </c>
      <c r="U3773">
        <v>3</v>
      </c>
      <c r="V3773">
        <v>30</v>
      </c>
      <c r="W3773">
        <v>1</v>
      </c>
      <c r="X3773">
        <v>0</v>
      </c>
      <c r="Y3773">
        <v>0</v>
      </c>
      <c r="AF3773">
        <v>16</v>
      </c>
    </row>
    <row r="3774" spans="1:32" x14ac:dyDescent="0.2">
      <c r="A3774" t="s">
        <v>598</v>
      </c>
      <c r="B3774" t="s">
        <v>475</v>
      </c>
      <c r="C3774" t="s">
        <v>40</v>
      </c>
      <c r="D3774" t="s">
        <v>59</v>
      </c>
      <c r="E3774">
        <v>4</v>
      </c>
      <c r="F3774" t="s">
        <v>599</v>
      </c>
      <c r="G3774" t="s">
        <v>143</v>
      </c>
      <c r="O3774">
        <v>22</v>
      </c>
      <c r="P3774">
        <v>105</v>
      </c>
      <c r="Q3774">
        <v>0</v>
      </c>
      <c r="R3774">
        <v>0</v>
      </c>
      <c r="S3774">
        <v>1</v>
      </c>
      <c r="T3774">
        <v>3</v>
      </c>
      <c r="U3774">
        <v>2</v>
      </c>
      <c r="V3774">
        <v>4</v>
      </c>
      <c r="W3774">
        <v>0</v>
      </c>
      <c r="X3774">
        <v>0</v>
      </c>
      <c r="Y3774">
        <v>0</v>
      </c>
      <c r="AF3774">
        <v>15.9</v>
      </c>
    </row>
    <row r="3775" spans="1:32" x14ac:dyDescent="0.2">
      <c r="A3775" t="s">
        <v>822</v>
      </c>
      <c r="B3775" t="s">
        <v>720</v>
      </c>
      <c r="C3775" t="s">
        <v>46</v>
      </c>
      <c r="D3775" t="s">
        <v>35</v>
      </c>
      <c r="E3775">
        <v>4</v>
      </c>
      <c r="F3775" t="s">
        <v>823</v>
      </c>
      <c r="G3775" t="s">
        <v>151</v>
      </c>
      <c r="O3775">
        <v>1</v>
      </c>
      <c r="P3775">
        <v>13</v>
      </c>
      <c r="Q3775">
        <v>0</v>
      </c>
      <c r="R3775">
        <v>0</v>
      </c>
      <c r="S3775">
        <v>0</v>
      </c>
      <c r="T3775">
        <v>10</v>
      </c>
      <c r="U3775">
        <v>7</v>
      </c>
      <c r="V3775">
        <v>75</v>
      </c>
      <c r="W3775">
        <v>0</v>
      </c>
      <c r="X3775">
        <v>0</v>
      </c>
      <c r="Y3775">
        <v>0</v>
      </c>
      <c r="AF3775">
        <v>15.8</v>
      </c>
    </row>
    <row r="3776" spans="1:32" x14ac:dyDescent="0.2">
      <c r="A3776" t="s">
        <v>779</v>
      </c>
      <c r="B3776" t="s">
        <v>720</v>
      </c>
      <c r="C3776" t="s">
        <v>44</v>
      </c>
      <c r="D3776" t="s">
        <v>36</v>
      </c>
      <c r="E3776">
        <v>4</v>
      </c>
      <c r="F3776" t="s">
        <v>780</v>
      </c>
      <c r="G3776" t="s">
        <v>140</v>
      </c>
      <c r="T3776">
        <v>3</v>
      </c>
      <c r="U3776">
        <v>2</v>
      </c>
      <c r="V3776">
        <v>18</v>
      </c>
      <c r="W3776">
        <v>2</v>
      </c>
      <c r="X3776">
        <v>0</v>
      </c>
      <c r="Y3776">
        <v>0</v>
      </c>
      <c r="AF3776">
        <v>15.8</v>
      </c>
    </row>
    <row r="3777" spans="1:32" x14ac:dyDescent="0.2">
      <c r="A3777" t="s">
        <v>574</v>
      </c>
      <c r="B3777" t="s">
        <v>475</v>
      </c>
      <c r="C3777" t="s">
        <v>45</v>
      </c>
      <c r="D3777" t="s">
        <v>49</v>
      </c>
      <c r="E3777">
        <v>4</v>
      </c>
      <c r="F3777" t="s">
        <v>575</v>
      </c>
      <c r="G3777" t="s">
        <v>141</v>
      </c>
      <c r="O3777">
        <v>12</v>
      </c>
      <c r="P3777">
        <v>63</v>
      </c>
      <c r="Q3777">
        <v>0</v>
      </c>
      <c r="R3777">
        <v>0</v>
      </c>
      <c r="S3777">
        <v>0</v>
      </c>
      <c r="T3777">
        <v>3</v>
      </c>
      <c r="U3777">
        <v>3</v>
      </c>
      <c r="V3777">
        <v>62</v>
      </c>
      <c r="W3777">
        <v>0</v>
      </c>
      <c r="X3777">
        <v>0</v>
      </c>
      <c r="Y3777">
        <v>0</v>
      </c>
      <c r="AF3777">
        <v>15.5</v>
      </c>
    </row>
    <row r="3778" spans="1:32" x14ac:dyDescent="0.2">
      <c r="A3778" t="s">
        <v>793</v>
      </c>
      <c r="B3778" t="s">
        <v>794</v>
      </c>
      <c r="C3778" t="s">
        <v>47</v>
      </c>
      <c r="D3778" t="s">
        <v>60</v>
      </c>
      <c r="E3778">
        <v>4</v>
      </c>
      <c r="F3778" t="s">
        <v>795</v>
      </c>
      <c r="G3778" t="s">
        <v>149</v>
      </c>
      <c r="T3778">
        <v>6</v>
      </c>
      <c r="U3778">
        <v>5</v>
      </c>
      <c r="V3778">
        <v>45</v>
      </c>
      <c r="W3778">
        <v>1</v>
      </c>
      <c r="X3778">
        <v>0</v>
      </c>
      <c r="Y3778">
        <v>0</v>
      </c>
      <c r="AF3778">
        <v>15.5</v>
      </c>
    </row>
    <row r="3779" spans="1:32" x14ac:dyDescent="0.2">
      <c r="A3779" t="s">
        <v>369</v>
      </c>
      <c r="B3779" t="s">
        <v>367</v>
      </c>
      <c r="C3779" t="s">
        <v>58</v>
      </c>
      <c r="D3779" t="s">
        <v>37</v>
      </c>
      <c r="E3779">
        <v>4</v>
      </c>
      <c r="F3779" t="s">
        <v>370</v>
      </c>
      <c r="G3779" t="s">
        <v>145</v>
      </c>
      <c r="H3779">
        <v>42</v>
      </c>
      <c r="I3779">
        <v>28</v>
      </c>
      <c r="J3779">
        <v>274</v>
      </c>
      <c r="K3779">
        <v>1</v>
      </c>
      <c r="L3779">
        <v>0</v>
      </c>
      <c r="M3779">
        <v>1</v>
      </c>
      <c r="N3779">
        <v>0</v>
      </c>
      <c r="O3779">
        <v>6</v>
      </c>
      <c r="P3779">
        <v>15</v>
      </c>
      <c r="Q3779">
        <v>0</v>
      </c>
      <c r="R3779">
        <v>0</v>
      </c>
      <c r="S3779">
        <v>0</v>
      </c>
      <c r="AF3779">
        <v>15.46</v>
      </c>
    </row>
    <row r="3780" spans="1:32" x14ac:dyDescent="0.2">
      <c r="A3780" t="s">
        <v>433</v>
      </c>
      <c r="B3780" t="s">
        <v>367</v>
      </c>
      <c r="C3780" t="s">
        <v>59</v>
      </c>
      <c r="D3780" t="s">
        <v>40</v>
      </c>
      <c r="E3780">
        <v>4</v>
      </c>
      <c r="F3780" t="s">
        <v>434</v>
      </c>
      <c r="G3780" t="s">
        <v>143</v>
      </c>
      <c r="H3780">
        <v>47</v>
      </c>
      <c r="I3780">
        <v>30</v>
      </c>
      <c r="J3780">
        <v>282</v>
      </c>
      <c r="K3780">
        <v>1</v>
      </c>
      <c r="L3780">
        <v>0</v>
      </c>
      <c r="M3780">
        <v>0</v>
      </c>
      <c r="N3780">
        <v>0</v>
      </c>
      <c r="O3780">
        <v>3</v>
      </c>
      <c r="P3780">
        <v>1</v>
      </c>
      <c r="Q3780">
        <v>0</v>
      </c>
      <c r="R3780">
        <v>0</v>
      </c>
      <c r="S3780">
        <v>0</v>
      </c>
      <c r="AF3780">
        <v>15.38</v>
      </c>
    </row>
    <row r="3781" spans="1:32" x14ac:dyDescent="0.2">
      <c r="A3781" t="s">
        <v>1063</v>
      </c>
      <c r="B3781" t="s">
        <v>794</v>
      </c>
      <c r="C3781" t="s">
        <v>49</v>
      </c>
      <c r="D3781" t="s">
        <v>45</v>
      </c>
      <c r="E3781">
        <v>4</v>
      </c>
      <c r="F3781" t="s">
        <v>1064</v>
      </c>
      <c r="G3781" t="s">
        <v>141</v>
      </c>
      <c r="T3781">
        <v>6</v>
      </c>
      <c r="U3781">
        <v>4</v>
      </c>
      <c r="V3781">
        <v>53</v>
      </c>
      <c r="W3781">
        <v>1</v>
      </c>
      <c r="X3781">
        <v>0</v>
      </c>
      <c r="Y3781">
        <v>0</v>
      </c>
      <c r="AF3781">
        <v>15.3</v>
      </c>
    </row>
    <row r="3782" spans="1:32" x14ac:dyDescent="0.2">
      <c r="A3782" t="s">
        <v>1059</v>
      </c>
      <c r="B3782" t="s">
        <v>720</v>
      </c>
      <c r="C3782" t="s">
        <v>38</v>
      </c>
      <c r="D3782" t="s">
        <v>53</v>
      </c>
      <c r="E3782">
        <v>4</v>
      </c>
      <c r="F3782" t="s">
        <v>1060</v>
      </c>
      <c r="G3782" t="s">
        <v>148</v>
      </c>
      <c r="T3782">
        <v>3</v>
      </c>
      <c r="U3782">
        <v>2</v>
      </c>
      <c r="V3782">
        <v>72</v>
      </c>
      <c r="W3782">
        <v>1</v>
      </c>
      <c r="X3782">
        <v>0</v>
      </c>
      <c r="Y3782">
        <v>0</v>
      </c>
      <c r="AF3782">
        <v>15.2</v>
      </c>
    </row>
    <row r="3783" spans="1:32" x14ac:dyDescent="0.2">
      <c r="A3783" t="s">
        <v>972</v>
      </c>
      <c r="B3783" t="s">
        <v>720</v>
      </c>
      <c r="C3783" t="s">
        <v>51</v>
      </c>
      <c r="D3783" t="s">
        <v>62</v>
      </c>
      <c r="E3783">
        <v>4</v>
      </c>
      <c r="F3783" t="s">
        <v>973</v>
      </c>
      <c r="G3783" t="s">
        <v>144</v>
      </c>
      <c r="T3783">
        <v>10</v>
      </c>
      <c r="U3783">
        <v>7</v>
      </c>
      <c r="V3783">
        <v>82</v>
      </c>
      <c r="W3783">
        <v>0</v>
      </c>
      <c r="X3783">
        <v>0</v>
      </c>
      <c r="Y3783">
        <v>0</v>
      </c>
      <c r="AF3783">
        <v>15.2</v>
      </c>
    </row>
    <row r="3784" spans="1:32" x14ac:dyDescent="0.2">
      <c r="A3784" t="s">
        <v>371</v>
      </c>
      <c r="B3784" t="s">
        <v>367</v>
      </c>
      <c r="C3784" t="s">
        <v>32</v>
      </c>
      <c r="D3784" t="s">
        <v>42</v>
      </c>
      <c r="E3784">
        <v>4</v>
      </c>
      <c r="F3784" t="s">
        <v>372</v>
      </c>
      <c r="G3784" t="s">
        <v>146</v>
      </c>
      <c r="H3784">
        <v>29</v>
      </c>
      <c r="I3784">
        <v>16</v>
      </c>
      <c r="J3784">
        <v>218</v>
      </c>
      <c r="K3784">
        <v>1</v>
      </c>
      <c r="L3784">
        <v>0</v>
      </c>
      <c r="M3784">
        <v>1</v>
      </c>
      <c r="N3784">
        <v>0</v>
      </c>
      <c r="O3784">
        <v>9</v>
      </c>
      <c r="P3784">
        <v>34</v>
      </c>
      <c r="Q3784">
        <v>0</v>
      </c>
      <c r="R3784">
        <v>0</v>
      </c>
      <c r="S3784">
        <v>0</v>
      </c>
      <c r="AF3784">
        <v>15.12</v>
      </c>
    </row>
    <row r="3785" spans="1:32" x14ac:dyDescent="0.2">
      <c r="A3785" t="s">
        <v>866</v>
      </c>
      <c r="B3785" t="s">
        <v>720</v>
      </c>
      <c r="C3785" t="s">
        <v>41</v>
      </c>
      <c r="D3785" t="s">
        <v>34</v>
      </c>
      <c r="E3785">
        <v>4</v>
      </c>
      <c r="F3785" t="s">
        <v>867</v>
      </c>
      <c r="G3785" t="s">
        <v>152</v>
      </c>
      <c r="T3785">
        <v>6</v>
      </c>
      <c r="U3785">
        <v>6</v>
      </c>
      <c r="V3785">
        <v>89</v>
      </c>
      <c r="W3785">
        <v>0</v>
      </c>
      <c r="X3785">
        <v>0</v>
      </c>
      <c r="Y3785">
        <v>0</v>
      </c>
      <c r="AF3785">
        <v>14.9</v>
      </c>
    </row>
    <row r="3786" spans="1:32" x14ac:dyDescent="0.2">
      <c r="A3786" t="s">
        <v>872</v>
      </c>
      <c r="B3786" t="s">
        <v>720</v>
      </c>
      <c r="C3786" t="s">
        <v>56</v>
      </c>
      <c r="D3786" t="s">
        <v>52</v>
      </c>
      <c r="E3786">
        <v>4</v>
      </c>
      <c r="F3786" t="s">
        <v>873</v>
      </c>
      <c r="G3786" t="s">
        <v>147</v>
      </c>
      <c r="T3786">
        <v>9</v>
      </c>
      <c r="U3786">
        <v>4</v>
      </c>
      <c r="V3786">
        <v>49</v>
      </c>
      <c r="W3786">
        <v>1</v>
      </c>
      <c r="X3786">
        <v>0</v>
      </c>
      <c r="Y3786">
        <v>0</v>
      </c>
      <c r="AF3786">
        <v>14.9</v>
      </c>
    </row>
    <row r="3787" spans="1:32" x14ac:dyDescent="0.2">
      <c r="A3787" t="s">
        <v>375</v>
      </c>
      <c r="B3787" t="s">
        <v>367</v>
      </c>
      <c r="C3787" t="s">
        <v>56</v>
      </c>
      <c r="D3787" t="s">
        <v>52</v>
      </c>
      <c r="E3787">
        <v>4</v>
      </c>
      <c r="F3787" t="s">
        <v>376</v>
      </c>
      <c r="G3787" t="s">
        <v>147</v>
      </c>
      <c r="H3787">
        <v>33</v>
      </c>
      <c r="I3787">
        <v>20</v>
      </c>
      <c r="J3787">
        <v>196</v>
      </c>
      <c r="K3787">
        <v>2</v>
      </c>
      <c r="L3787">
        <v>0</v>
      </c>
      <c r="M3787">
        <v>1</v>
      </c>
      <c r="N3787">
        <v>0</v>
      </c>
      <c r="AF3787">
        <v>14.84</v>
      </c>
    </row>
    <row r="3788" spans="1:32" x14ac:dyDescent="0.2">
      <c r="A3788" t="s">
        <v>1246</v>
      </c>
      <c r="B3788" t="s">
        <v>720</v>
      </c>
      <c r="C3788" t="s">
        <v>47</v>
      </c>
      <c r="D3788" t="s">
        <v>60</v>
      </c>
      <c r="E3788">
        <v>4</v>
      </c>
      <c r="F3788" t="s">
        <v>1247</v>
      </c>
      <c r="G3788" t="s">
        <v>149</v>
      </c>
      <c r="T3788">
        <v>6</v>
      </c>
      <c r="U3788">
        <v>5</v>
      </c>
      <c r="V3788">
        <v>98</v>
      </c>
      <c r="W3788">
        <v>0</v>
      </c>
      <c r="X3788">
        <v>0</v>
      </c>
      <c r="Y3788">
        <v>0</v>
      </c>
      <c r="AF3788">
        <v>14.8</v>
      </c>
    </row>
    <row r="3789" spans="1:32" x14ac:dyDescent="0.2">
      <c r="A3789" t="s">
        <v>1139</v>
      </c>
      <c r="B3789" t="s">
        <v>720</v>
      </c>
      <c r="C3789" t="s">
        <v>39</v>
      </c>
      <c r="D3789" t="s">
        <v>31</v>
      </c>
      <c r="E3789">
        <v>4</v>
      </c>
      <c r="F3789" t="s">
        <v>1140</v>
      </c>
      <c r="G3789" t="s">
        <v>150</v>
      </c>
      <c r="T3789">
        <v>10</v>
      </c>
      <c r="U3789">
        <v>6</v>
      </c>
      <c r="V3789">
        <v>87</v>
      </c>
      <c r="W3789">
        <v>0</v>
      </c>
      <c r="X3789">
        <v>0</v>
      </c>
      <c r="Y3789">
        <v>0</v>
      </c>
      <c r="AF3789">
        <v>14.7</v>
      </c>
    </row>
    <row r="3790" spans="1:32" x14ac:dyDescent="0.2">
      <c r="A3790" t="s">
        <v>838</v>
      </c>
      <c r="B3790" t="s">
        <v>720</v>
      </c>
      <c r="C3790" t="s">
        <v>32</v>
      </c>
      <c r="D3790" t="s">
        <v>42</v>
      </c>
      <c r="E3790">
        <v>4</v>
      </c>
      <c r="F3790" t="s">
        <v>839</v>
      </c>
      <c r="G3790" t="s">
        <v>146</v>
      </c>
      <c r="T3790">
        <v>5</v>
      </c>
      <c r="U3790">
        <v>4</v>
      </c>
      <c r="V3790">
        <v>46</v>
      </c>
      <c r="W3790">
        <v>1</v>
      </c>
      <c r="X3790">
        <v>0</v>
      </c>
      <c r="Y3790">
        <v>0</v>
      </c>
      <c r="AF3790">
        <v>14.6</v>
      </c>
    </row>
    <row r="3791" spans="1:32" x14ac:dyDescent="0.2">
      <c r="A3791" t="s">
        <v>449</v>
      </c>
      <c r="B3791" t="s">
        <v>367</v>
      </c>
      <c r="C3791" t="s">
        <v>34</v>
      </c>
      <c r="D3791" t="s">
        <v>41</v>
      </c>
      <c r="E3791">
        <v>4</v>
      </c>
      <c r="F3791" t="s">
        <v>450</v>
      </c>
      <c r="G3791" t="s">
        <v>152</v>
      </c>
      <c r="H3791">
        <v>26</v>
      </c>
      <c r="I3791">
        <v>16</v>
      </c>
      <c r="J3791">
        <v>246</v>
      </c>
      <c r="K3791">
        <v>1</v>
      </c>
      <c r="L3791">
        <v>0</v>
      </c>
      <c r="M3791">
        <v>0</v>
      </c>
      <c r="N3791">
        <v>0</v>
      </c>
      <c r="O3791">
        <v>3</v>
      </c>
      <c r="P3791">
        <v>5</v>
      </c>
      <c r="Q3791">
        <v>0</v>
      </c>
      <c r="R3791">
        <v>0</v>
      </c>
      <c r="S3791">
        <v>0</v>
      </c>
      <c r="AF3791">
        <v>14.34</v>
      </c>
    </row>
    <row r="3792" spans="1:32" x14ac:dyDescent="0.2">
      <c r="A3792" t="s">
        <v>387</v>
      </c>
      <c r="B3792" t="s">
        <v>367</v>
      </c>
      <c r="C3792" t="s">
        <v>42</v>
      </c>
      <c r="D3792" t="s">
        <v>32</v>
      </c>
      <c r="E3792">
        <v>4</v>
      </c>
      <c r="F3792" t="s">
        <v>388</v>
      </c>
      <c r="G3792" t="s">
        <v>146</v>
      </c>
      <c r="H3792">
        <v>44</v>
      </c>
      <c r="I3792">
        <v>19</v>
      </c>
      <c r="J3792">
        <v>198</v>
      </c>
      <c r="K3792">
        <v>2</v>
      </c>
      <c r="L3792">
        <v>0</v>
      </c>
      <c r="M3792">
        <v>2</v>
      </c>
      <c r="N3792">
        <v>0</v>
      </c>
      <c r="O3792">
        <v>1</v>
      </c>
      <c r="P3792">
        <v>4</v>
      </c>
      <c r="Q3792">
        <v>0</v>
      </c>
      <c r="R3792">
        <v>0</v>
      </c>
      <c r="S3792">
        <v>0</v>
      </c>
      <c r="AF3792">
        <v>14.32</v>
      </c>
    </row>
    <row r="3793" spans="1:32" x14ac:dyDescent="0.2">
      <c r="A3793" t="s">
        <v>505</v>
      </c>
      <c r="B3793" t="s">
        <v>475</v>
      </c>
      <c r="C3793" t="s">
        <v>36</v>
      </c>
      <c r="D3793" t="s">
        <v>44</v>
      </c>
      <c r="E3793">
        <v>4</v>
      </c>
      <c r="F3793" t="s">
        <v>506</v>
      </c>
      <c r="G3793" t="s">
        <v>140</v>
      </c>
      <c r="O3793">
        <v>6</v>
      </c>
      <c r="P3793">
        <v>23</v>
      </c>
      <c r="Q3793">
        <v>0</v>
      </c>
      <c r="R3793">
        <v>0</v>
      </c>
      <c r="S3793">
        <v>0</v>
      </c>
      <c r="T3793">
        <v>5</v>
      </c>
      <c r="U3793">
        <v>3</v>
      </c>
      <c r="V3793">
        <v>30</v>
      </c>
      <c r="W3793">
        <v>1</v>
      </c>
      <c r="X3793">
        <v>0</v>
      </c>
      <c r="Y3793">
        <v>0</v>
      </c>
      <c r="AF3793">
        <v>14.3</v>
      </c>
    </row>
    <row r="3794" spans="1:32" x14ac:dyDescent="0.2">
      <c r="A3794" t="s">
        <v>385</v>
      </c>
      <c r="B3794" t="s">
        <v>367</v>
      </c>
      <c r="C3794" t="s">
        <v>50</v>
      </c>
      <c r="D3794" t="s">
        <v>33</v>
      </c>
      <c r="E3794">
        <v>4</v>
      </c>
      <c r="F3794" t="s">
        <v>386</v>
      </c>
      <c r="G3794" t="s">
        <v>142</v>
      </c>
      <c r="H3794">
        <v>27</v>
      </c>
      <c r="I3794">
        <v>19</v>
      </c>
      <c r="J3794">
        <v>256</v>
      </c>
      <c r="K3794">
        <v>1</v>
      </c>
      <c r="L3794">
        <v>0</v>
      </c>
      <c r="M3794">
        <v>0</v>
      </c>
      <c r="N3794">
        <v>0</v>
      </c>
      <c r="O3794">
        <v>1</v>
      </c>
      <c r="P3794">
        <v>-1</v>
      </c>
      <c r="Q3794">
        <v>0</v>
      </c>
      <c r="R3794">
        <v>0</v>
      </c>
      <c r="S3794">
        <v>0</v>
      </c>
      <c r="AF3794">
        <v>14.14</v>
      </c>
    </row>
    <row r="3795" spans="1:32" x14ac:dyDescent="0.2">
      <c r="A3795" t="s">
        <v>548</v>
      </c>
      <c r="B3795" t="s">
        <v>475</v>
      </c>
      <c r="C3795" t="s">
        <v>33</v>
      </c>
      <c r="D3795" t="s">
        <v>50</v>
      </c>
      <c r="E3795">
        <v>4</v>
      </c>
      <c r="F3795" t="s">
        <v>549</v>
      </c>
      <c r="G3795" t="s">
        <v>142</v>
      </c>
      <c r="O3795">
        <v>3</v>
      </c>
      <c r="P3795">
        <v>27</v>
      </c>
      <c r="Q3795">
        <v>1</v>
      </c>
      <c r="R3795">
        <v>0</v>
      </c>
      <c r="S3795">
        <v>0</v>
      </c>
      <c r="T3795">
        <v>4</v>
      </c>
      <c r="U3795">
        <v>3</v>
      </c>
      <c r="V3795">
        <v>23</v>
      </c>
      <c r="W3795">
        <v>0</v>
      </c>
      <c r="X3795">
        <v>0</v>
      </c>
      <c r="Y3795">
        <v>0</v>
      </c>
      <c r="AF3795">
        <v>14</v>
      </c>
    </row>
    <row r="3796" spans="1:32" x14ac:dyDescent="0.2">
      <c r="A3796" t="s">
        <v>1105</v>
      </c>
      <c r="B3796" t="s">
        <v>720</v>
      </c>
      <c r="C3796" t="s">
        <v>52</v>
      </c>
      <c r="D3796" t="s">
        <v>56</v>
      </c>
      <c r="E3796">
        <v>4</v>
      </c>
      <c r="F3796" t="s">
        <v>1106</v>
      </c>
      <c r="G3796" t="s">
        <v>147</v>
      </c>
      <c r="T3796">
        <v>9</v>
      </c>
      <c r="U3796">
        <v>6</v>
      </c>
      <c r="V3796">
        <v>80</v>
      </c>
      <c r="W3796">
        <v>0</v>
      </c>
      <c r="X3796">
        <v>0</v>
      </c>
      <c r="Y3796">
        <v>0</v>
      </c>
      <c r="AF3796">
        <v>14</v>
      </c>
    </row>
    <row r="3797" spans="1:32" x14ac:dyDescent="0.2">
      <c r="A3797" t="s">
        <v>854</v>
      </c>
      <c r="B3797" t="s">
        <v>720</v>
      </c>
      <c r="C3797" t="s">
        <v>45</v>
      </c>
      <c r="D3797" t="s">
        <v>49</v>
      </c>
      <c r="E3797">
        <v>4</v>
      </c>
      <c r="F3797" t="s">
        <v>855</v>
      </c>
      <c r="G3797" t="s">
        <v>141</v>
      </c>
      <c r="T3797">
        <v>10</v>
      </c>
      <c r="U3797">
        <v>6</v>
      </c>
      <c r="V3797">
        <v>79</v>
      </c>
      <c r="W3797">
        <v>0</v>
      </c>
      <c r="X3797">
        <v>0</v>
      </c>
      <c r="Y3797">
        <v>0</v>
      </c>
      <c r="AF3797">
        <v>13.9</v>
      </c>
    </row>
    <row r="3798" spans="1:32" x14ac:dyDescent="0.2">
      <c r="A3798" t="s">
        <v>978</v>
      </c>
      <c r="B3798" t="s">
        <v>720</v>
      </c>
      <c r="C3798" t="s">
        <v>34</v>
      </c>
      <c r="D3798" t="s">
        <v>41</v>
      </c>
      <c r="E3798">
        <v>4</v>
      </c>
      <c r="F3798" t="s">
        <v>979</v>
      </c>
      <c r="G3798" t="s">
        <v>152</v>
      </c>
      <c r="T3798">
        <v>10</v>
      </c>
      <c r="U3798">
        <v>3</v>
      </c>
      <c r="V3798">
        <v>49</v>
      </c>
      <c r="W3798">
        <v>1</v>
      </c>
      <c r="X3798">
        <v>0</v>
      </c>
      <c r="Y3798">
        <v>0</v>
      </c>
      <c r="AF3798">
        <v>13.9</v>
      </c>
    </row>
    <row r="3799" spans="1:32" x14ac:dyDescent="0.2">
      <c r="A3799" t="s">
        <v>493</v>
      </c>
      <c r="B3799" t="s">
        <v>475</v>
      </c>
      <c r="C3799" t="s">
        <v>59</v>
      </c>
      <c r="D3799" t="s">
        <v>40</v>
      </c>
      <c r="E3799">
        <v>4</v>
      </c>
      <c r="F3799" t="s">
        <v>494</v>
      </c>
      <c r="G3799" t="s">
        <v>143</v>
      </c>
      <c r="O3799">
        <v>17</v>
      </c>
      <c r="P3799">
        <v>53</v>
      </c>
      <c r="Q3799">
        <v>0</v>
      </c>
      <c r="R3799">
        <v>0</v>
      </c>
      <c r="S3799">
        <v>0</v>
      </c>
      <c r="T3799">
        <v>7</v>
      </c>
      <c r="U3799">
        <v>5</v>
      </c>
      <c r="V3799">
        <v>34</v>
      </c>
      <c r="W3799">
        <v>0</v>
      </c>
      <c r="X3799">
        <v>0</v>
      </c>
      <c r="Y3799">
        <v>0</v>
      </c>
      <c r="Z3799">
        <v>1</v>
      </c>
      <c r="AA3799">
        <v>0</v>
      </c>
      <c r="AF3799">
        <v>13.7</v>
      </c>
    </row>
    <row r="3800" spans="1:32" x14ac:dyDescent="0.2">
      <c r="A3800" t="s">
        <v>912</v>
      </c>
      <c r="B3800" t="s">
        <v>720</v>
      </c>
      <c r="C3800" t="s">
        <v>59</v>
      </c>
      <c r="D3800" t="s">
        <v>40</v>
      </c>
      <c r="E3800">
        <v>4</v>
      </c>
      <c r="F3800" t="s">
        <v>913</v>
      </c>
      <c r="G3800" t="s">
        <v>143</v>
      </c>
      <c r="T3800">
        <v>13</v>
      </c>
      <c r="U3800">
        <v>7</v>
      </c>
      <c r="V3800">
        <v>67</v>
      </c>
      <c r="W3800">
        <v>0</v>
      </c>
      <c r="X3800">
        <v>0</v>
      </c>
      <c r="Y3800">
        <v>0</v>
      </c>
      <c r="AF3800">
        <v>13.7</v>
      </c>
    </row>
    <row r="3801" spans="1:32" x14ac:dyDescent="0.2">
      <c r="A3801" t="s">
        <v>988</v>
      </c>
      <c r="B3801" t="s">
        <v>720</v>
      </c>
      <c r="C3801" t="s">
        <v>59</v>
      </c>
      <c r="D3801" t="s">
        <v>40</v>
      </c>
      <c r="E3801">
        <v>4</v>
      </c>
      <c r="F3801" t="s">
        <v>989</v>
      </c>
      <c r="G3801" t="s">
        <v>143</v>
      </c>
      <c r="T3801">
        <v>9</v>
      </c>
      <c r="U3801">
        <v>6</v>
      </c>
      <c r="V3801">
        <v>75</v>
      </c>
      <c r="W3801">
        <v>0</v>
      </c>
      <c r="X3801">
        <v>0</v>
      </c>
      <c r="Y3801">
        <v>0</v>
      </c>
      <c r="AF3801">
        <v>13.5</v>
      </c>
    </row>
    <row r="3802" spans="1:32" x14ac:dyDescent="0.2">
      <c r="A3802" t="s">
        <v>763</v>
      </c>
      <c r="B3802" t="s">
        <v>720</v>
      </c>
      <c r="C3802" t="s">
        <v>53</v>
      </c>
      <c r="D3802" t="s">
        <v>38</v>
      </c>
      <c r="E3802">
        <v>4</v>
      </c>
      <c r="F3802" t="s">
        <v>764</v>
      </c>
      <c r="G3802" t="s">
        <v>148</v>
      </c>
      <c r="T3802">
        <v>12</v>
      </c>
      <c r="U3802">
        <v>7</v>
      </c>
      <c r="V3802">
        <v>65</v>
      </c>
      <c r="W3802">
        <v>0</v>
      </c>
      <c r="X3802">
        <v>0</v>
      </c>
      <c r="Y3802">
        <v>0</v>
      </c>
      <c r="AF3802">
        <v>13.5</v>
      </c>
    </row>
    <row r="3803" spans="1:32" x14ac:dyDescent="0.2">
      <c r="A3803" t="s">
        <v>1021</v>
      </c>
      <c r="B3803" t="s">
        <v>720</v>
      </c>
      <c r="C3803" t="s">
        <v>48</v>
      </c>
      <c r="D3803" t="s">
        <v>55</v>
      </c>
      <c r="E3803">
        <v>4</v>
      </c>
      <c r="F3803" t="s">
        <v>1022</v>
      </c>
      <c r="G3803" t="s">
        <v>139</v>
      </c>
      <c r="T3803">
        <v>5</v>
      </c>
      <c r="U3803">
        <v>4</v>
      </c>
      <c r="V3803">
        <v>31</v>
      </c>
      <c r="W3803">
        <v>1</v>
      </c>
      <c r="X3803">
        <v>0</v>
      </c>
      <c r="Y3803">
        <v>0</v>
      </c>
      <c r="AF3803">
        <v>13.1</v>
      </c>
    </row>
    <row r="3804" spans="1:32" x14ac:dyDescent="0.2">
      <c r="A3804" t="s">
        <v>1227</v>
      </c>
      <c r="B3804" t="s">
        <v>720</v>
      </c>
      <c r="C3804" t="s">
        <v>38</v>
      </c>
      <c r="D3804" t="s">
        <v>53</v>
      </c>
      <c r="E3804">
        <v>4</v>
      </c>
      <c r="F3804" t="s">
        <v>1228</v>
      </c>
      <c r="G3804" t="s">
        <v>148</v>
      </c>
      <c r="T3804">
        <v>3</v>
      </c>
      <c r="U3804">
        <v>2</v>
      </c>
      <c r="V3804">
        <v>51</v>
      </c>
      <c r="W3804">
        <v>1</v>
      </c>
      <c r="X3804">
        <v>0</v>
      </c>
      <c r="Y3804">
        <v>0</v>
      </c>
      <c r="AF3804">
        <v>13.1</v>
      </c>
    </row>
    <row r="3805" spans="1:32" x14ac:dyDescent="0.2">
      <c r="A3805" t="s">
        <v>1051</v>
      </c>
      <c r="B3805" t="s">
        <v>720</v>
      </c>
      <c r="C3805" t="s">
        <v>56</v>
      </c>
      <c r="D3805" t="s">
        <v>52</v>
      </c>
      <c r="E3805">
        <v>4</v>
      </c>
      <c r="F3805" t="s">
        <v>1052</v>
      </c>
      <c r="G3805" t="s">
        <v>147</v>
      </c>
      <c r="T3805">
        <v>6</v>
      </c>
      <c r="U3805">
        <v>5</v>
      </c>
      <c r="V3805">
        <v>80</v>
      </c>
      <c r="W3805">
        <v>0</v>
      </c>
      <c r="X3805">
        <v>0</v>
      </c>
      <c r="Y3805">
        <v>0</v>
      </c>
      <c r="AF3805">
        <v>13</v>
      </c>
    </row>
    <row r="3806" spans="1:32" x14ac:dyDescent="0.2">
      <c r="A3806" t="s">
        <v>1298</v>
      </c>
      <c r="B3806" t="s">
        <v>720</v>
      </c>
      <c r="C3806" t="s">
        <v>39</v>
      </c>
      <c r="D3806" t="s">
        <v>31</v>
      </c>
      <c r="E3806">
        <v>4</v>
      </c>
      <c r="F3806" t="s">
        <v>1299</v>
      </c>
      <c r="G3806" t="s">
        <v>150</v>
      </c>
      <c r="T3806">
        <v>8</v>
      </c>
      <c r="U3806">
        <v>6</v>
      </c>
      <c r="V3806">
        <v>70</v>
      </c>
      <c r="W3806">
        <v>0</v>
      </c>
      <c r="X3806">
        <v>0</v>
      </c>
      <c r="Y3806">
        <v>0</v>
      </c>
      <c r="AF3806">
        <v>13</v>
      </c>
    </row>
    <row r="3807" spans="1:32" x14ac:dyDescent="0.2">
      <c r="A3807" t="s">
        <v>1225</v>
      </c>
      <c r="B3807" t="s">
        <v>720</v>
      </c>
      <c r="C3807" t="s">
        <v>57</v>
      </c>
      <c r="D3807" t="s">
        <v>61</v>
      </c>
      <c r="E3807">
        <v>4</v>
      </c>
      <c r="F3807" t="s">
        <v>1226</v>
      </c>
      <c r="G3807" t="s">
        <v>153</v>
      </c>
      <c r="T3807">
        <v>4</v>
      </c>
      <c r="U3807">
        <v>3</v>
      </c>
      <c r="V3807">
        <v>36</v>
      </c>
      <c r="W3807">
        <v>1</v>
      </c>
      <c r="X3807">
        <v>0</v>
      </c>
      <c r="Y3807">
        <v>0</v>
      </c>
      <c r="AF3807">
        <v>12.6</v>
      </c>
    </row>
    <row r="3808" spans="1:32" x14ac:dyDescent="0.2">
      <c r="A3808" t="s">
        <v>864</v>
      </c>
      <c r="B3808" t="s">
        <v>720</v>
      </c>
      <c r="C3808" t="s">
        <v>61</v>
      </c>
      <c r="D3808" t="s">
        <v>57</v>
      </c>
      <c r="E3808">
        <v>4</v>
      </c>
      <c r="F3808" t="s">
        <v>865</v>
      </c>
      <c r="G3808" t="s">
        <v>153</v>
      </c>
      <c r="T3808">
        <v>11</v>
      </c>
      <c r="U3808">
        <v>7</v>
      </c>
      <c r="V3808">
        <v>56</v>
      </c>
      <c r="W3808">
        <v>0</v>
      </c>
      <c r="X3808">
        <v>0</v>
      </c>
      <c r="Y3808">
        <v>0</v>
      </c>
      <c r="Z3808">
        <v>1</v>
      </c>
      <c r="AA3808">
        <v>0</v>
      </c>
      <c r="AF3808">
        <v>12.6</v>
      </c>
    </row>
    <row r="3809" spans="1:32" x14ac:dyDescent="0.2">
      <c r="A3809" t="s">
        <v>1321</v>
      </c>
      <c r="B3809" t="s">
        <v>720</v>
      </c>
      <c r="C3809" t="s">
        <v>51</v>
      </c>
      <c r="D3809" t="s">
        <v>62</v>
      </c>
      <c r="E3809">
        <v>4</v>
      </c>
      <c r="F3809" t="s">
        <v>1322</v>
      </c>
      <c r="G3809" t="s">
        <v>144</v>
      </c>
      <c r="T3809">
        <v>1</v>
      </c>
      <c r="U3809">
        <v>1</v>
      </c>
      <c r="V3809">
        <v>55</v>
      </c>
      <c r="W3809">
        <v>1</v>
      </c>
      <c r="X3809">
        <v>0</v>
      </c>
      <c r="Y3809">
        <v>0</v>
      </c>
      <c r="AF3809">
        <v>12.5</v>
      </c>
    </row>
    <row r="3810" spans="1:32" x14ac:dyDescent="0.2">
      <c r="A3810" t="s">
        <v>648</v>
      </c>
      <c r="B3810" t="s">
        <v>475</v>
      </c>
      <c r="C3810" t="s">
        <v>46</v>
      </c>
      <c r="D3810" t="s">
        <v>35</v>
      </c>
      <c r="E3810">
        <v>4</v>
      </c>
      <c r="F3810" t="s">
        <v>649</v>
      </c>
      <c r="G3810" t="s">
        <v>151</v>
      </c>
      <c r="O3810">
        <v>16</v>
      </c>
      <c r="P3810">
        <v>83</v>
      </c>
      <c r="Q3810">
        <v>0</v>
      </c>
      <c r="R3810">
        <v>0</v>
      </c>
      <c r="S3810">
        <v>0</v>
      </c>
      <c r="T3810">
        <v>3</v>
      </c>
      <c r="U3810">
        <v>3</v>
      </c>
      <c r="V3810">
        <v>11</v>
      </c>
      <c r="W3810">
        <v>0</v>
      </c>
      <c r="X3810">
        <v>0</v>
      </c>
      <c r="Y3810">
        <v>0</v>
      </c>
      <c r="AF3810">
        <v>12.4</v>
      </c>
    </row>
    <row r="3811" spans="1:32" x14ac:dyDescent="0.2">
      <c r="A3811" t="s">
        <v>802</v>
      </c>
      <c r="B3811" t="s">
        <v>720</v>
      </c>
      <c r="C3811" t="s">
        <v>51</v>
      </c>
      <c r="D3811" t="s">
        <v>62</v>
      </c>
      <c r="E3811">
        <v>4</v>
      </c>
      <c r="F3811" t="s">
        <v>803</v>
      </c>
      <c r="G3811" t="s">
        <v>144</v>
      </c>
      <c r="T3811">
        <v>6</v>
      </c>
      <c r="U3811">
        <v>4</v>
      </c>
      <c r="V3811">
        <v>84</v>
      </c>
      <c r="W3811">
        <v>0</v>
      </c>
      <c r="X3811">
        <v>0</v>
      </c>
      <c r="Y3811">
        <v>0</v>
      </c>
      <c r="AF3811">
        <v>12.4</v>
      </c>
    </row>
    <row r="3812" spans="1:32" x14ac:dyDescent="0.2">
      <c r="A3812" t="s">
        <v>447</v>
      </c>
      <c r="B3812" t="s">
        <v>367</v>
      </c>
      <c r="C3812" t="s">
        <v>48</v>
      </c>
      <c r="D3812" t="s">
        <v>55</v>
      </c>
      <c r="E3812">
        <v>4</v>
      </c>
      <c r="F3812" t="s">
        <v>448</v>
      </c>
      <c r="G3812" t="s">
        <v>139</v>
      </c>
      <c r="H3812">
        <v>26</v>
      </c>
      <c r="I3812">
        <v>19</v>
      </c>
      <c r="J3812">
        <v>124</v>
      </c>
      <c r="K3812">
        <v>1</v>
      </c>
      <c r="L3812">
        <v>0</v>
      </c>
      <c r="M3812">
        <v>0</v>
      </c>
      <c r="N3812">
        <v>0</v>
      </c>
      <c r="O3812">
        <v>9</v>
      </c>
      <c r="P3812">
        <v>33</v>
      </c>
      <c r="Q3812">
        <v>0</v>
      </c>
      <c r="R3812">
        <v>0</v>
      </c>
      <c r="S3812">
        <v>0</v>
      </c>
      <c r="AF3812">
        <v>12.26</v>
      </c>
    </row>
    <row r="3813" spans="1:32" x14ac:dyDescent="0.2">
      <c r="A3813" t="s">
        <v>618</v>
      </c>
      <c r="B3813" t="s">
        <v>475</v>
      </c>
      <c r="C3813" t="s">
        <v>51</v>
      </c>
      <c r="D3813" t="s">
        <v>62</v>
      </c>
      <c r="E3813">
        <v>4</v>
      </c>
      <c r="F3813" t="s">
        <v>619</v>
      </c>
      <c r="G3813" t="s">
        <v>144</v>
      </c>
      <c r="O3813">
        <v>13</v>
      </c>
      <c r="P3813">
        <v>62</v>
      </c>
      <c r="Q3813">
        <v>1</v>
      </c>
      <c r="R3813">
        <v>0</v>
      </c>
      <c r="S3813">
        <v>0</v>
      </c>
      <c r="AF3813">
        <v>12.2</v>
      </c>
    </row>
    <row r="3814" spans="1:32" x14ac:dyDescent="0.2">
      <c r="A3814" t="s">
        <v>848</v>
      </c>
      <c r="B3814" t="s">
        <v>720</v>
      </c>
      <c r="C3814" t="s">
        <v>34</v>
      </c>
      <c r="D3814" t="s">
        <v>41</v>
      </c>
      <c r="E3814">
        <v>4</v>
      </c>
      <c r="F3814" t="s">
        <v>849</v>
      </c>
      <c r="G3814" t="s">
        <v>152</v>
      </c>
      <c r="T3814">
        <v>6</v>
      </c>
      <c r="U3814">
        <v>6</v>
      </c>
      <c r="V3814">
        <v>62</v>
      </c>
      <c r="W3814">
        <v>0</v>
      </c>
      <c r="X3814">
        <v>0</v>
      </c>
      <c r="Y3814">
        <v>0</v>
      </c>
      <c r="AF3814">
        <v>12.2</v>
      </c>
    </row>
    <row r="3815" spans="1:32" x14ac:dyDescent="0.2">
      <c r="A3815" t="s">
        <v>1117</v>
      </c>
      <c r="B3815" t="s">
        <v>720</v>
      </c>
      <c r="C3815" t="s">
        <v>37</v>
      </c>
      <c r="D3815" t="s">
        <v>58</v>
      </c>
      <c r="E3815">
        <v>4</v>
      </c>
      <c r="F3815" t="s">
        <v>1118</v>
      </c>
      <c r="G3815" t="s">
        <v>145</v>
      </c>
      <c r="T3815">
        <v>6</v>
      </c>
      <c r="U3815">
        <v>3</v>
      </c>
      <c r="V3815">
        <v>31</v>
      </c>
      <c r="W3815">
        <v>1</v>
      </c>
      <c r="X3815">
        <v>0</v>
      </c>
      <c r="Y3815">
        <v>0</v>
      </c>
      <c r="AF3815">
        <v>12.1</v>
      </c>
    </row>
    <row r="3816" spans="1:32" x14ac:dyDescent="0.2">
      <c r="A3816" t="s">
        <v>1252</v>
      </c>
      <c r="B3816" t="s">
        <v>720</v>
      </c>
      <c r="C3816" t="s">
        <v>40</v>
      </c>
      <c r="D3816" t="s">
        <v>59</v>
      </c>
      <c r="E3816">
        <v>4</v>
      </c>
      <c r="F3816" t="s">
        <v>1253</v>
      </c>
      <c r="G3816" t="s">
        <v>143</v>
      </c>
      <c r="T3816">
        <v>12</v>
      </c>
      <c r="U3816">
        <v>4</v>
      </c>
      <c r="V3816">
        <v>80</v>
      </c>
      <c r="W3816">
        <v>0</v>
      </c>
      <c r="X3816">
        <v>0</v>
      </c>
      <c r="Y3816">
        <v>0</v>
      </c>
      <c r="AF3816">
        <v>12</v>
      </c>
    </row>
    <row r="3817" spans="1:32" x14ac:dyDescent="0.2">
      <c r="A3817" t="s">
        <v>1103</v>
      </c>
      <c r="B3817" t="s">
        <v>720</v>
      </c>
      <c r="C3817" t="s">
        <v>49</v>
      </c>
      <c r="D3817" t="s">
        <v>45</v>
      </c>
      <c r="E3817">
        <v>4</v>
      </c>
      <c r="F3817" t="s">
        <v>1104</v>
      </c>
      <c r="G3817" t="s">
        <v>141</v>
      </c>
      <c r="T3817">
        <v>5</v>
      </c>
      <c r="U3817">
        <v>3</v>
      </c>
      <c r="V3817">
        <v>88</v>
      </c>
      <c r="W3817">
        <v>0</v>
      </c>
      <c r="X3817">
        <v>0</v>
      </c>
      <c r="Y3817">
        <v>0</v>
      </c>
      <c r="AF3817">
        <v>11.8</v>
      </c>
    </row>
    <row r="3818" spans="1:32" x14ac:dyDescent="0.2">
      <c r="A3818" t="s">
        <v>832</v>
      </c>
      <c r="B3818" t="s">
        <v>794</v>
      </c>
      <c r="C3818" t="s">
        <v>33</v>
      </c>
      <c r="D3818" t="s">
        <v>50</v>
      </c>
      <c r="E3818">
        <v>4</v>
      </c>
      <c r="F3818" t="s">
        <v>833</v>
      </c>
      <c r="G3818" t="s">
        <v>142</v>
      </c>
      <c r="T3818">
        <v>3</v>
      </c>
      <c r="U3818">
        <v>3</v>
      </c>
      <c r="V3818">
        <v>28</v>
      </c>
      <c r="W3818">
        <v>1</v>
      </c>
      <c r="X3818">
        <v>0</v>
      </c>
      <c r="Y3818">
        <v>0</v>
      </c>
      <c r="Z3818">
        <v>1</v>
      </c>
      <c r="AA3818">
        <v>0</v>
      </c>
      <c r="AF3818">
        <v>11.8</v>
      </c>
    </row>
    <row r="3819" spans="1:32" x14ac:dyDescent="0.2">
      <c r="A3819" t="s">
        <v>474</v>
      </c>
      <c r="B3819" t="s">
        <v>475</v>
      </c>
      <c r="C3819" t="s">
        <v>56</v>
      </c>
      <c r="D3819" t="s">
        <v>52</v>
      </c>
      <c r="E3819">
        <v>4</v>
      </c>
      <c r="F3819" t="s">
        <v>476</v>
      </c>
      <c r="G3819" t="s">
        <v>147</v>
      </c>
      <c r="H3819">
        <v>1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5</v>
      </c>
      <c r="P3819">
        <v>22</v>
      </c>
      <c r="Q3819">
        <v>0</v>
      </c>
      <c r="R3819">
        <v>0</v>
      </c>
      <c r="S3819">
        <v>0</v>
      </c>
      <c r="T3819">
        <v>2</v>
      </c>
      <c r="U3819">
        <v>2</v>
      </c>
      <c r="V3819">
        <v>13</v>
      </c>
      <c r="W3819">
        <v>1</v>
      </c>
      <c r="X3819">
        <v>0</v>
      </c>
      <c r="Y3819">
        <v>0</v>
      </c>
      <c r="AF3819">
        <v>11.5</v>
      </c>
    </row>
    <row r="3820" spans="1:32" x14ac:dyDescent="0.2">
      <c r="A3820" t="s">
        <v>379</v>
      </c>
      <c r="B3820" t="s">
        <v>367</v>
      </c>
      <c r="C3820" t="s">
        <v>60</v>
      </c>
      <c r="D3820" t="s">
        <v>47</v>
      </c>
      <c r="E3820">
        <v>4</v>
      </c>
      <c r="F3820" t="s">
        <v>380</v>
      </c>
      <c r="G3820" t="s">
        <v>149</v>
      </c>
      <c r="H3820">
        <v>25</v>
      </c>
      <c r="I3820">
        <v>13</v>
      </c>
      <c r="J3820">
        <v>160</v>
      </c>
      <c r="K3820">
        <v>0</v>
      </c>
      <c r="L3820">
        <v>0</v>
      </c>
      <c r="M3820">
        <v>1</v>
      </c>
      <c r="N3820">
        <v>0</v>
      </c>
      <c r="O3820">
        <v>10</v>
      </c>
      <c r="P3820">
        <v>57</v>
      </c>
      <c r="Q3820">
        <v>0</v>
      </c>
      <c r="R3820">
        <v>0</v>
      </c>
      <c r="S3820">
        <v>0</v>
      </c>
      <c r="AF3820">
        <v>11.1</v>
      </c>
    </row>
    <row r="3821" spans="1:32" x14ac:dyDescent="0.2">
      <c r="A3821" t="s">
        <v>938</v>
      </c>
      <c r="B3821" t="s">
        <v>720</v>
      </c>
      <c r="C3821" t="s">
        <v>35</v>
      </c>
      <c r="D3821" t="s">
        <v>46</v>
      </c>
      <c r="E3821">
        <v>4</v>
      </c>
      <c r="F3821" t="s">
        <v>939</v>
      </c>
      <c r="G3821" t="s">
        <v>151</v>
      </c>
      <c r="T3821">
        <v>3</v>
      </c>
      <c r="U3821">
        <v>2</v>
      </c>
      <c r="V3821">
        <v>30</v>
      </c>
      <c r="W3821">
        <v>1</v>
      </c>
      <c r="X3821">
        <v>0</v>
      </c>
      <c r="Y3821">
        <v>0</v>
      </c>
      <c r="AF3821">
        <v>11</v>
      </c>
    </row>
    <row r="3822" spans="1:32" x14ac:dyDescent="0.2">
      <c r="A3822" t="s">
        <v>892</v>
      </c>
      <c r="B3822" t="s">
        <v>720</v>
      </c>
      <c r="C3822" t="s">
        <v>46</v>
      </c>
      <c r="D3822" t="s">
        <v>35</v>
      </c>
      <c r="E3822">
        <v>4</v>
      </c>
      <c r="F3822" t="s">
        <v>893</v>
      </c>
      <c r="G3822" t="s">
        <v>151</v>
      </c>
      <c r="T3822">
        <v>7</v>
      </c>
      <c r="U3822">
        <v>5</v>
      </c>
      <c r="V3822">
        <v>59</v>
      </c>
      <c r="W3822">
        <v>0</v>
      </c>
      <c r="X3822">
        <v>0</v>
      </c>
      <c r="Y3822">
        <v>0</v>
      </c>
      <c r="AF3822">
        <v>10.9</v>
      </c>
    </row>
    <row r="3823" spans="1:32" x14ac:dyDescent="0.2">
      <c r="A3823" t="s">
        <v>771</v>
      </c>
      <c r="B3823" t="s">
        <v>720</v>
      </c>
      <c r="C3823" t="s">
        <v>42</v>
      </c>
      <c r="D3823" t="s">
        <v>32</v>
      </c>
      <c r="E3823">
        <v>4</v>
      </c>
      <c r="F3823" t="s">
        <v>772</v>
      </c>
      <c r="G3823" t="s">
        <v>146</v>
      </c>
      <c r="O3823">
        <v>2</v>
      </c>
      <c r="P3823">
        <v>29</v>
      </c>
      <c r="Q3823">
        <v>0</v>
      </c>
      <c r="R3823">
        <v>0</v>
      </c>
      <c r="S3823">
        <v>0</v>
      </c>
      <c r="T3823">
        <v>12</v>
      </c>
      <c r="U3823">
        <v>4</v>
      </c>
      <c r="V3823">
        <v>40</v>
      </c>
      <c r="W3823">
        <v>0</v>
      </c>
      <c r="X3823">
        <v>0</v>
      </c>
      <c r="Y3823">
        <v>0</v>
      </c>
      <c r="AF3823">
        <v>10.9</v>
      </c>
    </row>
    <row r="3824" spans="1:32" x14ac:dyDescent="0.2">
      <c r="A3824" t="s">
        <v>399</v>
      </c>
      <c r="B3824" t="s">
        <v>367</v>
      </c>
      <c r="C3824" t="s">
        <v>55</v>
      </c>
      <c r="D3824" t="s">
        <v>48</v>
      </c>
      <c r="E3824">
        <v>4</v>
      </c>
      <c r="F3824" t="s">
        <v>400</v>
      </c>
      <c r="G3824" t="s">
        <v>139</v>
      </c>
      <c r="H3824">
        <v>33</v>
      </c>
      <c r="I3824">
        <v>20</v>
      </c>
      <c r="J3824">
        <v>189</v>
      </c>
      <c r="K3824">
        <v>1</v>
      </c>
      <c r="L3824">
        <v>0</v>
      </c>
      <c r="M3824">
        <v>1</v>
      </c>
      <c r="N3824">
        <v>0</v>
      </c>
      <c r="O3824">
        <v>3</v>
      </c>
      <c r="P3824">
        <v>0</v>
      </c>
      <c r="Q3824">
        <v>0</v>
      </c>
      <c r="R3824">
        <v>0</v>
      </c>
      <c r="S3824">
        <v>0</v>
      </c>
      <c r="Z3824">
        <v>1</v>
      </c>
      <c r="AA3824">
        <v>0</v>
      </c>
      <c r="AF3824">
        <v>10.56</v>
      </c>
    </row>
    <row r="3825" spans="1:32" x14ac:dyDescent="0.2">
      <c r="A3825" t="s">
        <v>562</v>
      </c>
      <c r="B3825" t="s">
        <v>475</v>
      </c>
      <c r="C3825" t="s">
        <v>32</v>
      </c>
      <c r="D3825" t="s">
        <v>42</v>
      </c>
      <c r="E3825">
        <v>4</v>
      </c>
      <c r="F3825" t="s">
        <v>563</v>
      </c>
      <c r="G3825" t="s">
        <v>146</v>
      </c>
      <c r="O3825">
        <v>5</v>
      </c>
      <c r="P3825">
        <v>7</v>
      </c>
      <c r="Q3825">
        <v>1</v>
      </c>
      <c r="R3825">
        <v>0</v>
      </c>
      <c r="S3825">
        <v>0</v>
      </c>
      <c r="T3825">
        <v>3</v>
      </c>
      <c r="U3825">
        <v>2</v>
      </c>
      <c r="V3825">
        <v>18</v>
      </c>
      <c r="W3825">
        <v>0</v>
      </c>
      <c r="X3825">
        <v>0</v>
      </c>
      <c r="Y3825">
        <v>0</v>
      </c>
      <c r="AF3825">
        <v>10.5</v>
      </c>
    </row>
    <row r="3826" spans="1:32" x14ac:dyDescent="0.2">
      <c r="A3826" t="s">
        <v>1145</v>
      </c>
      <c r="B3826" t="s">
        <v>720</v>
      </c>
      <c r="C3826" t="s">
        <v>57</v>
      </c>
      <c r="D3826" t="s">
        <v>61</v>
      </c>
      <c r="E3826">
        <v>4</v>
      </c>
      <c r="F3826" t="s">
        <v>1146</v>
      </c>
      <c r="G3826" t="s">
        <v>153</v>
      </c>
      <c r="T3826">
        <v>2</v>
      </c>
      <c r="U3826">
        <v>2</v>
      </c>
      <c r="V3826">
        <v>84</v>
      </c>
      <c r="W3826">
        <v>0</v>
      </c>
      <c r="X3826">
        <v>0</v>
      </c>
      <c r="Y3826">
        <v>0</v>
      </c>
      <c r="AF3826">
        <v>10.4</v>
      </c>
    </row>
    <row r="3827" spans="1:32" x14ac:dyDescent="0.2">
      <c r="A3827" t="s">
        <v>439</v>
      </c>
      <c r="B3827" t="s">
        <v>367</v>
      </c>
      <c r="C3827" t="s">
        <v>31</v>
      </c>
      <c r="D3827" t="s">
        <v>39</v>
      </c>
      <c r="E3827">
        <v>4</v>
      </c>
      <c r="F3827" t="s">
        <v>440</v>
      </c>
      <c r="G3827" t="s">
        <v>150</v>
      </c>
      <c r="H3827">
        <v>27</v>
      </c>
      <c r="I3827">
        <v>17</v>
      </c>
      <c r="J3827">
        <v>213</v>
      </c>
      <c r="K3827">
        <v>1</v>
      </c>
      <c r="L3827">
        <v>0</v>
      </c>
      <c r="M3827">
        <v>2</v>
      </c>
      <c r="N3827">
        <v>0</v>
      </c>
      <c r="O3827">
        <v>2</v>
      </c>
      <c r="P3827">
        <v>-2</v>
      </c>
      <c r="Q3827">
        <v>0</v>
      </c>
      <c r="R3827">
        <v>0</v>
      </c>
      <c r="S3827">
        <v>0</v>
      </c>
      <c r="AF3827">
        <v>10.32</v>
      </c>
    </row>
    <row r="3828" spans="1:32" x14ac:dyDescent="0.2">
      <c r="A3828" t="s">
        <v>626</v>
      </c>
      <c r="B3828" t="s">
        <v>475</v>
      </c>
      <c r="C3828" t="s">
        <v>47</v>
      </c>
      <c r="D3828" t="s">
        <v>60</v>
      </c>
      <c r="E3828">
        <v>4</v>
      </c>
      <c r="F3828" t="s">
        <v>627</v>
      </c>
      <c r="G3828" t="s">
        <v>149</v>
      </c>
      <c r="O3828">
        <v>18</v>
      </c>
      <c r="P3828">
        <v>90</v>
      </c>
      <c r="Q3828">
        <v>0</v>
      </c>
      <c r="R3828">
        <v>0</v>
      </c>
      <c r="S3828">
        <v>0</v>
      </c>
      <c r="T3828">
        <v>3</v>
      </c>
      <c r="U3828">
        <v>1</v>
      </c>
      <c r="V3828">
        <v>3</v>
      </c>
      <c r="W3828">
        <v>0</v>
      </c>
      <c r="X3828">
        <v>0</v>
      </c>
      <c r="Y3828">
        <v>0</v>
      </c>
      <c r="AF3828">
        <v>10.3</v>
      </c>
    </row>
    <row r="3829" spans="1:32" x14ac:dyDescent="0.2">
      <c r="A3829" t="s">
        <v>546</v>
      </c>
      <c r="B3829" t="s">
        <v>475</v>
      </c>
      <c r="C3829" t="s">
        <v>41</v>
      </c>
      <c r="D3829" t="s">
        <v>34</v>
      </c>
      <c r="E3829">
        <v>4</v>
      </c>
      <c r="F3829" t="s">
        <v>547</v>
      </c>
      <c r="G3829" t="s">
        <v>152</v>
      </c>
      <c r="O3829">
        <v>6</v>
      </c>
      <c r="P3829">
        <v>16</v>
      </c>
      <c r="Q3829">
        <v>1</v>
      </c>
      <c r="R3829">
        <v>0</v>
      </c>
      <c r="S3829">
        <v>0</v>
      </c>
      <c r="T3829">
        <v>4</v>
      </c>
      <c r="U3829">
        <v>2</v>
      </c>
      <c r="V3829">
        <v>5</v>
      </c>
      <c r="W3829">
        <v>0</v>
      </c>
      <c r="X3829">
        <v>0</v>
      </c>
      <c r="Y3829">
        <v>0</v>
      </c>
      <c r="AF3829">
        <v>10.1</v>
      </c>
    </row>
    <row r="3830" spans="1:32" x14ac:dyDescent="0.2">
      <c r="A3830" t="s">
        <v>868</v>
      </c>
      <c r="B3830" t="s">
        <v>794</v>
      </c>
      <c r="C3830" t="s">
        <v>62</v>
      </c>
      <c r="D3830" t="s">
        <v>51</v>
      </c>
      <c r="E3830">
        <v>4</v>
      </c>
      <c r="F3830" t="s">
        <v>869</v>
      </c>
      <c r="G3830" t="s">
        <v>144</v>
      </c>
      <c r="T3830">
        <v>7</v>
      </c>
      <c r="U3830">
        <v>5</v>
      </c>
      <c r="V3830">
        <v>49</v>
      </c>
      <c r="W3830">
        <v>0</v>
      </c>
      <c r="X3830">
        <v>0</v>
      </c>
      <c r="Y3830">
        <v>0</v>
      </c>
      <c r="Z3830">
        <v>1</v>
      </c>
      <c r="AA3830">
        <v>0</v>
      </c>
      <c r="AF3830">
        <v>9.9</v>
      </c>
    </row>
    <row r="3831" spans="1:32" x14ac:dyDescent="0.2">
      <c r="A3831" t="s">
        <v>992</v>
      </c>
      <c r="B3831" t="s">
        <v>794</v>
      </c>
      <c r="C3831" t="s">
        <v>51</v>
      </c>
      <c r="D3831" t="s">
        <v>62</v>
      </c>
      <c r="E3831">
        <v>4</v>
      </c>
      <c r="F3831" t="s">
        <v>993</v>
      </c>
      <c r="G3831" t="s">
        <v>144</v>
      </c>
      <c r="T3831">
        <v>4</v>
      </c>
      <c r="U3831">
        <v>3</v>
      </c>
      <c r="V3831">
        <v>69</v>
      </c>
      <c r="W3831">
        <v>0</v>
      </c>
      <c r="X3831">
        <v>0</v>
      </c>
      <c r="Y3831">
        <v>0</v>
      </c>
      <c r="AF3831">
        <v>9.9</v>
      </c>
    </row>
    <row r="3832" spans="1:32" x14ac:dyDescent="0.2">
      <c r="A3832" t="s">
        <v>773</v>
      </c>
      <c r="B3832" t="s">
        <v>720</v>
      </c>
      <c r="C3832" t="s">
        <v>57</v>
      </c>
      <c r="D3832" t="s">
        <v>61</v>
      </c>
      <c r="E3832">
        <v>4</v>
      </c>
      <c r="F3832" t="s">
        <v>774</v>
      </c>
      <c r="G3832" t="s">
        <v>153</v>
      </c>
      <c r="O3832">
        <v>1</v>
      </c>
      <c r="P3832">
        <v>1</v>
      </c>
      <c r="Q3832">
        <v>0</v>
      </c>
      <c r="R3832">
        <v>0</v>
      </c>
      <c r="S3832">
        <v>0</v>
      </c>
      <c r="T3832">
        <v>5</v>
      </c>
      <c r="U3832">
        <v>4</v>
      </c>
      <c r="V3832">
        <v>58</v>
      </c>
      <c r="W3832">
        <v>0</v>
      </c>
      <c r="X3832">
        <v>0</v>
      </c>
      <c r="Y3832">
        <v>0</v>
      </c>
      <c r="Z3832">
        <v>1</v>
      </c>
      <c r="AA3832">
        <v>0</v>
      </c>
      <c r="AF3832">
        <v>9.9</v>
      </c>
    </row>
    <row r="3833" spans="1:32" x14ac:dyDescent="0.2">
      <c r="A3833" t="s">
        <v>820</v>
      </c>
      <c r="B3833" t="s">
        <v>720</v>
      </c>
      <c r="C3833" t="s">
        <v>31</v>
      </c>
      <c r="D3833" t="s">
        <v>39</v>
      </c>
      <c r="E3833">
        <v>4</v>
      </c>
      <c r="F3833" t="s">
        <v>821</v>
      </c>
      <c r="G3833" t="s">
        <v>150</v>
      </c>
      <c r="T3833">
        <v>6</v>
      </c>
      <c r="U3833">
        <v>3</v>
      </c>
      <c r="V3833">
        <v>68</v>
      </c>
      <c r="W3833">
        <v>0</v>
      </c>
      <c r="X3833">
        <v>0</v>
      </c>
      <c r="Y3833">
        <v>0</v>
      </c>
      <c r="AF3833">
        <v>9.8000000000000007</v>
      </c>
    </row>
    <row r="3834" spans="1:32" x14ac:dyDescent="0.2">
      <c r="A3834" t="s">
        <v>642</v>
      </c>
      <c r="B3834" t="s">
        <v>475</v>
      </c>
      <c r="C3834" t="s">
        <v>53</v>
      </c>
      <c r="D3834" t="s">
        <v>38</v>
      </c>
      <c r="E3834">
        <v>4</v>
      </c>
      <c r="F3834" t="s">
        <v>643</v>
      </c>
      <c r="G3834" t="s">
        <v>148</v>
      </c>
      <c r="O3834">
        <v>6</v>
      </c>
      <c r="P3834">
        <v>53</v>
      </c>
      <c r="Q3834">
        <v>0</v>
      </c>
      <c r="R3834">
        <v>0</v>
      </c>
      <c r="S3834">
        <v>0</v>
      </c>
      <c r="T3834">
        <v>3</v>
      </c>
      <c r="U3834">
        <v>2</v>
      </c>
      <c r="V3834">
        <v>24</v>
      </c>
      <c r="W3834">
        <v>0</v>
      </c>
      <c r="X3834">
        <v>0</v>
      </c>
      <c r="Y3834">
        <v>0</v>
      </c>
      <c r="AF3834">
        <v>9.6999999999999993</v>
      </c>
    </row>
    <row r="3835" spans="1:32" x14ac:dyDescent="0.2">
      <c r="A3835" t="s">
        <v>874</v>
      </c>
      <c r="B3835" t="s">
        <v>794</v>
      </c>
      <c r="C3835" t="s">
        <v>34</v>
      </c>
      <c r="D3835" t="s">
        <v>41</v>
      </c>
      <c r="E3835">
        <v>4</v>
      </c>
      <c r="F3835" t="s">
        <v>875</v>
      </c>
      <c r="G3835" t="s">
        <v>152</v>
      </c>
      <c r="T3835">
        <v>6</v>
      </c>
      <c r="U3835">
        <v>4</v>
      </c>
      <c r="V3835">
        <v>57</v>
      </c>
      <c r="W3835">
        <v>0</v>
      </c>
      <c r="X3835">
        <v>0</v>
      </c>
      <c r="Y3835">
        <v>0</v>
      </c>
      <c r="AF3835">
        <v>9.6999999999999993</v>
      </c>
    </row>
    <row r="3836" spans="1:32" x14ac:dyDescent="0.2">
      <c r="A3836" t="s">
        <v>1256</v>
      </c>
      <c r="B3836" t="s">
        <v>794</v>
      </c>
      <c r="C3836" t="s">
        <v>42</v>
      </c>
      <c r="D3836" t="s">
        <v>32</v>
      </c>
      <c r="E3836">
        <v>4</v>
      </c>
      <c r="F3836" t="s">
        <v>1257</v>
      </c>
      <c r="G3836" t="s">
        <v>146</v>
      </c>
      <c r="T3836">
        <v>2</v>
      </c>
      <c r="U3836">
        <v>2</v>
      </c>
      <c r="V3836">
        <v>16</v>
      </c>
      <c r="W3836">
        <v>1</v>
      </c>
      <c r="X3836">
        <v>0</v>
      </c>
      <c r="Y3836">
        <v>0</v>
      </c>
      <c r="AF3836">
        <v>9.6</v>
      </c>
    </row>
    <row r="3837" spans="1:32" x14ac:dyDescent="0.2">
      <c r="A3837" t="s">
        <v>948</v>
      </c>
      <c r="B3837" t="s">
        <v>720</v>
      </c>
      <c r="C3837" t="s">
        <v>33</v>
      </c>
      <c r="D3837" t="s">
        <v>50</v>
      </c>
      <c r="E3837">
        <v>4</v>
      </c>
      <c r="F3837" t="s">
        <v>949</v>
      </c>
      <c r="G3837" t="s">
        <v>142</v>
      </c>
      <c r="T3837">
        <v>7</v>
      </c>
      <c r="U3837">
        <v>4</v>
      </c>
      <c r="V3837">
        <v>56</v>
      </c>
      <c r="W3837">
        <v>0</v>
      </c>
      <c r="X3837">
        <v>0</v>
      </c>
      <c r="Y3837">
        <v>0</v>
      </c>
      <c r="AF3837">
        <v>9.6</v>
      </c>
    </row>
    <row r="3838" spans="1:32" x14ac:dyDescent="0.2">
      <c r="A3838" t="s">
        <v>1023</v>
      </c>
      <c r="B3838" t="s">
        <v>720</v>
      </c>
      <c r="C3838" t="s">
        <v>53</v>
      </c>
      <c r="D3838" t="s">
        <v>38</v>
      </c>
      <c r="E3838">
        <v>4</v>
      </c>
      <c r="F3838" t="s">
        <v>1024</v>
      </c>
      <c r="G3838" t="s">
        <v>148</v>
      </c>
      <c r="T3838">
        <v>7</v>
      </c>
      <c r="U3838">
        <v>5</v>
      </c>
      <c r="V3838">
        <v>45</v>
      </c>
      <c r="W3838">
        <v>0</v>
      </c>
      <c r="X3838">
        <v>0</v>
      </c>
      <c r="Y3838">
        <v>0</v>
      </c>
      <c r="AF3838">
        <v>9.5</v>
      </c>
    </row>
    <row r="3839" spans="1:32" x14ac:dyDescent="0.2">
      <c r="A3839" t="s">
        <v>968</v>
      </c>
      <c r="B3839" t="s">
        <v>720</v>
      </c>
      <c r="C3839" t="s">
        <v>44</v>
      </c>
      <c r="D3839" t="s">
        <v>36</v>
      </c>
      <c r="E3839">
        <v>4</v>
      </c>
      <c r="F3839" t="s">
        <v>969</v>
      </c>
      <c r="G3839" t="s">
        <v>140</v>
      </c>
      <c r="T3839">
        <v>4</v>
      </c>
      <c r="U3839">
        <v>4</v>
      </c>
      <c r="V3839">
        <v>54</v>
      </c>
      <c r="W3839">
        <v>0</v>
      </c>
      <c r="X3839">
        <v>0</v>
      </c>
      <c r="Y3839">
        <v>0</v>
      </c>
      <c r="AF3839">
        <v>9.4</v>
      </c>
    </row>
    <row r="3840" spans="1:32" x14ac:dyDescent="0.2">
      <c r="A3840" t="s">
        <v>860</v>
      </c>
      <c r="B3840" t="s">
        <v>720</v>
      </c>
      <c r="C3840" t="s">
        <v>38</v>
      </c>
      <c r="D3840" t="s">
        <v>53</v>
      </c>
      <c r="E3840">
        <v>4</v>
      </c>
      <c r="F3840" t="s">
        <v>861</v>
      </c>
      <c r="G3840" t="s">
        <v>148</v>
      </c>
      <c r="T3840">
        <v>4</v>
      </c>
      <c r="U3840">
        <v>3</v>
      </c>
      <c r="V3840">
        <v>64</v>
      </c>
      <c r="W3840">
        <v>0</v>
      </c>
      <c r="X3840">
        <v>0</v>
      </c>
      <c r="Y3840">
        <v>0</v>
      </c>
      <c r="Z3840">
        <v>1</v>
      </c>
      <c r="AA3840">
        <v>0</v>
      </c>
      <c r="AF3840">
        <v>9.4</v>
      </c>
    </row>
    <row r="3841" spans="1:32" x14ac:dyDescent="0.2">
      <c r="A3841" t="s">
        <v>812</v>
      </c>
      <c r="B3841" t="s">
        <v>720</v>
      </c>
      <c r="C3841" t="s">
        <v>47</v>
      </c>
      <c r="D3841" t="s">
        <v>60</v>
      </c>
      <c r="E3841">
        <v>4</v>
      </c>
      <c r="F3841" t="s">
        <v>813</v>
      </c>
      <c r="G3841" t="s">
        <v>149</v>
      </c>
      <c r="T3841">
        <v>8</v>
      </c>
      <c r="U3841">
        <v>5</v>
      </c>
      <c r="V3841">
        <v>44</v>
      </c>
      <c r="W3841">
        <v>0</v>
      </c>
      <c r="X3841">
        <v>0</v>
      </c>
      <c r="Y3841">
        <v>0</v>
      </c>
      <c r="AF3841">
        <v>9.4</v>
      </c>
    </row>
    <row r="3842" spans="1:32" x14ac:dyDescent="0.2">
      <c r="A3842" t="s">
        <v>761</v>
      </c>
      <c r="B3842" t="s">
        <v>720</v>
      </c>
      <c r="C3842" t="s">
        <v>58</v>
      </c>
      <c r="D3842" t="s">
        <v>37</v>
      </c>
      <c r="E3842">
        <v>4</v>
      </c>
      <c r="F3842" t="s">
        <v>762</v>
      </c>
      <c r="G3842" t="s">
        <v>145</v>
      </c>
      <c r="T3842">
        <v>5</v>
      </c>
      <c r="U3842">
        <v>5</v>
      </c>
      <c r="V3842">
        <v>43</v>
      </c>
      <c r="W3842">
        <v>0</v>
      </c>
      <c r="X3842">
        <v>0</v>
      </c>
      <c r="Y3842">
        <v>0</v>
      </c>
      <c r="AF3842">
        <v>9.3000000000000007</v>
      </c>
    </row>
    <row r="3843" spans="1:32" x14ac:dyDescent="0.2">
      <c r="A3843" t="s">
        <v>800</v>
      </c>
      <c r="B3843" t="s">
        <v>720</v>
      </c>
      <c r="C3843" t="s">
        <v>48</v>
      </c>
      <c r="D3843" t="s">
        <v>55</v>
      </c>
      <c r="E3843">
        <v>4</v>
      </c>
      <c r="F3843" t="s">
        <v>801</v>
      </c>
      <c r="G3843" t="s">
        <v>139</v>
      </c>
      <c r="T3843">
        <v>9</v>
      </c>
      <c r="U3843">
        <v>5</v>
      </c>
      <c r="V3843">
        <v>42</v>
      </c>
      <c r="W3843">
        <v>0</v>
      </c>
      <c r="X3843">
        <v>0</v>
      </c>
      <c r="Y3843">
        <v>0</v>
      </c>
      <c r="AF3843">
        <v>9.1999999999999993</v>
      </c>
    </row>
    <row r="3844" spans="1:32" x14ac:dyDescent="0.2">
      <c r="A3844" t="s">
        <v>521</v>
      </c>
      <c r="B3844" t="s">
        <v>475</v>
      </c>
      <c r="C3844" t="s">
        <v>56</v>
      </c>
      <c r="D3844" t="s">
        <v>52</v>
      </c>
      <c r="E3844">
        <v>4</v>
      </c>
      <c r="F3844" t="s">
        <v>522</v>
      </c>
      <c r="G3844" t="s">
        <v>147</v>
      </c>
      <c r="O3844">
        <v>16</v>
      </c>
      <c r="P3844">
        <v>49</v>
      </c>
      <c r="Q3844">
        <v>0</v>
      </c>
      <c r="R3844">
        <v>0</v>
      </c>
      <c r="S3844">
        <v>0</v>
      </c>
      <c r="T3844">
        <v>5</v>
      </c>
      <c r="U3844">
        <v>3</v>
      </c>
      <c r="V3844">
        <v>12</v>
      </c>
      <c r="W3844">
        <v>0</v>
      </c>
      <c r="X3844">
        <v>0</v>
      </c>
      <c r="Y3844">
        <v>0</v>
      </c>
      <c r="Z3844">
        <v>1</v>
      </c>
      <c r="AA3844">
        <v>0</v>
      </c>
      <c r="AF3844">
        <v>9.1</v>
      </c>
    </row>
    <row r="3845" spans="1:32" x14ac:dyDescent="0.2">
      <c r="A3845" t="s">
        <v>1027</v>
      </c>
      <c r="B3845" t="s">
        <v>794</v>
      </c>
      <c r="C3845" t="s">
        <v>41</v>
      </c>
      <c r="D3845" t="s">
        <v>34</v>
      </c>
      <c r="E3845">
        <v>4</v>
      </c>
      <c r="F3845" t="s">
        <v>1028</v>
      </c>
      <c r="G3845" t="s">
        <v>152</v>
      </c>
      <c r="T3845">
        <v>2</v>
      </c>
      <c r="U3845">
        <v>2</v>
      </c>
      <c r="V3845">
        <v>11</v>
      </c>
      <c r="W3845">
        <v>1</v>
      </c>
      <c r="X3845">
        <v>0</v>
      </c>
      <c r="Y3845">
        <v>0</v>
      </c>
      <c r="AF3845">
        <v>9.1</v>
      </c>
    </row>
    <row r="3846" spans="1:32" x14ac:dyDescent="0.2">
      <c r="A3846" t="s">
        <v>1242</v>
      </c>
      <c r="B3846" t="s">
        <v>794</v>
      </c>
      <c r="C3846" t="s">
        <v>40</v>
      </c>
      <c r="D3846" t="s">
        <v>59</v>
      </c>
      <c r="E3846">
        <v>4</v>
      </c>
      <c r="F3846" t="s">
        <v>1243</v>
      </c>
      <c r="G3846" t="s">
        <v>143</v>
      </c>
      <c r="T3846">
        <v>8</v>
      </c>
      <c r="U3846">
        <v>5</v>
      </c>
      <c r="V3846">
        <v>40</v>
      </c>
      <c r="W3846">
        <v>0</v>
      </c>
      <c r="X3846">
        <v>0</v>
      </c>
      <c r="Y3846">
        <v>0</v>
      </c>
      <c r="AF3846">
        <v>9</v>
      </c>
    </row>
    <row r="3847" spans="1:32" x14ac:dyDescent="0.2">
      <c r="A3847" t="s">
        <v>1215</v>
      </c>
      <c r="B3847" t="s">
        <v>794</v>
      </c>
      <c r="C3847" t="s">
        <v>31</v>
      </c>
      <c r="D3847" t="s">
        <v>39</v>
      </c>
      <c r="E3847">
        <v>4</v>
      </c>
      <c r="F3847" t="s">
        <v>1216</v>
      </c>
      <c r="G3847" t="s">
        <v>150</v>
      </c>
      <c r="T3847">
        <v>5</v>
      </c>
      <c r="U3847">
        <v>2</v>
      </c>
      <c r="V3847">
        <v>9</v>
      </c>
      <c r="W3847">
        <v>1</v>
      </c>
      <c r="X3847">
        <v>0</v>
      </c>
      <c r="Y3847">
        <v>0</v>
      </c>
      <c r="AF3847">
        <v>8.9</v>
      </c>
    </row>
    <row r="3848" spans="1:32" x14ac:dyDescent="0.2">
      <c r="A3848" t="s">
        <v>1181</v>
      </c>
      <c r="B3848" t="s">
        <v>794</v>
      </c>
      <c r="C3848" t="s">
        <v>37</v>
      </c>
      <c r="D3848" t="s">
        <v>58</v>
      </c>
      <c r="E3848">
        <v>4</v>
      </c>
      <c r="F3848" t="s">
        <v>1182</v>
      </c>
      <c r="G3848" t="s">
        <v>145</v>
      </c>
      <c r="T3848">
        <v>7</v>
      </c>
      <c r="U3848">
        <v>5</v>
      </c>
      <c r="V3848">
        <v>38</v>
      </c>
      <c r="W3848">
        <v>0</v>
      </c>
      <c r="X3848">
        <v>0</v>
      </c>
      <c r="Y3848">
        <v>0</v>
      </c>
      <c r="AF3848">
        <v>8.8000000000000007</v>
      </c>
    </row>
    <row r="3849" spans="1:32" x14ac:dyDescent="0.2">
      <c r="A3849" t="s">
        <v>785</v>
      </c>
      <c r="B3849" t="s">
        <v>720</v>
      </c>
      <c r="C3849" t="s">
        <v>37</v>
      </c>
      <c r="D3849" t="s">
        <v>58</v>
      </c>
      <c r="E3849">
        <v>4</v>
      </c>
      <c r="F3849" t="s">
        <v>786</v>
      </c>
      <c r="G3849" t="s">
        <v>145</v>
      </c>
      <c r="T3849">
        <v>12</v>
      </c>
      <c r="U3849">
        <v>5</v>
      </c>
      <c r="V3849">
        <v>38</v>
      </c>
      <c r="W3849">
        <v>0</v>
      </c>
      <c r="X3849">
        <v>0</v>
      </c>
      <c r="Y3849">
        <v>0</v>
      </c>
      <c r="AF3849">
        <v>8.8000000000000007</v>
      </c>
    </row>
    <row r="3850" spans="1:32" x14ac:dyDescent="0.2">
      <c r="A3850" t="s">
        <v>852</v>
      </c>
      <c r="B3850" t="s">
        <v>794</v>
      </c>
      <c r="C3850" t="s">
        <v>53</v>
      </c>
      <c r="D3850" t="s">
        <v>38</v>
      </c>
      <c r="E3850">
        <v>4</v>
      </c>
      <c r="F3850" t="s">
        <v>853</v>
      </c>
      <c r="G3850" t="s">
        <v>148</v>
      </c>
      <c r="T3850">
        <v>8</v>
      </c>
      <c r="U3850">
        <v>5</v>
      </c>
      <c r="V3850">
        <v>37</v>
      </c>
      <c r="W3850">
        <v>0</v>
      </c>
      <c r="X3850">
        <v>0</v>
      </c>
      <c r="Y3850">
        <v>0</v>
      </c>
      <c r="Z3850">
        <v>1</v>
      </c>
      <c r="AA3850">
        <v>0</v>
      </c>
      <c r="AF3850">
        <v>8.6999999999999993</v>
      </c>
    </row>
    <row r="3851" spans="1:32" x14ac:dyDescent="0.2">
      <c r="A3851" t="s">
        <v>503</v>
      </c>
      <c r="B3851" t="s">
        <v>475</v>
      </c>
      <c r="C3851" t="s">
        <v>61</v>
      </c>
      <c r="D3851" t="s">
        <v>57</v>
      </c>
      <c r="E3851">
        <v>4</v>
      </c>
      <c r="F3851" t="s">
        <v>504</v>
      </c>
      <c r="G3851" t="s">
        <v>153</v>
      </c>
      <c r="O3851">
        <v>1</v>
      </c>
      <c r="P3851">
        <v>5</v>
      </c>
      <c r="Q3851">
        <v>0</v>
      </c>
      <c r="R3851">
        <v>0</v>
      </c>
      <c r="S3851">
        <v>0</v>
      </c>
      <c r="T3851">
        <v>5</v>
      </c>
      <c r="U3851">
        <v>5</v>
      </c>
      <c r="V3851">
        <v>31</v>
      </c>
      <c r="W3851">
        <v>0</v>
      </c>
      <c r="X3851">
        <v>0</v>
      </c>
      <c r="Y3851">
        <v>0</v>
      </c>
      <c r="AF3851">
        <v>8.6</v>
      </c>
    </row>
    <row r="3852" spans="1:32" x14ac:dyDescent="0.2">
      <c r="A3852" t="s">
        <v>652</v>
      </c>
      <c r="B3852" t="s">
        <v>475</v>
      </c>
      <c r="C3852" t="s">
        <v>34</v>
      </c>
      <c r="D3852" t="s">
        <v>41</v>
      </c>
      <c r="E3852">
        <v>4</v>
      </c>
      <c r="F3852" t="s">
        <v>653</v>
      </c>
      <c r="G3852" t="s">
        <v>152</v>
      </c>
      <c r="O3852">
        <v>11</v>
      </c>
      <c r="P3852">
        <v>26</v>
      </c>
      <c r="Q3852">
        <v>1</v>
      </c>
      <c r="R3852">
        <v>0</v>
      </c>
      <c r="S3852">
        <v>0</v>
      </c>
      <c r="T3852">
        <v>1</v>
      </c>
      <c r="U3852">
        <v>0</v>
      </c>
      <c r="V3852">
        <v>0</v>
      </c>
      <c r="W3852">
        <v>0</v>
      </c>
      <c r="X3852">
        <v>0</v>
      </c>
      <c r="Y3852">
        <v>0</v>
      </c>
      <c r="AF3852">
        <v>8.6</v>
      </c>
    </row>
    <row r="3853" spans="1:32" x14ac:dyDescent="0.2">
      <c r="A3853" t="s">
        <v>544</v>
      </c>
      <c r="B3853" t="s">
        <v>475</v>
      </c>
      <c r="C3853" t="s">
        <v>53</v>
      </c>
      <c r="D3853" t="s">
        <v>38</v>
      </c>
      <c r="E3853">
        <v>4</v>
      </c>
      <c r="F3853" t="s">
        <v>545</v>
      </c>
      <c r="G3853" t="s">
        <v>148</v>
      </c>
      <c r="O3853">
        <v>17</v>
      </c>
      <c r="P3853">
        <v>62</v>
      </c>
      <c r="Q3853">
        <v>0</v>
      </c>
      <c r="R3853">
        <v>0</v>
      </c>
      <c r="S3853">
        <v>0</v>
      </c>
      <c r="T3853">
        <v>3</v>
      </c>
      <c r="U3853">
        <v>2</v>
      </c>
      <c r="V3853">
        <v>3</v>
      </c>
      <c r="W3853">
        <v>0</v>
      </c>
      <c r="X3853">
        <v>0</v>
      </c>
      <c r="Y3853">
        <v>0</v>
      </c>
      <c r="AF3853">
        <v>8.5</v>
      </c>
    </row>
    <row r="3854" spans="1:32" x14ac:dyDescent="0.2">
      <c r="A3854" t="s">
        <v>976</v>
      </c>
      <c r="B3854" t="s">
        <v>720</v>
      </c>
      <c r="C3854" t="s">
        <v>62</v>
      </c>
      <c r="D3854" t="s">
        <v>51</v>
      </c>
      <c r="E3854">
        <v>4</v>
      </c>
      <c r="F3854" t="s">
        <v>977</v>
      </c>
      <c r="G3854" t="s">
        <v>144</v>
      </c>
      <c r="T3854">
        <v>5</v>
      </c>
      <c r="U3854">
        <v>4</v>
      </c>
      <c r="V3854">
        <v>43</v>
      </c>
      <c r="W3854">
        <v>0</v>
      </c>
      <c r="X3854">
        <v>0</v>
      </c>
      <c r="Y3854">
        <v>0</v>
      </c>
      <c r="AF3854">
        <v>8.3000000000000007</v>
      </c>
    </row>
    <row r="3855" spans="1:32" x14ac:dyDescent="0.2">
      <c r="A3855" t="s">
        <v>830</v>
      </c>
      <c r="B3855" t="s">
        <v>720</v>
      </c>
      <c r="C3855" t="s">
        <v>45</v>
      </c>
      <c r="D3855" t="s">
        <v>49</v>
      </c>
      <c r="E3855">
        <v>4</v>
      </c>
      <c r="F3855" t="s">
        <v>831</v>
      </c>
      <c r="G3855" t="s">
        <v>141</v>
      </c>
      <c r="T3855">
        <v>5</v>
      </c>
      <c r="U3855">
        <v>4</v>
      </c>
      <c r="V3855">
        <v>22</v>
      </c>
      <c r="W3855">
        <v>0</v>
      </c>
      <c r="X3855">
        <v>1</v>
      </c>
      <c r="Y3855">
        <v>0</v>
      </c>
      <c r="AF3855">
        <v>8.1999999999999993</v>
      </c>
    </row>
    <row r="3856" spans="1:32" x14ac:dyDescent="0.2">
      <c r="A3856" t="s">
        <v>366</v>
      </c>
      <c r="B3856" t="s">
        <v>367</v>
      </c>
      <c r="C3856" t="s">
        <v>61</v>
      </c>
      <c r="D3856" t="s">
        <v>57</v>
      </c>
      <c r="E3856">
        <v>4</v>
      </c>
      <c r="F3856" t="s">
        <v>368</v>
      </c>
      <c r="G3856" t="s">
        <v>153</v>
      </c>
      <c r="H3856">
        <v>35</v>
      </c>
      <c r="I3856">
        <v>24</v>
      </c>
      <c r="J3856">
        <v>203</v>
      </c>
      <c r="K3856">
        <v>0</v>
      </c>
      <c r="L3856">
        <v>0</v>
      </c>
      <c r="M3856">
        <v>0</v>
      </c>
      <c r="N3856">
        <v>0</v>
      </c>
      <c r="AF3856">
        <v>8.1199999999999992</v>
      </c>
    </row>
    <row r="3857" spans="1:32" x14ac:dyDescent="0.2">
      <c r="A3857" t="s">
        <v>568</v>
      </c>
      <c r="B3857" t="s">
        <v>475</v>
      </c>
      <c r="C3857" t="s">
        <v>31</v>
      </c>
      <c r="D3857" t="s">
        <v>39</v>
      </c>
      <c r="E3857">
        <v>4</v>
      </c>
      <c r="F3857" t="s">
        <v>569</v>
      </c>
      <c r="G3857" t="s">
        <v>150</v>
      </c>
      <c r="O3857">
        <v>11</v>
      </c>
      <c r="P3857">
        <v>43</v>
      </c>
      <c r="Q3857">
        <v>0</v>
      </c>
      <c r="R3857">
        <v>0</v>
      </c>
      <c r="S3857">
        <v>0</v>
      </c>
      <c r="T3857">
        <v>1</v>
      </c>
      <c r="U3857">
        <v>1</v>
      </c>
      <c r="V3857">
        <v>27</v>
      </c>
      <c r="W3857">
        <v>0</v>
      </c>
      <c r="X3857">
        <v>0</v>
      </c>
      <c r="Y3857">
        <v>0</v>
      </c>
      <c r="AF3857">
        <v>8</v>
      </c>
    </row>
    <row r="3858" spans="1:32" x14ac:dyDescent="0.2">
      <c r="A3858" t="s">
        <v>966</v>
      </c>
      <c r="B3858" t="s">
        <v>794</v>
      </c>
      <c r="C3858" t="s">
        <v>38</v>
      </c>
      <c r="D3858" t="s">
        <v>53</v>
      </c>
      <c r="E3858">
        <v>4</v>
      </c>
      <c r="F3858" t="s">
        <v>967</v>
      </c>
      <c r="G3858" t="s">
        <v>148</v>
      </c>
      <c r="T3858">
        <v>2</v>
      </c>
      <c r="U3858">
        <v>1</v>
      </c>
      <c r="V3858">
        <v>10</v>
      </c>
      <c r="W3858">
        <v>1</v>
      </c>
      <c r="X3858">
        <v>0</v>
      </c>
      <c r="Y3858">
        <v>0</v>
      </c>
      <c r="AF3858">
        <v>8</v>
      </c>
    </row>
    <row r="3859" spans="1:32" x14ac:dyDescent="0.2">
      <c r="A3859" t="s">
        <v>882</v>
      </c>
      <c r="B3859" t="s">
        <v>720</v>
      </c>
      <c r="C3859" t="s">
        <v>38</v>
      </c>
      <c r="D3859" t="s">
        <v>53</v>
      </c>
      <c r="E3859">
        <v>4</v>
      </c>
      <c r="F3859" t="s">
        <v>883</v>
      </c>
      <c r="G3859" t="s">
        <v>148</v>
      </c>
      <c r="T3859">
        <v>8</v>
      </c>
      <c r="U3859">
        <v>3</v>
      </c>
      <c r="V3859">
        <v>50</v>
      </c>
      <c r="W3859">
        <v>0</v>
      </c>
      <c r="X3859">
        <v>0</v>
      </c>
      <c r="Y3859">
        <v>0</v>
      </c>
      <c r="AF3859">
        <v>8</v>
      </c>
    </row>
    <row r="3860" spans="1:32" x14ac:dyDescent="0.2">
      <c r="A3860" t="s">
        <v>632</v>
      </c>
      <c r="B3860" t="s">
        <v>530</v>
      </c>
      <c r="C3860" t="s">
        <v>47</v>
      </c>
      <c r="D3860" t="s">
        <v>60</v>
      </c>
      <c r="E3860">
        <v>4</v>
      </c>
      <c r="F3860" t="s">
        <v>633</v>
      </c>
      <c r="G3860" t="s">
        <v>149</v>
      </c>
      <c r="O3860">
        <v>1</v>
      </c>
      <c r="P3860">
        <v>1</v>
      </c>
      <c r="Q3860">
        <v>1</v>
      </c>
      <c r="R3860">
        <v>0</v>
      </c>
      <c r="S3860">
        <v>0</v>
      </c>
      <c r="T3860">
        <v>1</v>
      </c>
      <c r="U3860">
        <v>1</v>
      </c>
      <c r="V3860">
        <v>8</v>
      </c>
      <c r="W3860">
        <v>0</v>
      </c>
      <c r="X3860">
        <v>0</v>
      </c>
      <c r="Y3860">
        <v>0</v>
      </c>
      <c r="AF3860">
        <v>7.9</v>
      </c>
    </row>
    <row r="3861" spans="1:32" x14ac:dyDescent="0.2">
      <c r="A3861" t="s">
        <v>896</v>
      </c>
      <c r="B3861" t="s">
        <v>720</v>
      </c>
      <c r="C3861" t="s">
        <v>50</v>
      </c>
      <c r="D3861" t="s">
        <v>33</v>
      </c>
      <c r="E3861">
        <v>4</v>
      </c>
      <c r="F3861" t="s">
        <v>897</v>
      </c>
      <c r="G3861" t="s">
        <v>142</v>
      </c>
      <c r="T3861">
        <v>6</v>
      </c>
      <c r="U3861">
        <v>4</v>
      </c>
      <c r="V3861">
        <v>38</v>
      </c>
      <c r="W3861">
        <v>0</v>
      </c>
      <c r="X3861">
        <v>0</v>
      </c>
      <c r="Y3861">
        <v>0</v>
      </c>
      <c r="AF3861">
        <v>7.8</v>
      </c>
    </row>
    <row r="3862" spans="1:32" x14ac:dyDescent="0.2">
      <c r="A3862" t="s">
        <v>1177</v>
      </c>
      <c r="B3862" t="s">
        <v>720</v>
      </c>
      <c r="C3862" t="s">
        <v>34</v>
      </c>
      <c r="D3862" t="s">
        <v>41</v>
      </c>
      <c r="E3862">
        <v>4</v>
      </c>
      <c r="F3862" t="s">
        <v>1178</v>
      </c>
      <c r="G3862" t="s">
        <v>152</v>
      </c>
      <c r="T3862">
        <v>1</v>
      </c>
      <c r="U3862">
        <v>1</v>
      </c>
      <c r="V3862">
        <v>67</v>
      </c>
      <c r="W3862">
        <v>0</v>
      </c>
      <c r="X3862">
        <v>0</v>
      </c>
      <c r="Y3862">
        <v>0</v>
      </c>
      <c r="AF3862">
        <v>7.7</v>
      </c>
    </row>
    <row r="3863" spans="1:32" x14ac:dyDescent="0.2">
      <c r="A3863" t="s">
        <v>606</v>
      </c>
      <c r="B3863" t="s">
        <v>475</v>
      </c>
      <c r="C3863" t="s">
        <v>57</v>
      </c>
      <c r="D3863" t="s">
        <v>61</v>
      </c>
      <c r="E3863">
        <v>4</v>
      </c>
      <c r="F3863" t="s">
        <v>607</v>
      </c>
      <c r="G3863" t="s">
        <v>153</v>
      </c>
      <c r="O3863">
        <v>3</v>
      </c>
      <c r="P3863">
        <v>21</v>
      </c>
      <c r="Q3863">
        <v>0</v>
      </c>
      <c r="R3863">
        <v>0</v>
      </c>
      <c r="S3863">
        <v>0</v>
      </c>
      <c r="T3863">
        <v>4</v>
      </c>
      <c r="U3863">
        <v>2</v>
      </c>
      <c r="V3863">
        <v>33</v>
      </c>
      <c r="W3863">
        <v>0</v>
      </c>
      <c r="X3863">
        <v>0</v>
      </c>
      <c r="Y3863">
        <v>0</v>
      </c>
      <c r="AF3863">
        <v>7.4</v>
      </c>
    </row>
    <row r="3864" spans="1:32" x14ac:dyDescent="0.2">
      <c r="A3864" t="s">
        <v>982</v>
      </c>
      <c r="B3864" t="s">
        <v>720</v>
      </c>
      <c r="C3864" t="s">
        <v>60</v>
      </c>
      <c r="D3864" t="s">
        <v>47</v>
      </c>
      <c r="E3864">
        <v>4</v>
      </c>
      <c r="F3864" t="s">
        <v>983</v>
      </c>
      <c r="G3864" t="s">
        <v>149</v>
      </c>
      <c r="T3864">
        <v>5</v>
      </c>
      <c r="U3864">
        <v>2</v>
      </c>
      <c r="V3864">
        <v>54</v>
      </c>
      <c r="W3864">
        <v>0</v>
      </c>
      <c r="X3864">
        <v>0</v>
      </c>
      <c r="Y3864">
        <v>0</v>
      </c>
      <c r="AF3864">
        <v>7.4</v>
      </c>
    </row>
    <row r="3865" spans="1:32" x14ac:dyDescent="0.2">
      <c r="A3865" t="s">
        <v>1065</v>
      </c>
      <c r="B3865" t="s">
        <v>720</v>
      </c>
      <c r="C3865" t="s">
        <v>60</v>
      </c>
      <c r="D3865" t="s">
        <v>47</v>
      </c>
      <c r="E3865">
        <v>4</v>
      </c>
      <c r="F3865" t="s">
        <v>1066</v>
      </c>
      <c r="G3865" t="s">
        <v>149</v>
      </c>
      <c r="T3865">
        <v>2</v>
      </c>
      <c r="U3865">
        <v>2</v>
      </c>
      <c r="V3865">
        <v>53</v>
      </c>
      <c r="W3865">
        <v>0</v>
      </c>
      <c r="X3865">
        <v>0</v>
      </c>
      <c r="Y3865">
        <v>0</v>
      </c>
      <c r="AF3865">
        <v>7.3</v>
      </c>
    </row>
    <row r="3866" spans="1:32" x14ac:dyDescent="0.2">
      <c r="A3866" t="s">
        <v>900</v>
      </c>
      <c r="B3866" t="s">
        <v>720</v>
      </c>
      <c r="C3866" t="s">
        <v>62</v>
      </c>
      <c r="D3866" t="s">
        <v>51</v>
      </c>
      <c r="E3866">
        <v>4</v>
      </c>
      <c r="F3866" t="s">
        <v>901</v>
      </c>
      <c r="G3866" t="s">
        <v>144</v>
      </c>
      <c r="T3866">
        <v>7</v>
      </c>
      <c r="U3866">
        <v>2</v>
      </c>
      <c r="V3866">
        <v>53</v>
      </c>
      <c r="W3866">
        <v>0</v>
      </c>
      <c r="X3866">
        <v>0</v>
      </c>
      <c r="Y3866">
        <v>0</v>
      </c>
      <c r="AF3866">
        <v>7.3</v>
      </c>
    </row>
    <row r="3867" spans="1:32" x14ac:dyDescent="0.2">
      <c r="A3867" t="s">
        <v>1037</v>
      </c>
      <c r="B3867" t="s">
        <v>720</v>
      </c>
      <c r="C3867" t="s">
        <v>49</v>
      </c>
      <c r="D3867" t="s">
        <v>45</v>
      </c>
      <c r="E3867">
        <v>4</v>
      </c>
      <c r="F3867" t="s">
        <v>1038</v>
      </c>
      <c r="G3867" t="s">
        <v>141</v>
      </c>
      <c r="T3867">
        <v>8</v>
      </c>
      <c r="U3867">
        <v>4</v>
      </c>
      <c r="V3867">
        <v>32</v>
      </c>
      <c r="W3867">
        <v>0</v>
      </c>
      <c r="X3867">
        <v>0</v>
      </c>
      <c r="Y3867">
        <v>0</v>
      </c>
      <c r="AF3867">
        <v>7.2</v>
      </c>
    </row>
    <row r="3868" spans="1:32" x14ac:dyDescent="0.2">
      <c r="A3868" t="s">
        <v>1069</v>
      </c>
      <c r="B3868" t="s">
        <v>794</v>
      </c>
      <c r="C3868" t="s">
        <v>49</v>
      </c>
      <c r="D3868" t="s">
        <v>45</v>
      </c>
      <c r="E3868">
        <v>4</v>
      </c>
      <c r="F3868" t="s">
        <v>1070</v>
      </c>
      <c r="G3868" t="s">
        <v>141</v>
      </c>
      <c r="T3868">
        <v>2</v>
      </c>
      <c r="U3868">
        <v>1</v>
      </c>
      <c r="V3868">
        <v>1</v>
      </c>
      <c r="W3868">
        <v>1</v>
      </c>
      <c r="X3868">
        <v>0</v>
      </c>
      <c r="Y3868">
        <v>0</v>
      </c>
      <c r="AF3868">
        <v>7.1</v>
      </c>
    </row>
    <row r="3869" spans="1:32" x14ac:dyDescent="0.2">
      <c r="A3869" t="s">
        <v>1047</v>
      </c>
      <c r="B3869" t="s">
        <v>794</v>
      </c>
      <c r="C3869" t="s">
        <v>40</v>
      </c>
      <c r="D3869" t="s">
        <v>59</v>
      </c>
      <c r="E3869">
        <v>4</v>
      </c>
      <c r="F3869" t="s">
        <v>1048</v>
      </c>
      <c r="G3869" t="s">
        <v>143</v>
      </c>
      <c r="T3869">
        <v>6</v>
      </c>
      <c r="U3869">
        <v>4</v>
      </c>
      <c r="V3869">
        <v>31</v>
      </c>
      <c r="W3869">
        <v>0</v>
      </c>
      <c r="X3869">
        <v>0</v>
      </c>
      <c r="Y3869">
        <v>0</v>
      </c>
      <c r="AF3869">
        <v>7.1</v>
      </c>
    </row>
    <row r="3870" spans="1:32" x14ac:dyDescent="0.2">
      <c r="A3870" t="s">
        <v>1111</v>
      </c>
      <c r="B3870" t="s">
        <v>794</v>
      </c>
      <c r="C3870" t="s">
        <v>57</v>
      </c>
      <c r="D3870" t="s">
        <v>61</v>
      </c>
      <c r="E3870">
        <v>4</v>
      </c>
      <c r="F3870" t="s">
        <v>1112</v>
      </c>
      <c r="G3870" t="s">
        <v>153</v>
      </c>
      <c r="T3870">
        <v>5</v>
      </c>
      <c r="U3870">
        <v>4</v>
      </c>
      <c r="V3870">
        <v>29</v>
      </c>
      <c r="W3870">
        <v>0</v>
      </c>
      <c r="X3870">
        <v>0</v>
      </c>
      <c r="Y3870">
        <v>0</v>
      </c>
      <c r="AF3870">
        <v>6.9</v>
      </c>
    </row>
    <row r="3871" spans="1:32" x14ac:dyDescent="0.2">
      <c r="A3871" t="s">
        <v>640</v>
      </c>
      <c r="B3871" t="s">
        <v>475</v>
      </c>
      <c r="C3871" t="s">
        <v>38</v>
      </c>
      <c r="D3871" t="s">
        <v>53</v>
      </c>
      <c r="E3871">
        <v>4</v>
      </c>
      <c r="F3871" t="s">
        <v>641</v>
      </c>
      <c r="G3871" t="s">
        <v>148</v>
      </c>
      <c r="O3871">
        <v>8</v>
      </c>
      <c r="P3871">
        <v>36</v>
      </c>
      <c r="Q3871">
        <v>0</v>
      </c>
      <c r="R3871">
        <v>0</v>
      </c>
      <c r="S3871">
        <v>0</v>
      </c>
      <c r="T3871">
        <v>2</v>
      </c>
      <c r="U3871">
        <v>2</v>
      </c>
      <c r="V3871">
        <v>12</v>
      </c>
      <c r="W3871">
        <v>0</v>
      </c>
      <c r="X3871">
        <v>0</v>
      </c>
      <c r="Y3871">
        <v>0</v>
      </c>
      <c r="AF3871">
        <v>6.8</v>
      </c>
    </row>
    <row r="3872" spans="1:32" x14ac:dyDescent="0.2">
      <c r="A3872" t="s">
        <v>499</v>
      </c>
      <c r="B3872" t="s">
        <v>475</v>
      </c>
      <c r="C3872" t="s">
        <v>49</v>
      </c>
      <c r="D3872" t="s">
        <v>45</v>
      </c>
      <c r="E3872">
        <v>4</v>
      </c>
      <c r="F3872" t="s">
        <v>500</v>
      </c>
      <c r="G3872" t="s">
        <v>141</v>
      </c>
      <c r="O3872">
        <v>12</v>
      </c>
      <c r="P3872">
        <v>38</v>
      </c>
      <c r="Q3872">
        <v>0</v>
      </c>
      <c r="R3872">
        <v>0</v>
      </c>
      <c r="S3872">
        <v>0</v>
      </c>
      <c r="T3872">
        <v>2</v>
      </c>
      <c r="U3872">
        <v>2</v>
      </c>
      <c r="V3872">
        <v>8</v>
      </c>
      <c r="W3872">
        <v>0</v>
      </c>
      <c r="X3872">
        <v>0</v>
      </c>
      <c r="Y3872">
        <v>0</v>
      </c>
      <c r="AF3872">
        <v>6.6</v>
      </c>
    </row>
    <row r="3873" spans="1:32" x14ac:dyDescent="0.2">
      <c r="A3873" t="s">
        <v>509</v>
      </c>
      <c r="B3873" t="s">
        <v>475</v>
      </c>
      <c r="C3873" t="s">
        <v>33</v>
      </c>
      <c r="D3873" t="s">
        <v>50</v>
      </c>
      <c r="E3873">
        <v>4</v>
      </c>
      <c r="F3873" t="s">
        <v>510</v>
      </c>
      <c r="G3873" t="s">
        <v>142</v>
      </c>
      <c r="O3873">
        <v>8</v>
      </c>
      <c r="P3873">
        <v>10</v>
      </c>
      <c r="Q3873">
        <v>0</v>
      </c>
      <c r="R3873">
        <v>0</v>
      </c>
      <c r="S3873">
        <v>0</v>
      </c>
      <c r="T3873">
        <v>5</v>
      </c>
      <c r="U3873">
        <v>3</v>
      </c>
      <c r="V3873">
        <v>25</v>
      </c>
      <c r="W3873">
        <v>0</v>
      </c>
      <c r="X3873">
        <v>0</v>
      </c>
      <c r="Y3873">
        <v>0</v>
      </c>
      <c r="Z3873">
        <v>1</v>
      </c>
      <c r="AA3873">
        <v>0</v>
      </c>
      <c r="AF3873">
        <v>6.5</v>
      </c>
    </row>
    <row r="3874" spans="1:32" x14ac:dyDescent="0.2">
      <c r="A3874" t="s">
        <v>769</v>
      </c>
      <c r="B3874" t="s">
        <v>720</v>
      </c>
      <c r="C3874" t="s">
        <v>61</v>
      </c>
      <c r="D3874" t="s">
        <v>57</v>
      </c>
      <c r="E3874">
        <v>4</v>
      </c>
      <c r="F3874" t="s">
        <v>770</v>
      </c>
      <c r="G3874" t="s">
        <v>153</v>
      </c>
      <c r="O3874">
        <v>1</v>
      </c>
      <c r="P3874">
        <v>6</v>
      </c>
      <c r="Q3874">
        <v>0</v>
      </c>
      <c r="R3874">
        <v>0</v>
      </c>
      <c r="S3874">
        <v>0</v>
      </c>
      <c r="T3874">
        <v>4</v>
      </c>
      <c r="U3874">
        <v>3</v>
      </c>
      <c r="V3874">
        <v>29</v>
      </c>
      <c r="W3874">
        <v>0</v>
      </c>
      <c r="X3874">
        <v>0</v>
      </c>
      <c r="Y3874">
        <v>0</v>
      </c>
      <c r="AF3874">
        <v>6.5</v>
      </c>
    </row>
    <row r="3875" spans="1:32" x14ac:dyDescent="0.2">
      <c r="A3875" t="s">
        <v>816</v>
      </c>
      <c r="B3875" t="s">
        <v>720</v>
      </c>
      <c r="C3875" t="s">
        <v>41</v>
      </c>
      <c r="D3875" t="s">
        <v>34</v>
      </c>
      <c r="E3875">
        <v>4</v>
      </c>
      <c r="F3875" t="s">
        <v>817</v>
      </c>
      <c r="G3875" t="s">
        <v>152</v>
      </c>
      <c r="T3875">
        <v>8</v>
      </c>
      <c r="U3875">
        <v>4</v>
      </c>
      <c r="V3875">
        <v>25</v>
      </c>
      <c r="W3875">
        <v>0</v>
      </c>
      <c r="X3875">
        <v>0</v>
      </c>
      <c r="Y3875">
        <v>0</v>
      </c>
      <c r="AF3875">
        <v>6.5</v>
      </c>
    </row>
    <row r="3876" spans="1:32" x14ac:dyDescent="0.2">
      <c r="A3876" t="s">
        <v>525</v>
      </c>
      <c r="B3876" t="s">
        <v>475</v>
      </c>
      <c r="C3876" t="s">
        <v>61</v>
      </c>
      <c r="D3876" t="s">
        <v>57</v>
      </c>
      <c r="E3876">
        <v>4</v>
      </c>
      <c r="F3876" t="s">
        <v>526</v>
      </c>
      <c r="G3876" t="s">
        <v>153</v>
      </c>
      <c r="O3876">
        <v>13</v>
      </c>
      <c r="P3876">
        <v>33</v>
      </c>
      <c r="Q3876">
        <v>0</v>
      </c>
      <c r="R3876">
        <v>0</v>
      </c>
      <c r="S3876">
        <v>0</v>
      </c>
      <c r="T3876">
        <v>5</v>
      </c>
      <c r="U3876">
        <v>2</v>
      </c>
      <c r="V3876">
        <v>11</v>
      </c>
      <c r="W3876">
        <v>0</v>
      </c>
      <c r="X3876">
        <v>0</v>
      </c>
      <c r="Y3876">
        <v>0</v>
      </c>
      <c r="AF3876">
        <v>6.4</v>
      </c>
    </row>
    <row r="3877" spans="1:32" x14ac:dyDescent="0.2">
      <c r="A3877" t="s">
        <v>1155</v>
      </c>
      <c r="B3877" t="s">
        <v>720</v>
      </c>
      <c r="C3877" t="s">
        <v>55</v>
      </c>
      <c r="D3877" t="s">
        <v>48</v>
      </c>
      <c r="E3877">
        <v>4</v>
      </c>
      <c r="F3877" t="s">
        <v>1156</v>
      </c>
      <c r="G3877" t="s">
        <v>139</v>
      </c>
      <c r="T3877">
        <v>7</v>
      </c>
      <c r="U3877">
        <v>4</v>
      </c>
      <c r="V3877">
        <v>24</v>
      </c>
      <c r="W3877">
        <v>0</v>
      </c>
      <c r="X3877">
        <v>0</v>
      </c>
      <c r="Y3877">
        <v>0</v>
      </c>
      <c r="AF3877">
        <v>6.4</v>
      </c>
    </row>
    <row r="3878" spans="1:32" x14ac:dyDescent="0.2">
      <c r="A3878" t="s">
        <v>842</v>
      </c>
      <c r="B3878" t="s">
        <v>720</v>
      </c>
      <c r="C3878" t="s">
        <v>58</v>
      </c>
      <c r="D3878" t="s">
        <v>37</v>
      </c>
      <c r="E3878">
        <v>4</v>
      </c>
      <c r="F3878" t="s">
        <v>843</v>
      </c>
      <c r="G3878" t="s">
        <v>145</v>
      </c>
      <c r="T3878">
        <v>5</v>
      </c>
      <c r="U3878">
        <v>3</v>
      </c>
      <c r="V3878">
        <v>33</v>
      </c>
      <c r="W3878">
        <v>0</v>
      </c>
      <c r="X3878">
        <v>0</v>
      </c>
      <c r="Y3878">
        <v>0</v>
      </c>
      <c r="Z3878">
        <v>1</v>
      </c>
      <c r="AA3878">
        <v>0</v>
      </c>
      <c r="AF3878">
        <v>6.3</v>
      </c>
    </row>
    <row r="3879" spans="1:32" x14ac:dyDescent="0.2">
      <c r="A3879" t="s">
        <v>1133</v>
      </c>
      <c r="B3879" t="s">
        <v>720</v>
      </c>
      <c r="C3879" t="s">
        <v>36</v>
      </c>
      <c r="D3879" t="s">
        <v>44</v>
      </c>
      <c r="E3879">
        <v>4</v>
      </c>
      <c r="F3879" t="s">
        <v>1134</v>
      </c>
      <c r="G3879" t="s">
        <v>140</v>
      </c>
      <c r="T3879">
        <v>8</v>
      </c>
      <c r="U3879">
        <v>3</v>
      </c>
      <c r="V3879">
        <v>32</v>
      </c>
      <c r="W3879">
        <v>0</v>
      </c>
      <c r="X3879">
        <v>0</v>
      </c>
      <c r="Y3879">
        <v>0</v>
      </c>
      <c r="AF3879">
        <v>6.2</v>
      </c>
    </row>
    <row r="3880" spans="1:32" x14ac:dyDescent="0.2">
      <c r="A3880" t="s">
        <v>878</v>
      </c>
      <c r="B3880" t="s">
        <v>794</v>
      </c>
      <c r="C3880" t="s">
        <v>41</v>
      </c>
      <c r="D3880" t="s">
        <v>34</v>
      </c>
      <c r="E3880">
        <v>4</v>
      </c>
      <c r="F3880" t="s">
        <v>879</v>
      </c>
      <c r="G3880" t="s">
        <v>152</v>
      </c>
      <c r="T3880">
        <v>3</v>
      </c>
      <c r="U3880">
        <v>3</v>
      </c>
      <c r="V3880">
        <v>30</v>
      </c>
      <c r="W3880">
        <v>0</v>
      </c>
      <c r="X3880">
        <v>0</v>
      </c>
      <c r="Y3880">
        <v>0</v>
      </c>
      <c r="AF3880">
        <v>6</v>
      </c>
    </row>
    <row r="3881" spans="1:32" x14ac:dyDescent="0.2">
      <c r="A3881" t="s">
        <v>483</v>
      </c>
      <c r="B3881" t="s">
        <v>475</v>
      </c>
      <c r="C3881" t="s">
        <v>47</v>
      </c>
      <c r="D3881" t="s">
        <v>60</v>
      </c>
      <c r="E3881">
        <v>4</v>
      </c>
      <c r="F3881" t="s">
        <v>484</v>
      </c>
      <c r="G3881" t="s">
        <v>149</v>
      </c>
      <c r="O3881">
        <v>9</v>
      </c>
      <c r="P3881">
        <v>28</v>
      </c>
      <c r="Q3881">
        <v>0</v>
      </c>
      <c r="R3881">
        <v>0</v>
      </c>
      <c r="S3881">
        <v>0</v>
      </c>
      <c r="T3881">
        <v>2</v>
      </c>
      <c r="U3881">
        <v>2</v>
      </c>
      <c r="V3881">
        <v>11</v>
      </c>
      <c r="W3881">
        <v>0</v>
      </c>
      <c r="X3881">
        <v>0</v>
      </c>
      <c r="Y3881">
        <v>0</v>
      </c>
      <c r="AF3881">
        <v>5.9</v>
      </c>
    </row>
    <row r="3882" spans="1:32" x14ac:dyDescent="0.2">
      <c r="A3882" t="s">
        <v>1077</v>
      </c>
      <c r="B3882" t="s">
        <v>720</v>
      </c>
      <c r="C3882" t="s">
        <v>41</v>
      </c>
      <c r="D3882" t="s">
        <v>34</v>
      </c>
      <c r="E3882">
        <v>4</v>
      </c>
      <c r="F3882" t="s">
        <v>1078</v>
      </c>
      <c r="G3882" t="s">
        <v>152</v>
      </c>
      <c r="T3882">
        <v>5</v>
      </c>
      <c r="U3882">
        <v>4</v>
      </c>
      <c r="V3882">
        <v>19</v>
      </c>
      <c r="W3882">
        <v>0</v>
      </c>
      <c r="X3882">
        <v>0</v>
      </c>
      <c r="Y3882">
        <v>0</v>
      </c>
      <c r="AF3882">
        <v>5.9</v>
      </c>
    </row>
    <row r="3883" spans="1:32" x14ac:dyDescent="0.2">
      <c r="A3883" t="s">
        <v>570</v>
      </c>
      <c r="B3883" t="s">
        <v>475</v>
      </c>
      <c r="C3883" t="s">
        <v>57</v>
      </c>
      <c r="D3883" t="s">
        <v>61</v>
      </c>
      <c r="E3883">
        <v>4</v>
      </c>
      <c r="F3883" t="s">
        <v>571</v>
      </c>
      <c r="G3883" t="s">
        <v>153</v>
      </c>
      <c r="O3883">
        <v>17</v>
      </c>
      <c r="P3883">
        <v>48</v>
      </c>
      <c r="Q3883">
        <v>0</v>
      </c>
      <c r="R3883">
        <v>0</v>
      </c>
      <c r="S3883">
        <v>0</v>
      </c>
      <c r="T3883">
        <v>1</v>
      </c>
      <c r="U3883">
        <v>1</v>
      </c>
      <c r="V3883">
        <v>-1</v>
      </c>
      <c r="W3883">
        <v>0</v>
      </c>
      <c r="X3883">
        <v>0</v>
      </c>
      <c r="Y3883">
        <v>0</v>
      </c>
      <c r="AF3883">
        <v>5.7</v>
      </c>
    </row>
    <row r="3884" spans="1:32" x14ac:dyDescent="0.2">
      <c r="A3884" t="s">
        <v>1197</v>
      </c>
      <c r="B3884" t="s">
        <v>794</v>
      </c>
      <c r="C3884" t="s">
        <v>60</v>
      </c>
      <c r="D3884" t="s">
        <v>47</v>
      </c>
      <c r="E3884">
        <v>4</v>
      </c>
      <c r="F3884" t="s">
        <v>1198</v>
      </c>
      <c r="G3884" t="s">
        <v>149</v>
      </c>
      <c r="T3884">
        <v>5</v>
      </c>
      <c r="U3884">
        <v>3</v>
      </c>
      <c r="V3884">
        <v>26</v>
      </c>
      <c r="W3884">
        <v>0</v>
      </c>
      <c r="X3884">
        <v>0</v>
      </c>
      <c r="Y3884">
        <v>0</v>
      </c>
      <c r="AF3884">
        <v>5.6</v>
      </c>
    </row>
    <row r="3885" spans="1:32" x14ac:dyDescent="0.2">
      <c r="A3885" t="s">
        <v>791</v>
      </c>
      <c r="B3885" t="s">
        <v>720</v>
      </c>
      <c r="C3885" t="s">
        <v>58</v>
      </c>
      <c r="D3885" t="s">
        <v>37</v>
      </c>
      <c r="E3885">
        <v>4</v>
      </c>
      <c r="F3885" t="s">
        <v>792</v>
      </c>
      <c r="G3885" t="s">
        <v>145</v>
      </c>
      <c r="T3885">
        <v>8</v>
      </c>
      <c r="U3885">
        <v>3</v>
      </c>
      <c r="V3885">
        <v>26</v>
      </c>
      <c r="W3885">
        <v>0</v>
      </c>
      <c r="X3885">
        <v>0</v>
      </c>
      <c r="Y3885">
        <v>0</v>
      </c>
      <c r="AF3885">
        <v>5.6</v>
      </c>
    </row>
    <row r="3886" spans="1:32" x14ac:dyDescent="0.2">
      <c r="A3886" t="s">
        <v>902</v>
      </c>
      <c r="B3886" t="s">
        <v>720</v>
      </c>
      <c r="C3886" t="s">
        <v>36</v>
      </c>
      <c r="D3886" t="s">
        <v>44</v>
      </c>
      <c r="E3886">
        <v>4</v>
      </c>
      <c r="F3886" t="s">
        <v>903</v>
      </c>
      <c r="G3886" t="s">
        <v>140</v>
      </c>
      <c r="T3886">
        <v>4</v>
      </c>
      <c r="U3886">
        <v>3</v>
      </c>
      <c r="V3886">
        <v>26</v>
      </c>
      <c r="W3886">
        <v>0</v>
      </c>
      <c r="X3886">
        <v>0</v>
      </c>
      <c r="Y3886">
        <v>0</v>
      </c>
      <c r="AF3886">
        <v>5.6</v>
      </c>
    </row>
    <row r="3887" spans="1:32" x14ac:dyDescent="0.2">
      <c r="A3887" t="s">
        <v>678</v>
      </c>
      <c r="B3887" t="s">
        <v>475</v>
      </c>
      <c r="C3887" t="s">
        <v>37</v>
      </c>
      <c r="D3887" t="s">
        <v>58</v>
      </c>
      <c r="E3887">
        <v>4</v>
      </c>
      <c r="F3887" t="s">
        <v>679</v>
      </c>
      <c r="G3887" t="s">
        <v>145</v>
      </c>
      <c r="O3887">
        <v>11</v>
      </c>
      <c r="P3887">
        <v>35</v>
      </c>
      <c r="Q3887">
        <v>0</v>
      </c>
      <c r="R3887">
        <v>1</v>
      </c>
      <c r="S3887">
        <v>0</v>
      </c>
      <c r="T3887">
        <v>1</v>
      </c>
      <c r="U3887">
        <v>0</v>
      </c>
      <c r="V3887">
        <v>0</v>
      </c>
      <c r="W3887">
        <v>0</v>
      </c>
      <c r="X3887">
        <v>0</v>
      </c>
      <c r="Y3887">
        <v>0</v>
      </c>
      <c r="AF3887">
        <v>5.5</v>
      </c>
    </row>
    <row r="3888" spans="1:32" x14ac:dyDescent="0.2">
      <c r="A3888" t="s">
        <v>789</v>
      </c>
      <c r="B3888" t="s">
        <v>720</v>
      </c>
      <c r="C3888" t="s">
        <v>47</v>
      </c>
      <c r="D3888" t="s">
        <v>60</v>
      </c>
      <c r="E3888">
        <v>4</v>
      </c>
      <c r="F3888" t="s">
        <v>790</v>
      </c>
      <c r="G3888" t="s">
        <v>149</v>
      </c>
      <c r="O3888">
        <v>2</v>
      </c>
      <c r="P3888">
        <v>10</v>
      </c>
      <c r="Q3888">
        <v>0</v>
      </c>
      <c r="R3888">
        <v>0</v>
      </c>
      <c r="S3888">
        <v>0</v>
      </c>
      <c r="T3888">
        <v>5</v>
      </c>
      <c r="U3888">
        <v>3</v>
      </c>
      <c r="V3888">
        <v>15</v>
      </c>
      <c r="W3888">
        <v>0</v>
      </c>
      <c r="X3888">
        <v>0</v>
      </c>
      <c r="Y3888">
        <v>0</v>
      </c>
      <c r="AF3888">
        <v>5.5</v>
      </c>
    </row>
    <row r="3889" spans="1:32" x14ac:dyDescent="0.2">
      <c r="A3889" t="s">
        <v>668</v>
      </c>
      <c r="B3889" t="s">
        <v>475</v>
      </c>
      <c r="C3889" t="s">
        <v>34</v>
      </c>
      <c r="D3889" t="s">
        <v>41</v>
      </c>
      <c r="E3889">
        <v>4</v>
      </c>
      <c r="F3889" t="s">
        <v>669</v>
      </c>
      <c r="G3889" t="s">
        <v>152</v>
      </c>
      <c r="O3889">
        <v>3</v>
      </c>
      <c r="P3889">
        <v>54</v>
      </c>
      <c r="Q3889">
        <v>0</v>
      </c>
      <c r="R3889">
        <v>0</v>
      </c>
      <c r="S3889">
        <v>0</v>
      </c>
      <c r="AF3889">
        <v>5.4</v>
      </c>
    </row>
    <row r="3890" spans="1:32" x14ac:dyDescent="0.2">
      <c r="A3890" t="s">
        <v>856</v>
      </c>
      <c r="B3890" t="s">
        <v>720</v>
      </c>
      <c r="C3890" t="s">
        <v>53</v>
      </c>
      <c r="D3890" t="s">
        <v>38</v>
      </c>
      <c r="E3890">
        <v>4</v>
      </c>
      <c r="F3890" t="s">
        <v>857</v>
      </c>
      <c r="G3890" t="s">
        <v>148</v>
      </c>
      <c r="T3890">
        <v>3</v>
      </c>
      <c r="U3890">
        <v>1</v>
      </c>
      <c r="V3890">
        <v>43</v>
      </c>
      <c r="W3890">
        <v>0</v>
      </c>
      <c r="X3890">
        <v>0</v>
      </c>
      <c r="Y3890">
        <v>0</v>
      </c>
      <c r="AF3890">
        <v>5.3</v>
      </c>
    </row>
    <row r="3891" spans="1:32" x14ac:dyDescent="0.2">
      <c r="A3891" t="s">
        <v>876</v>
      </c>
      <c r="B3891" t="s">
        <v>794</v>
      </c>
      <c r="C3891" t="s">
        <v>35</v>
      </c>
      <c r="D3891" t="s">
        <v>46</v>
      </c>
      <c r="E3891">
        <v>4</v>
      </c>
      <c r="F3891" t="s">
        <v>877</v>
      </c>
      <c r="G3891" t="s">
        <v>151</v>
      </c>
      <c r="T3891">
        <v>6</v>
      </c>
      <c r="U3891">
        <v>3</v>
      </c>
      <c r="V3891">
        <v>22</v>
      </c>
      <c r="W3891">
        <v>0</v>
      </c>
      <c r="X3891">
        <v>0</v>
      </c>
      <c r="Y3891">
        <v>0</v>
      </c>
      <c r="AF3891">
        <v>5.2</v>
      </c>
    </row>
    <row r="3892" spans="1:32" x14ac:dyDescent="0.2">
      <c r="A3892" t="s">
        <v>437</v>
      </c>
      <c r="B3892" t="s">
        <v>367</v>
      </c>
      <c r="C3892" t="s">
        <v>33</v>
      </c>
      <c r="D3892" t="s">
        <v>50</v>
      </c>
      <c r="E3892">
        <v>4</v>
      </c>
      <c r="F3892" t="s">
        <v>438</v>
      </c>
      <c r="G3892" t="s">
        <v>142</v>
      </c>
      <c r="H3892">
        <v>27</v>
      </c>
      <c r="I3892">
        <v>12</v>
      </c>
      <c r="J3892">
        <v>150</v>
      </c>
      <c r="K3892">
        <v>0</v>
      </c>
      <c r="L3892">
        <v>0</v>
      </c>
      <c r="M3892">
        <v>1</v>
      </c>
      <c r="N3892">
        <v>0</v>
      </c>
      <c r="AF3892">
        <v>5</v>
      </c>
    </row>
    <row r="3893" spans="1:32" x14ac:dyDescent="0.2">
      <c r="A3893" t="s">
        <v>660</v>
      </c>
      <c r="B3893" t="s">
        <v>475</v>
      </c>
      <c r="C3893" t="s">
        <v>44</v>
      </c>
      <c r="D3893" t="s">
        <v>36</v>
      </c>
      <c r="E3893">
        <v>4</v>
      </c>
      <c r="F3893" t="s">
        <v>661</v>
      </c>
      <c r="G3893" t="s">
        <v>140</v>
      </c>
      <c r="O3893">
        <v>10</v>
      </c>
      <c r="P3893">
        <v>50</v>
      </c>
      <c r="Q3893">
        <v>0</v>
      </c>
      <c r="R3893">
        <v>0</v>
      </c>
      <c r="S3893">
        <v>0</v>
      </c>
      <c r="AF3893">
        <v>5</v>
      </c>
    </row>
    <row r="3894" spans="1:32" x14ac:dyDescent="0.2">
      <c r="A3894" t="s">
        <v>1151</v>
      </c>
      <c r="B3894" t="s">
        <v>794</v>
      </c>
      <c r="C3894" t="s">
        <v>44</v>
      </c>
      <c r="D3894" t="s">
        <v>36</v>
      </c>
      <c r="E3894">
        <v>4</v>
      </c>
      <c r="F3894" t="s">
        <v>1152</v>
      </c>
      <c r="G3894" t="s">
        <v>140</v>
      </c>
      <c r="T3894">
        <v>6</v>
      </c>
      <c r="U3894">
        <v>2</v>
      </c>
      <c r="V3894">
        <v>28</v>
      </c>
      <c r="W3894">
        <v>0</v>
      </c>
      <c r="X3894">
        <v>0</v>
      </c>
      <c r="Y3894">
        <v>0</v>
      </c>
      <c r="AF3894">
        <v>4.8</v>
      </c>
    </row>
    <row r="3895" spans="1:32" x14ac:dyDescent="0.2">
      <c r="A3895" t="s">
        <v>1149</v>
      </c>
      <c r="B3895" t="s">
        <v>720</v>
      </c>
      <c r="C3895" t="s">
        <v>45</v>
      </c>
      <c r="D3895" t="s">
        <v>49</v>
      </c>
      <c r="E3895">
        <v>4</v>
      </c>
      <c r="F3895" t="s">
        <v>1150</v>
      </c>
      <c r="G3895" t="s">
        <v>141</v>
      </c>
      <c r="T3895">
        <v>3</v>
      </c>
      <c r="U3895">
        <v>2</v>
      </c>
      <c r="V3895">
        <v>27</v>
      </c>
      <c r="W3895">
        <v>0</v>
      </c>
      <c r="X3895">
        <v>0</v>
      </c>
      <c r="Y3895">
        <v>0</v>
      </c>
      <c r="AF3895">
        <v>4.7</v>
      </c>
    </row>
    <row r="3896" spans="1:32" x14ac:dyDescent="0.2">
      <c r="A3896" t="s">
        <v>1282</v>
      </c>
      <c r="B3896" t="s">
        <v>720</v>
      </c>
      <c r="C3896" t="s">
        <v>40</v>
      </c>
      <c r="D3896" t="s">
        <v>59</v>
      </c>
      <c r="E3896">
        <v>4</v>
      </c>
      <c r="F3896" t="s">
        <v>1283</v>
      </c>
      <c r="G3896" t="s">
        <v>143</v>
      </c>
      <c r="T3896">
        <v>3</v>
      </c>
      <c r="U3896">
        <v>2</v>
      </c>
      <c r="V3896">
        <v>27</v>
      </c>
      <c r="W3896">
        <v>0</v>
      </c>
      <c r="X3896">
        <v>0</v>
      </c>
      <c r="Y3896">
        <v>0</v>
      </c>
      <c r="AF3896">
        <v>4.7</v>
      </c>
    </row>
    <row r="3897" spans="1:32" x14ac:dyDescent="0.2">
      <c r="A3897" t="s">
        <v>566</v>
      </c>
      <c r="B3897" t="s">
        <v>475</v>
      </c>
      <c r="C3897" t="s">
        <v>42</v>
      </c>
      <c r="D3897" t="s">
        <v>32</v>
      </c>
      <c r="E3897">
        <v>4</v>
      </c>
      <c r="F3897" t="s">
        <v>567</v>
      </c>
      <c r="G3897" t="s">
        <v>146</v>
      </c>
      <c r="O3897">
        <v>7</v>
      </c>
      <c r="P3897">
        <v>26</v>
      </c>
      <c r="Q3897">
        <v>0</v>
      </c>
      <c r="R3897">
        <v>0</v>
      </c>
      <c r="S3897">
        <v>0</v>
      </c>
      <c r="T3897">
        <v>2</v>
      </c>
      <c r="U3897">
        <v>1</v>
      </c>
      <c r="V3897">
        <v>10</v>
      </c>
      <c r="W3897">
        <v>0</v>
      </c>
      <c r="X3897">
        <v>0</v>
      </c>
      <c r="Y3897">
        <v>0</v>
      </c>
      <c r="AF3897">
        <v>4.5999999999999996</v>
      </c>
    </row>
    <row r="3898" spans="1:32" x14ac:dyDescent="0.2">
      <c r="A3898" t="s">
        <v>998</v>
      </c>
      <c r="B3898" t="s">
        <v>720</v>
      </c>
      <c r="C3898" t="s">
        <v>42</v>
      </c>
      <c r="D3898" t="s">
        <v>32</v>
      </c>
      <c r="E3898">
        <v>4</v>
      </c>
      <c r="F3898" t="s">
        <v>999</v>
      </c>
      <c r="G3898" t="s">
        <v>146</v>
      </c>
      <c r="T3898">
        <v>7</v>
      </c>
      <c r="U3898">
        <v>3</v>
      </c>
      <c r="V3898">
        <v>15</v>
      </c>
      <c r="W3898">
        <v>0</v>
      </c>
      <c r="X3898">
        <v>0</v>
      </c>
      <c r="Y3898">
        <v>0</v>
      </c>
      <c r="AF3898">
        <v>4.5</v>
      </c>
    </row>
    <row r="3899" spans="1:32" x14ac:dyDescent="0.2">
      <c r="A3899" t="s">
        <v>1171</v>
      </c>
      <c r="B3899" t="s">
        <v>794</v>
      </c>
      <c r="C3899" t="s">
        <v>55</v>
      </c>
      <c r="D3899" t="s">
        <v>48</v>
      </c>
      <c r="E3899">
        <v>4</v>
      </c>
      <c r="F3899" t="s">
        <v>1172</v>
      </c>
      <c r="G3899" t="s">
        <v>139</v>
      </c>
      <c r="T3899">
        <v>4</v>
      </c>
      <c r="U3899">
        <v>3</v>
      </c>
      <c r="V3899">
        <v>12</v>
      </c>
      <c r="W3899">
        <v>0</v>
      </c>
      <c r="X3899">
        <v>0</v>
      </c>
      <c r="Y3899">
        <v>0</v>
      </c>
      <c r="AF3899">
        <v>4.2</v>
      </c>
    </row>
    <row r="3900" spans="1:32" x14ac:dyDescent="0.2">
      <c r="A3900" t="s">
        <v>1209</v>
      </c>
      <c r="B3900" t="s">
        <v>794</v>
      </c>
      <c r="C3900" t="s">
        <v>61</v>
      </c>
      <c r="D3900" t="s">
        <v>57</v>
      </c>
      <c r="E3900">
        <v>4</v>
      </c>
      <c r="F3900" t="s">
        <v>1210</v>
      </c>
      <c r="G3900" t="s">
        <v>153</v>
      </c>
      <c r="T3900">
        <v>3</v>
      </c>
      <c r="U3900">
        <v>2</v>
      </c>
      <c r="V3900">
        <v>22</v>
      </c>
      <c r="W3900">
        <v>0</v>
      </c>
      <c r="X3900">
        <v>0</v>
      </c>
      <c r="Y3900">
        <v>0</v>
      </c>
      <c r="AF3900">
        <v>4.2</v>
      </c>
    </row>
    <row r="3901" spans="1:32" x14ac:dyDescent="0.2">
      <c r="A3901" t="s">
        <v>952</v>
      </c>
      <c r="B3901" t="s">
        <v>720</v>
      </c>
      <c r="C3901" t="s">
        <v>60</v>
      </c>
      <c r="D3901" t="s">
        <v>47</v>
      </c>
      <c r="E3901">
        <v>4</v>
      </c>
      <c r="F3901" t="s">
        <v>953</v>
      </c>
      <c r="G3901" t="s">
        <v>149</v>
      </c>
      <c r="T3901">
        <v>7</v>
      </c>
      <c r="U3901">
        <v>3</v>
      </c>
      <c r="V3901">
        <v>12</v>
      </c>
      <c r="W3901">
        <v>0</v>
      </c>
      <c r="X3901">
        <v>0</v>
      </c>
      <c r="Y3901">
        <v>0</v>
      </c>
      <c r="AF3901">
        <v>4.2</v>
      </c>
    </row>
    <row r="3902" spans="1:32" x14ac:dyDescent="0.2">
      <c r="A3902" t="s">
        <v>844</v>
      </c>
      <c r="B3902" t="s">
        <v>720</v>
      </c>
      <c r="C3902" t="s">
        <v>61</v>
      </c>
      <c r="D3902" t="s">
        <v>57</v>
      </c>
      <c r="E3902">
        <v>4</v>
      </c>
      <c r="F3902" t="s">
        <v>845</v>
      </c>
      <c r="G3902" t="s">
        <v>153</v>
      </c>
      <c r="T3902">
        <v>3</v>
      </c>
      <c r="U3902">
        <v>2</v>
      </c>
      <c r="V3902">
        <v>21</v>
      </c>
      <c r="W3902">
        <v>0</v>
      </c>
      <c r="X3902">
        <v>0</v>
      </c>
      <c r="Y3902">
        <v>0</v>
      </c>
      <c r="AF3902">
        <v>4.0999999999999996</v>
      </c>
    </row>
    <row r="3903" spans="1:32" x14ac:dyDescent="0.2">
      <c r="A3903" t="s">
        <v>922</v>
      </c>
      <c r="B3903" t="s">
        <v>720</v>
      </c>
      <c r="C3903" t="s">
        <v>41</v>
      </c>
      <c r="D3903" t="s">
        <v>34</v>
      </c>
      <c r="E3903">
        <v>4</v>
      </c>
      <c r="F3903" t="s">
        <v>923</v>
      </c>
      <c r="G3903" t="s">
        <v>152</v>
      </c>
      <c r="T3903">
        <v>1</v>
      </c>
      <c r="U3903">
        <v>1</v>
      </c>
      <c r="V3903">
        <v>30</v>
      </c>
      <c r="W3903">
        <v>0</v>
      </c>
      <c r="X3903">
        <v>0</v>
      </c>
      <c r="Y3903">
        <v>0</v>
      </c>
      <c r="AF3903">
        <v>4</v>
      </c>
    </row>
    <row r="3904" spans="1:32" x14ac:dyDescent="0.2">
      <c r="A3904" t="s">
        <v>1179</v>
      </c>
      <c r="B3904" t="s">
        <v>794</v>
      </c>
      <c r="C3904" t="s">
        <v>42</v>
      </c>
      <c r="D3904" t="s">
        <v>32</v>
      </c>
      <c r="E3904">
        <v>4</v>
      </c>
      <c r="F3904" t="s">
        <v>1180</v>
      </c>
      <c r="G3904" t="s">
        <v>146</v>
      </c>
      <c r="T3904">
        <v>9</v>
      </c>
      <c r="U3904">
        <v>2</v>
      </c>
      <c r="V3904">
        <v>19</v>
      </c>
      <c r="W3904">
        <v>0</v>
      </c>
      <c r="X3904">
        <v>0</v>
      </c>
      <c r="Y3904">
        <v>0</v>
      </c>
      <c r="AF3904">
        <v>3.9</v>
      </c>
    </row>
    <row r="3905" spans="1:32" x14ac:dyDescent="0.2">
      <c r="A3905" t="s">
        <v>1099</v>
      </c>
      <c r="B3905" t="s">
        <v>794</v>
      </c>
      <c r="C3905" t="s">
        <v>53</v>
      </c>
      <c r="D3905" t="s">
        <v>38</v>
      </c>
      <c r="E3905">
        <v>4</v>
      </c>
      <c r="F3905" t="s">
        <v>1100</v>
      </c>
      <c r="G3905" t="s">
        <v>148</v>
      </c>
      <c r="T3905">
        <v>2</v>
      </c>
      <c r="U3905">
        <v>2</v>
      </c>
      <c r="V3905">
        <v>18</v>
      </c>
      <c r="W3905">
        <v>0</v>
      </c>
      <c r="X3905">
        <v>0</v>
      </c>
      <c r="Y3905">
        <v>0</v>
      </c>
      <c r="AF3905">
        <v>3.8</v>
      </c>
    </row>
    <row r="3906" spans="1:32" x14ac:dyDescent="0.2">
      <c r="A3906" t="s">
        <v>1143</v>
      </c>
      <c r="B3906" t="s">
        <v>794</v>
      </c>
      <c r="C3906" t="s">
        <v>55</v>
      </c>
      <c r="D3906" t="s">
        <v>48</v>
      </c>
      <c r="E3906">
        <v>4</v>
      </c>
      <c r="F3906" t="s">
        <v>1144</v>
      </c>
      <c r="G3906" t="s">
        <v>139</v>
      </c>
      <c r="T3906">
        <v>4</v>
      </c>
      <c r="U3906">
        <v>2</v>
      </c>
      <c r="V3906">
        <v>17</v>
      </c>
      <c r="W3906">
        <v>0</v>
      </c>
      <c r="X3906">
        <v>0</v>
      </c>
      <c r="Y3906">
        <v>0</v>
      </c>
      <c r="AF3906">
        <v>3.7</v>
      </c>
    </row>
    <row r="3907" spans="1:32" x14ac:dyDescent="0.2">
      <c r="A3907" t="s">
        <v>918</v>
      </c>
      <c r="B3907" t="s">
        <v>794</v>
      </c>
      <c r="C3907" t="s">
        <v>61</v>
      </c>
      <c r="D3907" t="s">
        <v>57</v>
      </c>
      <c r="E3907">
        <v>4</v>
      </c>
      <c r="F3907" t="s">
        <v>919</v>
      </c>
      <c r="G3907" t="s">
        <v>153</v>
      </c>
      <c r="T3907">
        <v>2</v>
      </c>
      <c r="U3907">
        <v>1</v>
      </c>
      <c r="V3907">
        <v>26</v>
      </c>
      <c r="W3907">
        <v>0</v>
      </c>
      <c r="X3907">
        <v>0</v>
      </c>
      <c r="Y3907">
        <v>0</v>
      </c>
      <c r="AF3907">
        <v>3.6</v>
      </c>
    </row>
    <row r="3908" spans="1:32" x14ac:dyDescent="0.2">
      <c r="A3908" t="s">
        <v>1011</v>
      </c>
      <c r="B3908" t="s">
        <v>794</v>
      </c>
      <c r="C3908" t="s">
        <v>57</v>
      </c>
      <c r="D3908" t="s">
        <v>61</v>
      </c>
      <c r="E3908">
        <v>4</v>
      </c>
      <c r="F3908" t="s">
        <v>1012</v>
      </c>
      <c r="G3908" t="s">
        <v>153</v>
      </c>
      <c r="T3908">
        <v>3</v>
      </c>
      <c r="U3908">
        <v>2</v>
      </c>
      <c r="V3908">
        <v>15</v>
      </c>
      <c r="W3908">
        <v>0</v>
      </c>
      <c r="X3908">
        <v>0</v>
      </c>
      <c r="Y3908">
        <v>0</v>
      </c>
      <c r="AF3908">
        <v>3.5</v>
      </c>
    </row>
    <row r="3909" spans="1:32" x14ac:dyDescent="0.2">
      <c r="A3909" t="s">
        <v>610</v>
      </c>
      <c r="B3909" t="s">
        <v>475</v>
      </c>
      <c r="C3909" t="s">
        <v>55</v>
      </c>
      <c r="D3909" t="s">
        <v>48</v>
      </c>
      <c r="E3909">
        <v>4</v>
      </c>
      <c r="F3909" t="s">
        <v>611</v>
      </c>
      <c r="G3909" t="s">
        <v>139</v>
      </c>
      <c r="O3909">
        <v>3</v>
      </c>
      <c r="P3909">
        <v>13</v>
      </c>
      <c r="Q3909">
        <v>0</v>
      </c>
      <c r="R3909">
        <v>0</v>
      </c>
      <c r="S3909">
        <v>0</v>
      </c>
      <c r="T3909">
        <v>1</v>
      </c>
      <c r="U3909">
        <v>1</v>
      </c>
      <c r="V3909">
        <v>11</v>
      </c>
      <c r="W3909">
        <v>0</v>
      </c>
      <c r="X3909">
        <v>0</v>
      </c>
      <c r="Y3909">
        <v>0</v>
      </c>
      <c r="AF3909">
        <v>3.4</v>
      </c>
    </row>
    <row r="3910" spans="1:32" x14ac:dyDescent="0.2">
      <c r="A3910" t="s">
        <v>1233</v>
      </c>
      <c r="B3910" t="s">
        <v>720</v>
      </c>
      <c r="C3910" t="s">
        <v>32</v>
      </c>
      <c r="D3910" t="s">
        <v>42</v>
      </c>
      <c r="E3910">
        <v>4</v>
      </c>
      <c r="F3910" t="s">
        <v>1234</v>
      </c>
      <c r="G3910" t="s">
        <v>146</v>
      </c>
      <c r="T3910">
        <v>6</v>
      </c>
      <c r="U3910">
        <v>2</v>
      </c>
      <c r="V3910">
        <v>14</v>
      </c>
      <c r="W3910">
        <v>0</v>
      </c>
      <c r="X3910">
        <v>0</v>
      </c>
      <c r="Y3910">
        <v>0</v>
      </c>
      <c r="AF3910">
        <v>3.4</v>
      </c>
    </row>
    <row r="3911" spans="1:32" x14ac:dyDescent="0.2">
      <c r="A3911" t="s">
        <v>1017</v>
      </c>
      <c r="B3911" t="s">
        <v>794</v>
      </c>
      <c r="C3911" t="s">
        <v>56</v>
      </c>
      <c r="D3911" t="s">
        <v>52</v>
      </c>
      <c r="E3911">
        <v>4</v>
      </c>
      <c r="F3911" t="s">
        <v>1018</v>
      </c>
      <c r="G3911" t="s">
        <v>147</v>
      </c>
      <c r="T3911">
        <v>2</v>
      </c>
      <c r="U3911">
        <v>2</v>
      </c>
      <c r="V3911">
        <v>14</v>
      </c>
      <c r="W3911">
        <v>0</v>
      </c>
      <c r="X3911">
        <v>0</v>
      </c>
      <c r="Y3911">
        <v>0</v>
      </c>
      <c r="AF3911">
        <v>3.4</v>
      </c>
    </row>
    <row r="3912" spans="1:32" x14ac:dyDescent="0.2">
      <c r="A3912" t="s">
        <v>590</v>
      </c>
      <c r="B3912" t="s">
        <v>475</v>
      </c>
      <c r="C3912" t="s">
        <v>60</v>
      </c>
      <c r="D3912" t="s">
        <v>47</v>
      </c>
      <c r="E3912">
        <v>4</v>
      </c>
      <c r="F3912" t="s">
        <v>591</v>
      </c>
      <c r="G3912" t="s">
        <v>149</v>
      </c>
      <c r="O3912">
        <v>8</v>
      </c>
      <c r="P3912">
        <v>20</v>
      </c>
      <c r="Q3912">
        <v>0</v>
      </c>
      <c r="R3912">
        <v>0</v>
      </c>
      <c r="S3912">
        <v>0</v>
      </c>
      <c r="T3912">
        <v>1</v>
      </c>
      <c r="U3912">
        <v>1</v>
      </c>
      <c r="V3912">
        <v>2</v>
      </c>
      <c r="W3912">
        <v>0</v>
      </c>
      <c r="X3912">
        <v>0</v>
      </c>
      <c r="Y3912">
        <v>0</v>
      </c>
      <c r="AF3912">
        <v>3.2</v>
      </c>
    </row>
    <row r="3913" spans="1:32" x14ac:dyDescent="0.2">
      <c r="A3913" t="s">
        <v>1219</v>
      </c>
      <c r="B3913" t="s">
        <v>794</v>
      </c>
      <c r="C3913" t="s">
        <v>56</v>
      </c>
      <c r="D3913" t="s">
        <v>52</v>
      </c>
      <c r="E3913">
        <v>4</v>
      </c>
      <c r="F3913" t="s">
        <v>1220</v>
      </c>
      <c r="G3913" t="s">
        <v>147</v>
      </c>
      <c r="T3913">
        <v>3</v>
      </c>
      <c r="U3913">
        <v>2</v>
      </c>
      <c r="V3913">
        <v>12</v>
      </c>
      <c r="W3913">
        <v>0</v>
      </c>
      <c r="X3913">
        <v>0</v>
      </c>
      <c r="Y3913">
        <v>0</v>
      </c>
      <c r="AF3913">
        <v>3.2</v>
      </c>
    </row>
    <row r="3914" spans="1:32" x14ac:dyDescent="0.2">
      <c r="A3914" t="s">
        <v>485</v>
      </c>
      <c r="B3914" t="s">
        <v>475</v>
      </c>
      <c r="C3914" t="s">
        <v>62</v>
      </c>
      <c r="D3914" t="s">
        <v>51</v>
      </c>
      <c r="E3914">
        <v>4</v>
      </c>
      <c r="F3914" t="s">
        <v>486</v>
      </c>
      <c r="G3914" t="s">
        <v>144</v>
      </c>
      <c r="O3914">
        <v>5</v>
      </c>
      <c r="P3914">
        <v>17</v>
      </c>
      <c r="Q3914">
        <v>0</v>
      </c>
      <c r="R3914">
        <v>0</v>
      </c>
      <c r="S3914">
        <v>0</v>
      </c>
      <c r="T3914">
        <v>3</v>
      </c>
      <c r="U3914">
        <v>1</v>
      </c>
      <c r="V3914">
        <v>4</v>
      </c>
      <c r="W3914">
        <v>0</v>
      </c>
      <c r="X3914">
        <v>0</v>
      </c>
      <c r="Y3914">
        <v>0</v>
      </c>
      <c r="AF3914">
        <v>3.1</v>
      </c>
    </row>
    <row r="3915" spans="1:32" x14ac:dyDescent="0.2">
      <c r="A3915" t="s">
        <v>628</v>
      </c>
      <c r="B3915" t="s">
        <v>475</v>
      </c>
      <c r="C3915" t="s">
        <v>34</v>
      </c>
      <c r="D3915" t="s">
        <v>41</v>
      </c>
      <c r="E3915">
        <v>4</v>
      </c>
      <c r="F3915" t="s">
        <v>629</v>
      </c>
      <c r="G3915" t="s">
        <v>152</v>
      </c>
      <c r="O3915">
        <v>10</v>
      </c>
      <c r="P3915">
        <v>31</v>
      </c>
      <c r="Q3915">
        <v>0</v>
      </c>
      <c r="R3915">
        <v>0</v>
      </c>
      <c r="S3915">
        <v>0</v>
      </c>
      <c r="AF3915">
        <v>3.1</v>
      </c>
    </row>
    <row r="3916" spans="1:32" x14ac:dyDescent="0.2">
      <c r="A3916" t="s">
        <v>894</v>
      </c>
      <c r="B3916" t="s">
        <v>794</v>
      </c>
      <c r="C3916" t="s">
        <v>38</v>
      </c>
      <c r="D3916" t="s">
        <v>53</v>
      </c>
      <c r="E3916">
        <v>4</v>
      </c>
      <c r="F3916" t="s">
        <v>895</v>
      </c>
      <c r="G3916" t="s">
        <v>148</v>
      </c>
      <c r="T3916">
        <v>3</v>
      </c>
      <c r="U3916">
        <v>2</v>
      </c>
      <c r="V3916">
        <v>11</v>
      </c>
      <c r="W3916">
        <v>0</v>
      </c>
      <c r="X3916">
        <v>0</v>
      </c>
      <c r="Y3916">
        <v>0</v>
      </c>
      <c r="AF3916">
        <v>3.1</v>
      </c>
    </row>
    <row r="3917" spans="1:32" x14ac:dyDescent="0.2">
      <c r="A3917" t="s">
        <v>824</v>
      </c>
      <c r="B3917" t="s">
        <v>720</v>
      </c>
      <c r="C3917" t="s">
        <v>59</v>
      </c>
      <c r="D3917" t="s">
        <v>40</v>
      </c>
      <c r="E3917">
        <v>4</v>
      </c>
      <c r="F3917" t="s">
        <v>825</v>
      </c>
      <c r="G3917" t="s">
        <v>143</v>
      </c>
      <c r="O3917">
        <v>1</v>
      </c>
      <c r="P3917">
        <v>4</v>
      </c>
      <c r="Q3917">
        <v>0</v>
      </c>
      <c r="R3917">
        <v>0</v>
      </c>
      <c r="S3917">
        <v>0</v>
      </c>
      <c r="T3917">
        <v>3</v>
      </c>
      <c r="U3917">
        <v>2</v>
      </c>
      <c r="V3917">
        <v>7</v>
      </c>
      <c r="W3917">
        <v>0</v>
      </c>
      <c r="X3917">
        <v>0</v>
      </c>
      <c r="Y3917">
        <v>0</v>
      </c>
      <c r="AF3917">
        <v>3.1</v>
      </c>
    </row>
    <row r="3918" spans="1:32" x14ac:dyDescent="0.2">
      <c r="A3918" t="s">
        <v>858</v>
      </c>
      <c r="B3918" t="s">
        <v>720</v>
      </c>
      <c r="C3918" t="s">
        <v>57</v>
      </c>
      <c r="D3918" t="s">
        <v>61</v>
      </c>
      <c r="E3918">
        <v>4</v>
      </c>
      <c r="F3918" t="s">
        <v>859</v>
      </c>
      <c r="G3918" t="s">
        <v>153</v>
      </c>
      <c r="T3918">
        <v>1</v>
      </c>
      <c r="U3918">
        <v>1</v>
      </c>
      <c r="V3918">
        <v>21</v>
      </c>
      <c r="W3918">
        <v>0</v>
      </c>
      <c r="X3918">
        <v>0</v>
      </c>
      <c r="Y3918">
        <v>0</v>
      </c>
      <c r="Z3918">
        <v>1</v>
      </c>
      <c r="AA3918">
        <v>0</v>
      </c>
      <c r="AF3918">
        <v>3.1</v>
      </c>
    </row>
    <row r="3919" spans="1:32" x14ac:dyDescent="0.2">
      <c r="A3919" t="s">
        <v>1043</v>
      </c>
      <c r="B3919" t="s">
        <v>720</v>
      </c>
      <c r="C3919" t="s">
        <v>46</v>
      </c>
      <c r="D3919" t="s">
        <v>35</v>
      </c>
      <c r="E3919">
        <v>4</v>
      </c>
      <c r="F3919" t="s">
        <v>1044</v>
      </c>
      <c r="G3919" t="s">
        <v>151</v>
      </c>
      <c r="T3919">
        <v>2</v>
      </c>
      <c r="U3919">
        <v>1</v>
      </c>
      <c r="V3919">
        <v>20</v>
      </c>
      <c r="W3919">
        <v>0</v>
      </c>
      <c r="X3919">
        <v>0</v>
      </c>
      <c r="Y3919">
        <v>0</v>
      </c>
      <c r="AF3919">
        <v>3</v>
      </c>
    </row>
    <row r="3920" spans="1:32" x14ac:dyDescent="0.2">
      <c r="A3920" t="s">
        <v>1173</v>
      </c>
      <c r="B3920" t="s">
        <v>720</v>
      </c>
      <c r="C3920" t="s">
        <v>49</v>
      </c>
      <c r="D3920" t="s">
        <v>45</v>
      </c>
      <c r="E3920">
        <v>4</v>
      </c>
      <c r="F3920" t="s">
        <v>1174</v>
      </c>
      <c r="G3920" t="s">
        <v>141</v>
      </c>
      <c r="T3920">
        <v>2</v>
      </c>
      <c r="U3920">
        <v>1</v>
      </c>
      <c r="V3920">
        <v>20</v>
      </c>
      <c r="W3920">
        <v>0</v>
      </c>
      <c r="X3920">
        <v>0</v>
      </c>
      <c r="Y3920">
        <v>0</v>
      </c>
      <c r="AF3920">
        <v>3</v>
      </c>
    </row>
    <row r="3921" spans="1:32" x14ac:dyDescent="0.2">
      <c r="A3921" t="s">
        <v>984</v>
      </c>
      <c r="B3921" t="s">
        <v>720</v>
      </c>
      <c r="C3921" t="s">
        <v>55</v>
      </c>
      <c r="D3921" t="s">
        <v>48</v>
      </c>
      <c r="E3921">
        <v>4</v>
      </c>
      <c r="F3921" t="s">
        <v>985</v>
      </c>
      <c r="G3921" t="s">
        <v>139</v>
      </c>
      <c r="T3921">
        <v>4</v>
      </c>
      <c r="U3921">
        <v>2</v>
      </c>
      <c r="V3921">
        <v>9</v>
      </c>
      <c r="W3921">
        <v>0</v>
      </c>
      <c r="X3921">
        <v>0</v>
      </c>
      <c r="Y3921">
        <v>0</v>
      </c>
      <c r="AF3921">
        <v>2.9</v>
      </c>
    </row>
    <row r="3922" spans="1:32" x14ac:dyDescent="0.2">
      <c r="A3922" t="s">
        <v>958</v>
      </c>
      <c r="B3922" t="s">
        <v>720</v>
      </c>
      <c r="C3922" t="s">
        <v>50</v>
      </c>
      <c r="D3922" t="s">
        <v>33</v>
      </c>
      <c r="E3922">
        <v>4</v>
      </c>
      <c r="F3922" t="s">
        <v>959</v>
      </c>
      <c r="G3922" t="s">
        <v>142</v>
      </c>
      <c r="T3922">
        <v>4</v>
      </c>
      <c r="U3922">
        <v>2</v>
      </c>
      <c r="V3922">
        <v>8</v>
      </c>
      <c r="W3922">
        <v>0</v>
      </c>
      <c r="X3922">
        <v>0</v>
      </c>
      <c r="Y3922">
        <v>0</v>
      </c>
      <c r="AF3922">
        <v>2.8</v>
      </c>
    </row>
    <row r="3923" spans="1:32" x14ac:dyDescent="0.2">
      <c r="A3923" t="s">
        <v>930</v>
      </c>
      <c r="B3923" t="s">
        <v>720</v>
      </c>
      <c r="C3923" t="s">
        <v>48</v>
      </c>
      <c r="D3923" t="s">
        <v>55</v>
      </c>
      <c r="E3923">
        <v>4</v>
      </c>
      <c r="F3923" t="s">
        <v>931</v>
      </c>
      <c r="G3923" t="s">
        <v>139</v>
      </c>
      <c r="T3923">
        <v>1</v>
      </c>
      <c r="U3923">
        <v>1</v>
      </c>
      <c r="V3923">
        <v>18</v>
      </c>
      <c r="W3923">
        <v>0</v>
      </c>
      <c r="X3923">
        <v>0</v>
      </c>
      <c r="Y3923">
        <v>0</v>
      </c>
      <c r="AF3923">
        <v>2.8</v>
      </c>
    </row>
    <row r="3924" spans="1:32" x14ac:dyDescent="0.2">
      <c r="A3924" t="s">
        <v>1153</v>
      </c>
      <c r="B3924" t="s">
        <v>794</v>
      </c>
      <c r="C3924" t="s">
        <v>39</v>
      </c>
      <c r="D3924" t="s">
        <v>31</v>
      </c>
      <c r="E3924">
        <v>4</v>
      </c>
      <c r="F3924" t="s">
        <v>1154</v>
      </c>
      <c r="G3924" t="s">
        <v>150</v>
      </c>
      <c r="T3924">
        <v>4</v>
      </c>
      <c r="U3924">
        <v>2</v>
      </c>
      <c r="V3924">
        <v>7</v>
      </c>
      <c r="W3924">
        <v>0</v>
      </c>
      <c r="X3924">
        <v>0</v>
      </c>
      <c r="Y3924">
        <v>0</v>
      </c>
      <c r="AF3924">
        <v>2.7</v>
      </c>
    </row>
    <row r="3925" spans="1:32" x14ac:dyDescent="0.2">
      <c r="A3925" t="s">
        <v>996</v>
      </c>
      <c r="B3925" t="s">
        <v>794</v>
      </c>
      <c r="C3925" t="s">
        <v>46</v>
      </c>
      <c r="D3925" t="s">
        <v>35</v>
      </c>
      <c r="E3925">
        <v>4</v>
      </c>
      <c r="F3925" t="s">
        <v>997</v>
      </c>
      <c r="G3925" t="s">
        <v>151</v>
      </c>
      <c r="T3925">
        <v>1</v>
      </c>
      <c r="U3925">
        <v>1</v>
      </c>
      <c r="V3925">
        <v>17</v>
      </c>
      <c r="W3925">
        <v>0</v>
      </c>
      <c r="X3925">
        <v>0</v>
      </c>
      <c r="Y3925">
        <v>0</v>
      </c>
      <c r="AF3925">
        <v>2.7</v>
      </c>
    </row>
    <row r="3926" spans="1:32" x14ac:dyDescent="0.2">
      <c r="A3926" t="s">
        <v>1141</v>
      </c>
      <c r="B3926" t="s">
        <v>720</v>
      </c>
      <c r="C3926" t="s">
        <v>55</v>
      </c>
      <c r="D3926" t="s">
        <v>48</v>
      </c>
      <c r="E3926">
        <v>4</v>
      </c>
      <c r="F3926" t="s">
        <v>1142</v>
      </c>
      <c r="G3926" t="s">
        <v>139</v>
      </c>
      <c r="T3926">
        <v>2</v>
      </c>
      <c r="U3926">
        <v>1</v>
      </c>
      <c r="V3926">
        <v>17</v>
      </c>
      <c r="W3926">
        <v>0</v>
      </c>
      <c r="X3926">
        <v>0</v>
      </c>
      <c r="Y3926">
        <v>0</v>
      </c>
      <c r="AF3926">
        <v>2.7</v>
      </c>
    </row>
    <row r="3927" spans="1:32" x14ac:dyDescent="0.2">
      <c r="A3927" t="s">
        <v>1009</v>
      </c>
      <c r="B3927" t="s">
        <v>720</v>
      </c>
      <c r="C3927" t="s">
        <v>59</v>
      </c>
      <c r="D3927" t="s">
        <v>40</v>
      </c>
      <c r="E3927">
        <v>4</v>
      </c>
      <c r="F3927" t="s">
        <v>1010</v>
      </c>
      <c r="G3927" t="s">
        <v>143</v>
      </c>
      <c r="T3927">
        <v>1</v>
      </c>
      <c r="U3927">
        <v>1</v>
      </c>
      <c r="V3927">
        <v>16</v>
      </c>
      <c r="W3927">
        <v>0</v>
      </c>
      <c r="X3927">
        <v>0</v>
      </c>
      <c r="Y3927">
        <v>0</v>
      </c>
      <c r="AF3927">
        <v>2.6</v>
      </c>
    </row>
    <row r="3928" spans="1:32" x14ac:dyDescent="0.2">
      <c r="A3928" t="s">
        <v>1101</v>
      </c>
      <c r="B3928" t="s">
        <v>720</v>
      </c>
      <c r="C3928" t="s">
        <v>42</v>
      </c>
      <c r="D3928" t="s">
        <v>32</v>
      </c>
      <c r="E3928">
        <v>4</v>
      </c>
      <c r="F3928" t="s">
        <v>1102</v>
      </c>
      <c r="G3928" t="s">
        <v>146</v>
      </c>
      <c r="T3928">
        <v>3</v>
      </c>
      <c r="U3928">
        <v>1</v>
      </c>
      <c r="V3928">
        <v>16</v>
      </c>
      <c r="W3928">
        <v>0</v>
      </c>
      <c r="X3928">
        <v>0</v>
      </c>
      <c r="Y3928">
        <v>0</v>
      </c>
      <c r="AF3928">
        <v>2.6</v>
      </c>
    </row>
    <row r="3929" spans="1:32" x14ac:dyDescent="0.2">
      <c r="A3929" t="s">
        <v>733</v>
      </c>
      <c r="B3929" t="s">
        <v>475</v>
      </c>
      <c r="C3929" t="s">
        <v>44</v>
      </c>
      <c r="D3929" t="s">
        <v>36</v>
      </c>
      <c r="E3929">
        <v>4</v>
      </c>
      <c r="F3929" t="s">
        <v>734</v>
      </c>
      <c r="G3929" t="s">
        <v>140</v>
      </c>
      <c r="O3929">
        <v>8</v>
      </c>
      <c r="P3929">
        <v>25</v>
      </c>
      <c r="Q3929">
        <v>0</v>
      </c>
      <c r="R3929">
        <v>0</v>
      </c>
      <c r="S3929">
        <v>0</v>
      </c>
      <c r="AF3929">
        <v>2.5</v>
      </c>
    </row>
    <row r="3930" spans="1:32" x14ac:dyDescent="0.2">
      <c r="A3930" t="s">
        <v>1221</v>
      </c>
      <c r="B3930" t="s">
        <v>794</v>
      </c>
      <c r="C3930" t="s">
        <v>58</v>
      </c>
      <c r="D3930" t="s">
        <v>37</v>
      </c>
      <c r="E3930">
        <v>4</v>
      </c>
      <c r="F3930" t="s">
        <v>1222</v>
      </c>
      <c r="G3930" t="s">
        <v>145</v>
      </c>
      <c r="T3930">
        <v>1</v>
      </c>
      <c r="U3930">
        <v>1</v>
      </c>
      <c r="V3930">
        <v>15</v>
      </c>
      <c r="W3930">
        <v>0</v>
      </c>
      <c r="X3930">
        <v>0</v>
      </c>
      <c r="Y3930">
        <v>0</v>
      </c>
      <c r="AF3930">
        <v>2.5</v>
      </c>
    </row>
    <row r="3931" spans="1:32" x14ac:dyDescent="0.2">
      <c r="A3931" t="s">
        <v>602</v>
      </c>
      <c r="B3931" t="s">
        <v>475</v>
      </c>
      <c r="C3931" t="s">
        <v>35</v>
      </c>
      <c r="D3931" t="s">
        <v>46</v>
      </c>
      <c r="E3931">
        <v>4</v>
      </c>
      <c r="F3931" t="s">
        <v>603</v>
      </c>
      <c r="G3931" t="s">
        <v>151</v>
      </c>
      <c r="O3931">
        <v>2</v>
      </c>
      <c r="P3931">
        <v>0</v>
      </c>
      <c r="Q3931">
        <v>0</v>
      </c>
      <c r="R3931">
        <v>0</v>
      </c>
      <c r="S3931">
        <v>0</v>
      </c>
      <c r="T3931">
        <v>2</v>
      </c>
      <c r="U3931">
        <v>2</v>
      </c>
      <c r="V3931">
        <v>4</v>
      </c>
      <c r="W3931">
        <v>0</v>
      </c>
      <c r="X3931">
        <v>0</v>
      </c>
      <c r="Y3931">
        <v>0</v>
      </c>
      <c r="AF3931">
        <v>2.4</v>
      </c>
    </row>
    <row r="3932" spans="1:32" x14ac:dyDescent="0.2">
      <c r="A3932" t="s">
        <v>529</v>
      </c>
      <c r="B3932" t="s">
        <v>530</v>
      </c>
      <c r="C3932" t="s">
        <v>61</v>
      </c>
      <c r="D3932" t="s">
        <v>57</v>
      </c>
      <c r="E3932">
        <v>4</v>
      </c>
      <c r="F3932" t="s">
        <v>531</v>
      </c>
      <c r="G3932" t="s">
        <v>153</v>
      </c>
      <c r="O3932">
        <v>2</v>
      </c>
      <c r="P3932">
        <v>9</v>
      </c>
      <c r="Q3932">
        <v>0</v>
      </c>
      <c r="R3932">
        <v>0</v>
      </c>
      <c r="S3932">
        <v>0</v>
      </c>
      <c r="T3932">
        <v>1</v>
      </c>
      <c r="U3932">
        <v>1</v>
      </c>
      <c r="V3932">
        <v>4</v>
      </c>
      <c r="W3932">
        <v>0</v>
      </c>
      <c r="X3932">
        <v>0</v>
      </c>
      <c r="Y3932">
        <v>0</v>
      </c>
      <c r="AF3932">
        <v>2.2999999999999998</v>
      </c>
    </row>
    <row r="3933" spans="1:32" x14ac:dyDescent="0.2">
      <c r="A3933" t="s">
        <v>1229</v>
      </c>
      <c r="B3933" t="s">
        <v>720</v>
      </c>
      <c r="C3933" t="s">
        <v>57</v>
      </c>
      <c r="D3933" t="s">
        <v>61</v>
      </c>
      <c r="E3933">
        <v>4</v>
      </c>
      <c r="F3933" t="s">
        <v>1230</v>
      </c>
      <c r="G3933" t="s">
        <v>153</v>
      </c>
      <c r="T3933">
        <v>1</v>
      </c>
      <c r="U3933">
        <v>1</v>
      </c>
      <c r="V3933">
        <v>12</v>
      </c>
      <c r="W3933">
        <v>0</v>
      </c>
      <c r="X3933">
        <v>0</v>
      </c>
      <c r="Y3933">
        <v>0</v>
      </c>
      <c r="AF3933">
        <v>2.2000000000000002</v>
      </c>
    </row>
    <row r="3934" spans="1:32" x14ac:dyDescent="0.2">
      <c r="A3934" t="s">
        <v>558</v>
      </c>
      <c r="B3934" t="s">
        <v>475</v>
      </c>
      <c r="C3934" t="s">
        <v>37</v>
      </c>
      <c r="D3934" t="s">
        <v>58</v>
      </c>
      <c r="E3934">
        <v>4</v>
      </c>
      <c r="F3934" t="s">
        <v>559</v>
      </c>
      <c r="G3934" t="s">
        <v>145</v>
      </c>
      <c r="O3934">
        <v>5</v>
      </c>
      <c r="P3934">
        <v>21</v>
      </c>
      <c r="Q3934">
        <v>0</v>
      </c>
      <c r="R3934">
        <v>0</v>
      </c>
      <c r="S3934">
        <v>0</v>
      </c>
      <c r="T3934">
        <v>1</v>
      </c>
      <c r="U3934">
        <v>0</v>
      </c>
      <c r="V3934">
        <v>0</v>
      </c>
      <c r="W3934">
        <v>0</v>
      </c>
      <c r="X3934">
        <v>0</v>
      </c>
      <c r="Y3934">
        <v>0</v>
      </c>
      <c r="AF3934">
        <v>2.1</v>
      </c>
    </row>
    <row r="3935" spans="1:32" x14ac:dyDescent="0.2">
      <c r="A3935" t="s">
        <v>944</v>
      </c>
      <c r="B3935" t="s">
        <v>720</v>
      </c>
      <c r="C3935" t="s">
        <v>48</v>
      </c>
      <c r="D3935" t="s">
        <v>55</v>
      </c>
      <c r="E3935">
        <v>4</v>
      </c>
      <c r="F3935" t="s">
        <v>945</v>
      </c>
      <c r="G3935" t="s">
        <v>139</v>
      </c>
      <c r="T3935">
        <v>2</v>
      </c>
      <c r="U3935">
        <v>1</v>
      </c>
      <c r="V3935">
        <v>11</v>
      </c>
      <c r="W3935">
        <v>0</v>
      </c>
      <c r="X3935">
        <v>0</v>
      </c>
      <c r="Y3935">
        <v>0</v>
      </c>
      <c r="AF3935">
        <v>2.1</v>
      </c>
    </row>
    <row r="3936" spans="1:32" x14ac:dyDescent="0.2">
      <c r="A3936" t="s">
        <v>1157</v>
      </c>
      <c r="B3936" t="s">
        <v>794</v>
      </c>
      <c r="C3936" t="s">
        <v>44</v>
      </c>
      <c r="D3936" t="s">
        <v>36</v>
      </c>
      <c r="E3936">
        <v>4</v>
      </c>
      <c r="F3936" t="s">
        <v>1158</v>
      </c>
      <c r="G3936" t="s">
        <v>140</v>
      </c>
      <c r="T3936">
        <v>2</v>
      </c>
      <c r="U3936">
        <v>1</v>
      </c>
      <c r="V3936">
        <v>11</v>
      </c>
      <c r="W3936">
        <v>0</v>
      </c>
      <c r="X3936">
        <v>0</v>
      </c>
      <c r="Y3936">
        <v>0</v>
      </c>
      <c r="AF3936">
        <v>2.1</v>
      </c>
    </row>
    <row r="3937" spans="1:32" x14ac:dyDescent="0.2">
      <c r="A3937" t="s">
        <v>1165</v>
      </c>
      <c r="B3937" t="s">
        <v>720</v>
      </c>
      <c r="C3937" t="s">
        <v>31</v>
      </c>
      <c r="D3937" t="s">
        <v>39</v>
      </c>
      <c r="E3937">
        <v>4</v>
      </c>
      <c r="F3937" t="s">
        <v>1166</v>
      </c>
      <c r="G3937" t="s">
        <v>150</v>
      </c>
      <c r="T3937">
        <v>1</v>
      </c>
      <c r="U3937">
        <v>1</v>
      </c>
      <c r="V3937">
        <v>11</v>
      </c>
      <c r="W3937">
        <v>0</v>
      </c>
      <c r="X3937">
        <v>0</v>
      </c>
      <c r="Y3937">
        <v>0</v>
      </c>
      <c r="AF3937">
        <v>2.1</v>
      </c>
    </row>
    <row r="3938" spans="1:32" x14ac:dyDescent="0.2">
      <c r="A3938" t="s">
        <v>515</v>
      </c>
      <c r="B3938" t="s">
        <v>475</v>
      </c>
      <c r="C3938" t="s">
        <v>38</v>
      </c>
      <c r="D3938" t="s">
        <v>53</v>
      </c>
      <c r="E3938">
        <v>4</v>
      </c>
      <c r="F3938" t="s">
        <v>516</v>
      </c>
      <c r="G3938" t="s">
        <v>148</v>
      </c>
      <c r="O3938">
        <v>5</v>
      </c>
      <c r="P3938">
        <v>20</v>
      </c>
      <c r="Q3938">
        <v>0</v>
      </c>
      <c r="R3938">
        <v>0</v>
      </c>
      <c r="S3938">
        <v>0</v>
      </c>
      <c r="Z3938">
        <v>1</v>
      </c>
      <c r="AA3938">
        <v>0</v>
      </c>
      <c r="AF3938">
        <v>2</v>
      </c>
    </row>
    <row r="3939" spans="1:32" x14ac:dyDescent="0.2">
      <c r="A3939" t="s">
        <v>787</v>
      </c>
      <c r="B3939" t="s">
        <v>720</v>
      </c>
      <c r="C3939" t="s">
        <v>51</v>
      </c>
      <c r="D3939" t="s">
        <v>62</v>
      </c>
      <c r="E3939">
        <v>4</v>
      </c>
      <c r="F3939" t="s">
        <v>788</v>
      </c>
      <c r="G3939" t="s">
        <v>144</v>
      </c>
      <c r="O3939">
        <v>1</v>
      </c>
      <c r="P3939">
        <v>6</v>
      </c>
      <c r="Q3939">
        <v>0</v>
      </c>
      <c r="R3939">
        <v>0</v>
      </c>
      <c r="S3939">
        <v>0</v>
      </c>
      <c r="T3939">
        <v>2</v>
      </c>
      <c r="U3939">
        <v>1</v>
      </c>
      <c r="V3939">
        <v>4</v>
      </c>
      <c r="W3939">
        <v>0</v>
      </c>
      <c r="X3939">
        <v>0</v>
      </c>
      <c r="Y3939">
        <v>0</v>
      </c>
      <c r="AF3939">
        <v>2</v>
      </c>
    </row>
    <row r="3940" spans="1:32" x14ac:dyDescent="0.2">
      <c r="A3940" t="s">
        <v>612</v>
      </c>
      <c r="B3940" t="s">
        <v>475</v>
      </c>
      <c r="C3940" t="s">
        <v>55</v>
      </c>
      <c r="D3940" t="s">
        <v>48</v>
      </c>
      <c r="E3940">
        <v>4</v>
      </c>
      <c r="F3940" t="s">
        <v>613</v>
      </c>
      <c r="G3940" t="s">
        <v>139</v>
      </c>
      <c r="O3940">
        <v>5</v>
      </c>
      <c r="P3940">
        <v>19</v>
      </c>
      <c r="Q3940">
        <v>0</v>
      </c>
      <c r="R3940">
        <v>0</v>
      </c>
      <c r="S3940">
        <v>0</v>
      </c>
      <c r="AF3940">
        <v>1.9</v>
      </c>
    </row>
    <row r="3941" spans="1:32" x14ac:dyDescent="0.2">
      <c r="A3941" t="s">
        <v>1013</v>
      </c>
      <c r="B3941" t="s">
        <v>720</v>
      </c>
      <c r="C3941" t="s">
        <v>39</v>
      </c>
      <c r="D3941" t="s">
        <v>31</v>
      </c>
      <c r="E3941">
        <v>4</v>
      </c>
      <c r="F3941" t="s">
        <v>1014</v>
      </c>
      <c r="G3941" t="s">
        <v>150</v>
      </c>
      <c r="T3941">
        <v>1</v>
      </c>
      <c r="U3941">
        <v>1</v>
      </c>
      <c r="V3941">
        <v>9</v>
      </c>
      <c r="W3941">
        <v>0</v>
      </c>
      <c r="X3941">
        <v>0</v>
      </c>
      <c r="Y3941">
        <v>0</v>
      </c>
      <c r="AF3941">
        <v>1.9</v>
      </c>
    </row>
    <row r="3942" spans="1:32" x14ac:dyDescent="0.2">
      <c r="A3942" t="s">
        <v>994</v>
      </c>
      <c r="B3942" t="s">
        <v>794</v>
      </c>
      <c r="C3942" t="s">
        <v>62</v>
      </c>
      <c r="D3942" t="s">
        <v>51</v>
      </c>
      <c r="E3942">
        <v>4</v>
      </c>
      <c r="F3942" t="s">
        <v>995</v>
      </c>
      <c r="G3942" t="s">
        <v>144</v>
      </c>
      <c r="T3942">
        <v>1</v>
      </c>
      <c r="U3942">
        <v>1</v>
      </c>
      <c r="V3942">
        <v>8</v>
      </c>
      <c r="W3942">
        <v>0</v>
      </c>
      <c r="X3942">
        <v>0</v>
      </c>
      <c r="Y3942">
        <v>0</v>
      </c>
      <c r="AF3942">
        <v>1.8</v>
      </c>
    </row>
    <row r="3943" spans="1:32" x14ac:dyDescent="0.2">
      <c r="A3943" t="s">
        <v>910</v>
      </c>
      <c r="B3943" t="s">
        <v>720</v>
      </c>
      <c r="C3943" t="s">
        <v>50</v>
      </c>
      <c r="D3943" t="s">
        <v>33</v>
      </c>
      <c r="E3943">
        <v>4</v>
      </c>
      <c r="F3943" t="s">
        <v>911</v>
      </c>
      <c r="G3943" t="s">
        <v>142</v>
      </c>
      <c r="T3943">
        <v>1</v>
      </c>
      <c r="U3943">
        <v>1</v>
      </c>
      <c r="V3943">
        <v>8</v>
      </c>
      <c r="W3943">
        <v>0</v>
      </c>
      <c r="X3943">
        <v>0</v>
      </c>
      <c r="Y3943">
        <v>0</v>
      </c>
      <c r="AF3943">
        <v>1.8</v>
      </c>
    </row>
    <row r="3944" spans="1:32" x14ac:dyDescent="0.2">
      <c r="A3944" t="s">
        <v>906</v>
      </c>
      <c r="B3944" t="s">
        <v>794</v>
      </c>
      <c r="C3944" t="s">
        <v>46</v>
      </c>
      <c r="D3944" t="s">
        <v>35</v>
      </c>
      <c r="E3944">
        <v>4</v>
      </c>
      <c r="F3944" t="s">
        <v>907</v>
      </c>
      <c r="G3944" t="s">
        <v>151</v>
      </c>
      <c r="T3944">
        <v>3</v>
      </c>
      <c r="U3944">
        <v>1</v>
      </c>
      <c r="V3944">
        <v>8</v>
      </c>
      <c r="W3944">
        <v>0</v>
      </c>
      <c r="X3944">
        <v>0</v>
      </c>
      <c r="Y3944">
        <v>0</v>
      </c>
      <c r="AF3944">
        <v>1.8</v>
      </c>
    </row>
    <row r="3945" spans="1:32" x14ac:dyDescent="0.2">
      <c r="A3945" t="s">
        <v>1041</v>
      </c>
      <c r="B3945" t="s">
        <v>794</v>
      </c>
      <c r="C3945" t="s">
        <v>36</v>
      </c>
      <c r="D3945" t="s">
        <v>44</v>
      </c>
      <c r="E3945">
        <v>4</v>
      </c>
      <c r="F3945" t="s">
        <v>1042</v>
      </c>
      <c r="G3945" t="s">
        <v>140</v>
      </c>
      <c r="T3945">
        <v>3</v>
      </c>
      <c r="U3945">
        <v>1</v>
      </c>
      <c r="V3945">
        <v>8</v>
      </c>
      <c r="W3945">
        <v>0</v>
      </c>
      <c r="X3945">
        <v>0</v>
      </c>
      <c r="Y3945">
        <v>0</v>
      </c>
      <c r="AF3945">
        <v>1.8</v>
      </c>
    </row>
    <row r="3946" spans="1:32" x14ac:dyDescent="0.2">
      <c r="A3946" t="s">
        <v>495</v>
      </c>
      <c r="B3946" t="s">
        <v>475</v>
      </c>
      <c r="C3946" t="s">
        <v>38</v>
      </c>
      <c r="D3946" t="s">
        <v>53</v>
      </c>
      <c r="E3946">
        <v>4</v>
      </c>
      <c r="F3946" t="s">
        <v>496</v>
      </c>
      <c r="G3946" t="s">
        <v>148</v>
      </c>
      <c r="O3946">
        <v>4</v>
      </c>
      <c r="P3946">
        <v>17</v>
      </c>
      <c r="Q3946">
        <v>0</v>
      </c>
      <c r="R3946">
        <v>0</v>
      </c>
      <c r="S3946">
        <v>0</v>
      </c>
      <c r="T3946">
        <v>3</v>
      </c>
      <c r="U3946">
        <v>0</v>
      </c>
      <c r="V3946">
        <v>0</v>
      </c>
      <c r="W3946">
        <v>0</v>
      </c>
      <c r="X3946">
        <v>0</v>
      </c>
      <c r="Y3946">
        <v>0</v>
      </c>
      <c r="AF3946">
        <v>1.7</v>
      </c>
    </row>
    <row r="3947" spans="1:32" x14ac:dyDescent="0.2">
      <c r="A3947" t="s">
        <v>624</v>
      </c>
      <c r="B3947" t="s">
        <v>475</v>
      </c>
      <c r="C3947" t="s">
        <v>33</v>
      </c>
      <c r="D3947" t="s">
        <v>50</v>
      </c>
      <c r="E3947">
        <v>4</v>
      </c>
      <c r="F3947" t="s">
        <v>625</v>
      </c>
      <c r="G3947" t="s">
        <v>142</v>
      </c>
      <c r="O3947">
        <v>6</v>
      </c>
      <c r="P3947">
        <v>17</v>
      </c>
      <c r="Q3947">
        <v>0</v>
      </c>
      <c r="R3947">
        <v>0</v>
      </c>
      <c r="S3947">
        <v>0</v>
      </c>
      <c r="AF3947">
        <v>1.7</v>
      </c>
    </row>
    <row r="3948" spans="1:32" x14ac:dyDescent="0.2">
      <c r="A3948" t="s">
        <v>890</v>
      </c>
      <c r="B3948" t="s">
        <v>720</v>
      </c>
      <c r="C3948" t="s">
        <v>45</v>
      </c>
      <c r="D3948" t="s">
        <v>49</v>
      </c>
      <c r="E3948">
        <v>4</v>
      </c>
      <c r="F3948" t="s">
        <v>891</v>
      </c>
      <c r="G3948" t="s">
        <v>141</v>
      </c>
      <c r="T3948">
        <v>1</v>
      </c>
      <c r="U3948">
        <v>1</v>
      </c>
      <c r="V3948">
        <v>7</v>
      </c>
      <c r="W3948">
        <v>0</v>
      </c>
      <c r="X3948">
        <v>0</v>
      </c>
      <c r="Y3948">
        <v>0</v>
      </c>
      <c r="AF3948">
        <v>1.7</v>
      </c>
    </row>
    <row r="3949" spans="1:32" x14ac:dyDescent="0.2">
      <c r="A3949" t="s">
        <v>1127</v>
      </c>
      <c r="B3949" t="s">
        <v>794</v>
      </c>
      <c r="C3949" t="s">
        <v>36</v>
      </c>
      <c r="D3949" t="s">
        <v>44</v>
      </c>
      <c r="E3949">
        <v>4</v>
      </c>
      <c r="F3949" t="s">
        <v>1128</v>
      </c>
      <c r="G3949" t="s">
        <v>140</v>
      </c>
      <c r="T3949">
        <v>1</v>
      </c>
      <c r="U3949">
        <v>1</v>
      </c>
      <c r="V3949">
        <v>7</v>
      </c>
      <c r="W3949">
        <v>0</v>
      </c>
      <c r="X3949">
        <v>0</v>
      </c>
      <c r="Y3949">
        <v>0</v>
      </c>
      <c r="AF3949">
        <v>1.7</v>
      </c>
    </row>
    <row r="3950" spans="1:32" x14ac:dyDescent="0.2">
      <c r="A3950" t="s">
        <v>781</v>
      </c>
      <c r="B3950" t="s">
        <v>720</v>
      </c>
      <c r="C3950" t="s">
        <v>62</v>
      </c>
      <c r="D3950" t="s">
        <v>51</v>
      </c>
      <c r="E3950">
        <v>4</v>
      </c>
      <c r="F3950" t="s">
        <v>782</v>
      </c>
      <c r="G3950" t="s">
        <v>144</v>
      </c>
      <c r="O3950">
        <v>2</v>
      </c>
      <c r="P3950">
        <v>-4</v>
      </c>
      <c r="Q3950">
        <v>0</v>
      </c>
      <c r="R3950">
        <v>0</v>
      </c>
      <c r="S3950">
        <v>0</v>
      </c>
      <c r="T3950">
        <v>1</v>
      </c>
      <c r="U3950">
        <v>1</v>
      </c>
      <c r="V3950">
        <v>11</v>
      </c>
      <c r="W3950">
        <v>0</v>
      </c>
      <c r="X3950">
        <v>0</v>
      </c>
      <c r="Y3950">
        <v>0</v>
      </c>
      <c r="AF3950">
        <v>1.7</v>
      </c>
    </row>
    <row r="3951" spans="1:32" x14ac:dyDescent="0.2">
      <c r="A3951" t="s">
        <v>1097</v>
      </c>
      <c r="B3951" t="s">
        <v>794</v>
      </c>
      <c r="C3951" t="s">
        <v>60</v>
      </c>
      <c r="D3951" t="s">
        <v>47</v>
      </c>
      <c r="E3951">
        <v>4</v>
      </c>
      <c r="F3951" t="s">
        <v>1098</v>
      </c>
      <c r="G3951" t="s">
        <v>149</v>
      </c>
      <c r="T3951">
        <v>2</v>
      </c>
      <c r="U3951">
        <v>1</v>
      </c>
      <c r="V3951">
        <v>7</v>
      </c>
      <c r="W3951">
        <v>0</v>
      </c>
      <c r="X3951">
        <v>0</v>
      </c>
      <c r="Y3951">
        <v>0</v>
      </c>
      <c r="AF3951">
        <v>1.7</v>
      </c>
    </row>
    <row r="3952" spans="1:32" x14ac:dyDescent="0.2">
      <c r="A3952" t="s">
        <v>1250</v>
      </c>
      <c r="B3952" t="s">
        <v>794</v>
      </c>
      <c r="C3952" t="s">
        <v>34</v>
      </c>
      <c r="D3952" t="s">
        <v>41</v>
      </c>
      <c r="E3952">
        <v>4</v>
      </c>
      <c r="F3952" t="s">
        <v>1251</v>
      </c>
      <c r="G3952" t="s">
        <v>152</v>
      </c>
      <c r="T3952">
        <v>1</v>
      </c>
      <c r="U3952">
        <v>1</v>
      </c>
      <c r="V3952">
        <v>7</v>
      </c>
      <c r="W3952">
        <v>0</v>
      </c>
      <c r="X3952">
        <v>0</v>
      </c>
      <c r="Y3952">
        <v>0</v>
      </c>
      <c r="AF3952">
        <v>1.7</v>
      </c>
    </row>
    <row r="3953" spans="1:32" x14ac:dyDescent="0.2">
      <c r="A3953" t="s">
        <v>656</v>
      </c>
      <c r="B3953" t="s">
        <v>475</v>
      </c>
      <c r="C3953" t="s">
        <v>60</v>
      </c>
      <c r="D3953" t="s">
        <v>47</v>
      </c>
      <c r="E3953">
        <v>4</v>
      </c>
      <c r="F3953" t="s">
        <v>657</v>
      </c>
      <c r="G3953" t="s">
        <v>149</v>
      </c>
      <c r="O3953">
        <v>1</v>
      </c>
      <c r="P3953">
        <v>0</v>
      </c>
      <c r="Q3953">
        <v>0</v>
      </c>
      <c r="R3953">
        <v>0</v>
      </c>
      <c r="S3953">
        <v>0</v>
      </c>
      <c r="T3953">
        <v>3</v>
      </c>
      <c r="U3953">
        <v>1</v>
      </c>
      <c r="V3953">
        <v>6</v>
      </c>
      <c r="W3953">
        <v>0</v>
      </c>
      <c r="X3953">
        <v>0</v>
      </c>
      <c r="Y3953">
        <v>0</v>
      </c>
      <c r="AF3953">
        <v>1.6</v>
      </c>
    </row>
    <row r="3954" spans="1:32" x14ac:dyDescent="0.2">
      <c r="A3954" t="s">
        <v>1123</v>
      </c>
      <c r="B3954" t="s">
        <v>794</v>
      </c>
      <c r="C3954" t="s">
        <v>33</v>
      </c>
      <c r="D3954" t="s">
        <v>50</v>
      </c>
      <c r="E3954">
        <v>4</v>
      </c>
      <c r="F3954" t="s">
        <v>1124</v>
      </c>
      <c r="G3954" t="s">
        <v>142</v>
      </c>
      <c r="T3954">
        <v>6</v>
      </c>
      <c r="U3954">
        <v>1</v>
      </c>
      <c r="V3954">
        <v>6</v>
      </c>
      <c r="W3954">
        <v>0</v>
      </c>
      <c r="X3954">
        <v>0</v>
      </c>
      <c r="Y3954">
        <v>0</v>
      </c>
      <c r="AF3954">
        <v>1.6</v>
      </c>
    </row>
    <row r="3955" spans="1:32" x14ac:dyDescent="0.2">
      <c r="A3955" t="s">
        <v>542</v>
      </c>
      <c r="B3955" t="s">
        <v>475</v>
      </c>
      <c r="C3955" t="s">
        <v>45</v>
      </c>
      <c r="D3955" t="s">
        <v>49</v>
      </c>
      <c r="E3955">
        <v>4</v>
      </c>
      <c r="F3955" t="s">
        <v>543</v>
      </c>
      <c r="G3955" t="s">
        <v>141</v>
      </c>
      <c r="O3955">
        <v>1</v>
      </c>
      <c r="P3955">
        <v>6</v>
      </c>
      <c r="Q3955">
        <v>0</v>
      </c>
      <c r="R3955">
        <v>0</v>
      </c>
      <c r="S3955">
        <v>0</v>
      </c>
      <c r="T3955">
        <v>1</v>
      </c>
      <c r="U3955">
        <v>1</v>
      </c>
      <c r="V3955">
        <v>-1</v>
      </c>
      <c r="W3955">
        <v>0</v>
      </c>
      <c r="X3955">
        <v>0</v>
      </c>
      <c r="Y3955">
        <v>0</v>
      </c>
      <c r="AF3955">
        <v>1.5</v>
      </c>
    </row>
    <row r="3956" spans="1:32" x14ac:dyDescent="0.2">
      <c r="A3956" t="s">
        <v>1045</v>
      </c>
      <c r="B3956" t="s">
        <v>530</v>
      </c>
      <c r="C3956" t="s">
        <v>34</v>
      </c>
      <c r="D3956" t="s">
        <v>41</v>
      </c>
      <c r="E3956">
        <v>4</v>
      </c>
      <c r="F3956" t="s">
        <v>1046</v>
      </c>
      <c r="G3956" t="s">
        <v>152</v>
      </c>
      <c r="T3956">
        <v>1</v>
      </c>
      <c r="U3956">
        <v>1</v>
      </c>
      <c r="V3956">
        <v>4</v>
      </c>
      <c r="W3956">
        <v>0</v>
      </c>
      <c r="X3956">
        <v>0</v>
      </c>
      <c r="Y3956">
        <v>0</v>
      </c>
      <c r="AF3956">
        <v>1.4</v>
      </c>
    </row>
    <row r="3957" spans="1:32" x14ac:dyDescent="0.2">
      <c r="A3957" t="s">
        <v>1093</v>
      </c>
      <c r="B3957" t="s">
        <v>794</v>
      </c>
      <c r="C3957" t="s">
        <v>35</v>
      </c>
      <c r="D3957" t="s">
        <v>46</v>
      </c>
      <c r="E3957">
        <v>4</v>
      </c>
      <c r="F3957" t="s">
        <v>1094</v>
      </c>
      <c r="G3957" t="s">
        <v>151</v>
      </c>
      <c r="T3957">
        <v>1</v>
      </c>
      <c r="U3957">
        <v>1</v>
      </c>
      <c r="V3957">
        <v>4</v>
      </c>
      <c r="W3957">
        <v>0</v>
      </c>
      <c r="X3957">
        <v>0</v>
      </c>
      <c r="Y3957">
        <v>0</v>
      </c>
      <c r="AF3957">
        <v>1.4</v>
      </c>
    </row>
    <row r="3958" spans="1:32" x14ac:dyDescent="0.2">
      <c r="A3958" t="s">
        <v>686</v>
      </c>
      <c r="B3958" t="s">
        <v>530</v>
      </c>
      <c r="C3958" t="s">
        <v>61</v>
      </c>
      <c r="D3958" t="s">
        <v>57</v>
      </c>
      <c r="E3958">
        <v>4</v>
      </c>
      <c r="F3958" t="s">
        <v>687</v>
      </c>
      <c r="G3958" t="s">
        <v>153</v>
      </c>
      <c r="O3958">
        <v>1</v>
      </c>
      <c r="P3958">
        <v>0</v>
      </c>
      <c r="Q3958">
        <v>0</v>
      </c>
      <c r="R3958">
        <v>0</v>
      </c>
      <c r="S3958">
        <v>0</v>
      </c>
      <c r="T3958">
        <v>1</v>
      </c>
      <c r="U3958">
        <v>1</v>
      </c>
      <c r="V3958">
        <v>3</v>
      </c>
      <c r="W3958">
        <v>0</v>
      </c>
      <c r="X3958">
        <v>0</v>
      </c>
      <c r="Y3958">
        <v>0</v>
      </c>
      <c r="AF3958">
        <v>1.3</v>
      </c>
    </row>
    <row r="3959" spans="1:32" x14ac:dyDescent="0.2">
      <c r="A3959" t="s">
        <v>810</v>
      </c>
      <c r="B3959" t="s">
        <v>720</v>
      </c>
      <c r="C3959" t="s">
        <v>44</v>
      </c>
      <c r="D3959" t="s">
        <v>36</v>
      </c>
      <c r="E3959">
        <v>4</v>
      </c>
      <c r="F3959" t="s">
        <v>811</v>
      </c>
      <c r="G3959" t="s">
        <v>140</v>
      </c>
      <c r="T3959">
        <v>3</v>
      </c>
      <c r="U3959">
        <v>1</v>
      </c>
      <c r="V3959">
        <v>3</v>
      </c>
      <c r="W3959">
        <v>0</v>
      </c>
      <c r="X3959">
        <v>0</v>
      </c>
      <c r="Y3959">
        <v>0</v>
      </c>
      <c r="AF3959">
        <v>1.3</v>
      </c>
    </row>
    <row r="3960" spans="1:32" x14ac:dyDescent="0.2">
      <c r="A3960" t="s">
        <v>1135</v>
      </c>
      <c r="B3960" t="s">
        <v>794</v>
      </c>
      <c r="C3960" t="s">
        <v>58</v>
      </c>
      <c r="D3960" t="s">
        <v>37</v>
      </c>
      <c r="E3960">
        <v>4</v>
      </c>
      <c r="F3960" t="s">
        <v>1136</v>
      </c>
      <c r="G3960" t="s">
        <v>145</v>
      </c>
      <c r="T3960">
        <v>1</v>
      </c>
      <c r="U3960">
        <v>1</v>
      </c>
      <c r="V3960">
        <v>2</v>
      </c>
      <c r="W3960">
        <v>0</v>
      </c>
      <c r="X3960">
        <v>0</v>
      </c>
      <c r="Y3960">
        <v>0</v>
      </c>
      <c r="AF3960">
        <v>1.2</v>
      </c>
    </row>
    <row r="3961" spans="1:32" x14ac:dyDescent="0.2">
      <c r="A3961" t="s">
        <v>523</v>
      </c>
      <c r="B3961" t="s">
        <v>475</v>
      </c>
      <c r="C3961" t="s">
        <v>53</v>
      </c>
      <c r="D3961" t="s">
        <v>38</v>
      </c>
      <c r="E3961">
        <v>4</v>
      </c>
      <c r="F3961" t="s">
        <v>524</v>
      </c>
      <c r="G3961" t="s">
        <v>148</v>
      </c>
      <c r="O3961">
        <v>7</v>
      </c>
      <c r="P3961">
        <v>11</v>
      </c>
      <c r="Q3961">
        <v>0</v>
      </c>
      <c r="R3961">
        <v>0</v>
      </c>
      <c r="S3961">
        <v>0</v>
      </c>
      <c r="AF3961">
        <v>1.1000000000000001</v>
      </c>
    </row>
    <row r="3962" spans="1:32" x14ac:dyDescent="0.2">
      <c r="A3962" t="s">
        <v>916</v>
      </c>
      <c r="B3962" t="s">
        <v>794</v>
      </c>
      <c r="C3962" t="s">
        <v>48</v>
      </c>
      <c r="D3962" t="s">
        <v>55</v>
      </c>
      <c r="E3962">
        <v>4</v>
      </c>
      <c r="F3962" t="s">
        <v>917</v>
      </c>
      <c r="G3962" t="s">
        <v>139</v>
      </c>
      <c r="T3962">
        <v>2</v>
      </c>
      <c r="U3962">
        <v>1</v>
      </c>
      <c r="V3962">
        <v>1</v>
      </c>
      <c r="W3962">
        <v>0</v>
      </c>
      <c r="X3962">
        <v>0</v>
      </c>
      <c r="Y3962">
        <v>0</v>
      </c>
      <c r="AF3962">
        <v>1.1000000000000001</v>
      </c>
    </row>
    <row r="3963" spans="1:32" x14ac:dyDescent="0.2">
      <c r="A3963" t="s">
        <v>719</v>
      </c>
      <c r="B3963" t="s">
        <v>720</v>
      </c>
      <c r="C3963" t="s">
        <v>40</v>
      </c>
      <c r="D3963" t="s">
        <v>59</v>
      </c>
      <c r="E3963">
        <v>4</v>
      </c>
      <c r="F3963" t="s">
        <v>721</v>
      </c>
      <c r="G3963" t="s">
        <v>143</v>
      </c>
      <c r="O3963">
        <v>1</v>
      </c>
      <c r="P3963">
        <v>8</v>
      </c>
      <c r="Q3963">
        <v>0</v>
      </c>
      <c r="R3963">
        <v>0</v>
      </c>
      <c r="S3963">
        <v>0</v>
      </c>
      <c r="AF3963">
        <v>0.8</v>
      </c>
    </row>
    <row r="3964" spans="1:32" x14ac:dyDescent="0.2">
      <c r="A3964" t="s">
        <v>540</v>
      </c>
      <c r="B3964" t="s">
        <v>530</v>
      </c>
      <c r="C3964" t="s">
        <v>44</v>
      </c>
      <c r="D3964" t="s">
        <v>36</v>
      </c>
      <c r="E3964">
        <v>4</v>
      </c>
      <c r="F3964" t="s">
        <v>541</v>
      </c>
      <c r="G3964" t="s">
        <v>140</v>
      </c>
      <c r="O3964">
        <v>3</v>
      </c>
      <c r="P3964">
        <v>7</v>
      </c>
      <c r="Q3964">
        <v>0</v>
      </c>
      <c r="R3964">
        <v>0</v>
      </c>
      <c r="S3964">
        <v>0</v>
      </c>
      <c r="AF3964">
        <v>0.7</v>
      </c>
    </row>
    <row r="3965" spans="1:32" x14ac:dyDescent="0.2">
      <c r="A3965" t="s">
        <v>538</v>
      </c>
      <c r="B3965" t="s">
        <v>475</v>
      </c>
      <c r="C3965" t="s">
        <v>39</v>
      </c>
      <c r="D3965" t="s">
        <v>31</v>
      </c>
      <c r="E3965">
        <v>4</v>
      </c>
      <c r="F3965" t="s">
        <v>539</v>
      </c>
      <c r="G3965" t="s">
        <v>150</v>
      </c>
      <c r="O3965">
        <v>1</v>
      </c>
      <c r="P3965">
        <v>6</v>
      </c>
      <c r="Q3965">
        <v>0</v>
      </c>
      <c r="R3965">
        <v>0</v>
      </c>
      <c r="S3965">
        <v>0</v>
      </c>
      <c r="AF3965">
        <v>0.6</v>
      </c>
    </row>
    <row r="3966" spans="1:32" x14ac:dyDescent="0.2">
      <c r="A3966" t="s">
        <v>552</v>
      </c>
      <c r="B3966" t="s">
        <v>475</v>
      </c>
      <c r="C3966" t="s">
        <v>48</v>
      </c>
      <c r="D3966" t="s">
        <v>55</v>
      </c>
      <c r="E3966">
        <v>4</v>
      </c>
      <c r="F3966" t="s">
        <v>553</v>
      </c>
      <c r="G3966" t="s">
        <v>139</v>
      </c>
      <c r="O3966">
        <v>2</v>
      </c>
      <c r="P3966">
        <v>5</v>
      </c>
      <c r="Q3966">
        <v>0</v>
      </c>
      <c r="R3966">
        <v>0</v>
      </c>
      <c r="S3966">
        <v>0</v>
      </c>
      <c r="AF3966">
        <v>0.5</v>
      </c>
    </row>
    <row r="3967" spans="1:32" x14ac:dyDescent="0.2">
      <c r="A3967" t="s">
        <v>688</v>
      </c>
      <c r="B3967" t="s">
        <v>475</v>
      </c>
      <c r="C3967" t="s">
        <v>52</v>
      </c>
      <c r="D3967" t="s">
        <v>56</v>
      </c>
      <c r="E3967">
        <v>4</v>
      </c>
      <c r="F3967" t="s">
        <v>689</v>
      </c>
      <c r="G3967" t="s">
        <v>147</v>
      </c>
      <c r="O3967">
        <v>1</v>
      </c>
      <c r="P3967">
        <v>4</v>
      </c>
      <c r="Q3967">
        <v>0</v>
      </c>
      <c r="R3967">
        <v>0</v>
      </c>
      <c r="S3967">
        <v>0</v>
      </c>
      <c r="AF3967">
        <v>0.4</v>
      </c>
    </row>
    <row r="3968" spans="1:32" x14ac:dyDescent="0.2">
      <c r="A3968" t="s">
        <v>924</v>
      </c>
      <c r="B3968" t="s">
        <v>475</v>
      </c>
      <c r="C3968" t="s">
        <v>58</v>
      </c>
      <c r="D3968" t="s">
        <v>37</v>
      </c>
      <c r="E3968">
        <v>4</v>
      </c>
      <c r="F3968" t="s">
        <v>925</v>
      </c>
      <c r="G3968" t="s">
        <v>145</v>
      </c>
      <c r="T3968">
        <v>1</v>
      </c>
      <c r="U3968">
        <v>1</v>
      </c>
      <c r="V3968">
        <v>-6</v>
      </c>
      <c r="W3968">
        <v>0</v>
      </c>
      <c r="X3968">
        <v>0</v>
      </c>
      <c r="Y3968">
        <v>0</v>
      </c>
      <c r="AF3968">
        <v>0.4</v>
      </c>
    </row>
    <row r="3969" spans="1:32" x14ac:dyDescent="0.2">
      <c r="A3969" t="s">
        <v>608</v>
      </c>
      <c r="B3969" t="s">
        <v>475</v>
      </c>
      <c r="C3969" t="s">
        <v>52</v>
      </c>
      <c r="D3969" t="s">
        <v>56</v>
      </c>
      <c r="E3969">
        <v>4</v>
      </c>
      <c r="F3969" t="s">
        <v>609</v>
      </c>
      <c r="G3969" t="s">
        <v>147</v>
      </c>
      <c r="O3969">
        <v>2</v>
      </c>
      <c r="P3969">
        <v>3</v>
      </c>
      <c r="Q3969">
        <v>0</v>
      </c>
      <c r="R3969">
        <v>0</v>
      </c>
      <c r="S3969">
        <v>0</v>
      </c>
      <c r="T3969">
        <v>1</v>
      </c>
      <c r="U3969">
        <v>0</v>
      </c>
      <c r="V3969">
        <v>0</v>
      </c>
      <c r="W3969">
        <v>0</v>
      </c>
      <c r="X3969">
        <v>0</v>
      </c>
      <c r="Y3969">
        <v>0</v>
      </c>
      <c r="AF3969">
        <v>0.3</v>
      </c>
    </row>
    <row r="3970" spans="1:32" x14ac:dyDescent="0.2">
      <c r="A3970" t="s">
        <v>592</v>
      </c>
      <c r="B3970" t="s">
        <v>475</v>
      </c>
      <c r="C3970" t="s">
        <v>39</v>
      </c>
      <c r="D3970" t="s">
        <v>31</v>
      </c>
      <c r="E3970">
        <v>4</v>
      </c>
      <c r="F3970" t="s">
        <v>593</v>
      </c>
      <c r="G3970" t="s">
        <v>150</v>
      </c>
      <c r="O3970">
        <v>1</v>
      </c>
      <c r="P3970">
        <v>3</v>
      </c>
      <c r="Q3970">
        <v>0</v>
      </c>
      <c r="R3970">
        <v>0</v>
      </c>
      <c r="S3970">
        <v>0</v>
      </c>
      <c r="AF3970">
        <v>0.3</v>
      </c>
    </row>
    <row r="3971" spans="1:32" x14ac:dyDescent="0.2">
      <c r="A3971" t="s">
        <v>604</v>
      </c>
      <c r="B3971" t="s">
        <v>475</v>
      </c>
      <c r="C3971" t="s">
        <v>59</v>
      </c>
      <c r="D3971" t="s">
        <v>40</v>
      </c>
      <c r="E3971">
        <v>4</v>
      </c>
      <c r="F3971" t="s">
        <v>605</v>
      </c>
      <c r="G3971" t="s">
        <v>143</v>
      </c>
      <c r="O3971">
        <v>3</v>
      </c>
      <c r="P3971">
        <v>2</v>
      </c>
      <c r="Q3971">
        <v>0</v>
      </c>
      <c r="R3971">
        <v>0</v>
      </c>
      <c r="S3971">
        <v>0</v>
      </c>
      <c r="Z3971">
        <v>1</v>
      </c>
      <c r="AA3971">
        <v>0</v>
      </c>
      <c r="AF3971">
        <v>0.2</v>
      </c>
    </row>
    <row r="3972" spans="1:32" x14ac:dyDescent="0.2">
      <c r="A3972" t="s">
        <v>717</v>
      </c>
      <c r="B3972" t="s">
        <v>530</v>
      </c>
      <c r="C3972" t="s">
        <v>53</v>
      </c>
      <c r="D3972" t="s">
        <v>38</v>
      </c>
      <c r="E3972">
        <v>4</v>
      </c>
      <c r="F3972" t="s">
        <v>718</v>
      </c>
      <c r="G3972" t="s">
        <v>148</v>
      </c>
      <c r="O3972">
        <v>1</v>
      </c>
      <c r="P3972">
        <v>0</v>
      </c>
      <c r="Q3972">
        <v>0</v>
      </c>
      <c r="R3972">
        <v>0</v>
      </c>
      <c r="S3972">
        <v>0</v>
      </c>
      <c r="AF3972">
        <v>0</v>
      </c>
    </row>
    <row r="3973" spans="1:32" x14ac:dyDescent="0.2">
      <c r="A3973" t="s">
        <v>650</v>
      </c>
      <c r="B3973" t="s">
        <v>475</v>
      </c>
      <c r="C3973" t="s">
        <v>42</v>
      </c>
      <c r="D3973" t="s">
        <v>32</v>
      </c>
      <c r="E3973">
        <v>4</v>
      </c>
      <c r="F3973" t="s">
        <v>651</v>
      </c>
      <c r="G3973" t="s">
        <v>146</v>
      </c>
      <c r="O3973">
        <v>1</v>
      </c>
      <c r="P3973">
        <v>0</v>
      </c>
      <c r="Q3973">
        <v>0</v>
      </c>
      <c r="R3973">
        <v>0</v>
      </c>
      <c r="S3973">
        <v>0</v>
      </c>
      <c r="AF3973">
        <v>0</v>
      </c>
    </row>
    <row r="3974" spans="1:32" x14ac:dyDescent="0.2">
      <c r="A3974" t="s">
        <v>950</v>
      </c>
      <c r="B3974" t="s">
        <v>720</v>
      </c>
      <c r="C3974" t="s">
        <v>52</v>
      </c>
      <c r="D3974" t="s">
        <v>56</v>
      </c>
      <c r="E3974">
        <v>4</v>
      </c>
      <c r="F3974" t="s">
        <v>951</v>
      </c>
      <c r="G3974" t="s">
        <v>147</v>
      </c>
      <c r="T3974">
        <v>2</v>
      </c>
      <c r="U3974">
        <v>0</v>
      </c>
      <c r="V3974">
        <v>0</v>
      </c>
      <c r="W3974">
        <v>0</v>
      </c>
      <c r="X3974">
        <v>0</v>
      </c>
      <c r="Y3974">
        <v>0</v>
      </c>
      <c r="AF3974">
        <v>0</v>
      </c>
    </row>
    <row r="3975" spans="1:32" x14ac:dyDescent="0.2">
      <c r="A3975" t="s">
        <v>1000</v>
      </c>
      <c r="B3975" t="s">
        <v>1001</v>
      </c>
      <c r="C3975" t="s">
        <v>46</v>
      </c>
      <c r="D3975" t="s">
        <v>35</v>
      </c>
      <c r="E3975">
        <v>4</v>
      </c>
      <c r="F3975" t="s">
        <v>1002</v>
      </c>
      <c r="G3975" t="s">
        <v>151</v>
      </c>
      <c r="T3975">
        <v>1</v>
      </c>
      <c r="U3975">
        <v>0</v>
      </c>
      <c r="V3975">
        <v>0</v>
      </c>
      <c r="W3975">
        <v>0</v>
      </c>
      <c r="X3975">
        <v>0</v>
      </c>
      <c r="Y3975">
        <v>0</v>
      </c>
      <c r="AF3975">
        <v>0</v>
      </c>
    </row>
    <row r="3976" spans="1:32" x14ac:dyDescent="0.2">
      <c r="A3976" t="s">
        <v>1031</v>
      </c>
      <c r="B3976" t="s">
        <v>720</v>
      </c>
      <c r="C3976" t="s">
        <v>59</v>
      </c>
      <c r="D3976" t="s">
        <v>40</v>
      </c>
      <c r="E3976">
        <v>4</v>
      </c>
      <c r="F3976" t="s">
        <v>1032</v>
      </c>
      <c r="G3976" t="s">
        <v>143</v>
      </c>
      <c r="T3976">
        <v>2</v>
      </c>
      <c r="U3976">
        <v>0</v>
      </c>
      <c r="V3976">
        <v>0</v>
      </c>
      <c r="W3976">
        <v>0</v>
      </c>
      <c r="X3976">
        <v>0</v>
      </c>
      <c r="Y3976">
        <v>0</v>
      </c>
      <c r="AF3976">
        <v>0</v>
      </c>
    </row>
    <row r="3977" spans="1:32" x14ac:dyDescent="0.2">
      <c r="A3977" t="s">
        <v>1033</v>
      </c>
      <c r="B3977" t="s">
        <v>794</v>
      </c>
      <c r="C3977" t="s">
        <v>39</v>
      </c>
      <c r="D3977" t="s">
        <v>31</v>
      </c>
      <c r="E3977">
        <v>4</v>
      </c>
      <c r="F3977" t="s">
        <v>1034</v>
      </c>
      <c r="G3977" t="s">
        <v>150</v>
      </c>
      <c r="T3977">
        <v>1</v>
      </c>
      <c r="U3977">
        <v>0</v>
      </c>
      <c r="V3977">
        <v>0</v>
      </c>
      <c r="W3977">
        <v>0</v>
      </c>
      <c r="X3977">
        <v>0</v>
      </c>
      <c r="Y3977">
        <v>0</v>
      </c>
      <c r="AF3977">
        <v>0</v>
      </c>
    </row>
    <row r="3978" spans="1:32" x14ac:dyDescent="0.2">
      <c r="A3978" t="s">
        <v>1035</v>
      </c>
      <c r="B3978" t="s">
        <v>720</v>
      </c>
      <c r="C3978" t="s">
        <v>52</v>
      </c>
      <c r="D3978" t="s">
        <v>56</v>
      </c>
      <c r="E3978">
        <v>4</v>
      </c>
      <c r="F3978" t="s">
        <v>1036</v>
      </c>
      <c r="G3978" t="s">
        <v>147</v>
      </c>
      <c r="T3978">
        <v>1</v>
      </c>
      <c r="U3978">
        <v>0</v>
      </c>
      <c r="V3978">
        <v>0</v>
      </c>
      <c r="W3978">
        <v>0</v>
      </c>
      <c r="X3978">
        <v>0</v>
      </c>
      <c r="Y3978">
        <v>0</v>
      </c>
      <c r="AF3978">
        <v>0</v>
      </c>
    </row>
    <row r="3979" spans="1:32" x14ac:dyDescent="0.2">
      <c r="A3979" t="s">
        <v>904</v>
      </c>
      <c r="B3979" t="s">
        <v>720</v>
      </c>
      <c r="C3979" t="s">
        <v>56</v>
      </c>
      <c r="D3979" t="s">
        <v>52</v>
      </c>
      <c r="E3979">
        <v>4</v>
      </c>
      <c r="F3979" t="s">
        <v>905</v>
      </c>
      <c r="G3979" t="s">
        <v>147</v>
      </c>
      <c r="T3979">
        <v>1</v>
      </c>
      <c r="U3979">
        <v>0</v>
      </c>
      <c r="V3979">
        <v>0</v>
      </c>
      <c r="W3979">
        <v>0</v>
      </c>
      <c r="X3979">
        <v>0</v>
      </c>
      <c r="Y3979">
        <v>0</v>
      </c>
      <c r="AF3979">
        <v>0</v>
      </c>
    </row>
    <row r="3980" spans="1:32" x14ac:dyDescent="0.2">
      <c r="A3980" t="s">
        <v>1071</v>
      </c>
      <c r="B3980" t="s">
        <v>720</v>
      </c>
      <c r="C3980" t="s">
        <v>31</v>
      </c>
      <c r="D3980" t="s">
        <v>39</v>
      </c>
      <c r="E3980">
        <v>4</v>
      </c>
      <c r="F3980" t="s">
        <v>1072</v>
      </c>
      <c r="G3980" t="s">
        <v>150</v>
      </c>
      <c r="T3980">
        <v>1</v>
      </c>
      <c r="U3980">
        <v>0</v>
      </c>
      <c r="V3980">
        <v>0</v>
      </c>
      <c r="W3980">
        <v>0</v>
      </c>
      <c r="X3980">
        <v>0</v>
      </c>
      <c r="Y3980">
        <v>0</v>
      </c>
      <c r="AF3980">
        <v>0</v>
      </c>
    </row>
    <row r="3981" spans="1:32" x14ac:dyDescent="0.2">
      <c r="A3981" t="s">
        <v>1262</v>
      </c>
      <c r="B3981" t="s">
        <v>720</v>
      </c>
      <c r="C3981" t="s">
        <v>45</v>
      </c>
      <c r="D3981" t="s">
        <v>49</v>
      </c>
      <c r="E3981">
        <v>4</v>
      </c>
      <c r="F3981" t="s">
        <v>1263</v>
      </c>
      <c r="G3981" t="s">
        <v>141</v>
      </c>
      <c r="T3981">
        <v>1</v>
      </c>
      <c r="U3981">
        <v>0</v>
      </c>
      <c r="V3981">
        <v>0</v>
      </c>
      <c r="W3981">
        <v>0</v>
      </c>
      <c r="X3981">
        <v>0</v>
      </c>
      <c r="Y3981">
        <v>0</v>
      </c>
      <c r="AF3981">
        <v>0</v>
      </c>
    </row>
    <row r="3982" spans="1:32" x14ac:dyDescent="0.2">
      <c r="A3982" t="s">
        <v>964</v>
      </c>
      <c r="B3982" t="s">
        <v>720</v>
      </c>
      <c r="C3982" t="s">
        <v>44</v>
      </c>
      <c r="D3982" t="s">
        <v>36</v>
      </c>
      <c r="E3982">
        <v>4</v>
      </c>
      <c r="F3982" t="s">
        <v>965</v>
      </c>
      <c r="G3982" t="s">
        <v>140</v>
      </c>
      <c r="T3982">
        <v>2</v>
      </c>
      <c r="U3982">
        <v>0</v>
      </c>
      <c r="V3982">
        <v>0</v>
      </c>
      <c r="W3982">
        <v>0</v>
      </c>
      <c r="X3982">
        <v>0</v>
      </c>
      <c r="Y3982">
        <v>0</v>
      </c>
      <c r="AF3982">
        <v>0</v>
      </c>
    </row>
    <row r="3983" spans="1:32" x14ac:dyDescent="0.2">
      <c r="A3983" t="s">
        <v>1272</v>
      </c>
      <c r="B3983" t="s">
        <v>720</v>
      </c>
      <c r="C3983" t="s">
        <v>32</v>
      </c>
      <c r="D3983" t="s">
        <v>42</v>
      </c>
      <c r="E3983">
        <v>4</v>
      </c>
      <c r="F3983" t="s">
        <v>1273</v>
      </c>
      <c r="G3983" t="s">
        <v>146</v>
      </c>
      <c r="T3983">
        <v>1</v>
      </c>
      <c r="U3983">
        <v>0</v>
      </c>
      <c r="V3983">
        <v>0</v>
      </c>
      <c r="W3983">
        <v>0</v>
      </c>
      <c r="X3983">
        <v>0</v>
      </c>
      <c r="Y3983">
        <v>0</v>
      </c>
      <c r="AF3983">
        <v>0</v>
      </c>
    </row>
    <row r="3984" spans="1:32" x14ac:dyDescent="0.2">
      <c r="A3984" t="s">
        <v>1053</v>
      </c>
      <c r="B3984" t="s">
        <v>794</v>
      </c>
      <c r="C3984" t="s">
        <v>56</v>
      </c>
      <c r="D3984" t="s">
        <v>52</v>
      </c>
      <c r="E3984">
        <v>4</v>
      </c>
      <c r="F3984" t="s">
        <v>1054</v>
      </c>
      <c r="G3984" t="s">
        <v>147</v>
      </c>
      <c r="T3984">
        <v>1</v>
      </c>
      <c r="U3984">
        <v>0</v>
      </c>
      <c r="V3984">
        <v>0</v>
      </c>
      <c r="W3984">
        <v>0</v>
      </c>
      <c r="X3984">
        <v>0</v>
      </c>
      <c r="Y3984">
        <v>0</v>
      </c>
      <c r="AF3984">
        <v>0</v>
      </c>
    </row>
    <row r="3985" spans="1:32" x14ac:dyDescent="0.2">
      <c r="A3985" t="s">
        <v>1238</v>
      </c>
      <c r="B3985" t="s">
        <v>720</v>
      </c>
      <c r="C3985" t="s">
        <v>58</v>
      </c>
      <c r="D3985" t="s">
        <v>37</v>
      </c>
      <c r="E3985">
        <v>4</v>
      </c>
      <c r="F3985" t="s">
        <v>1239</v>
      </c>
      <c r="G3985" t="s">
        <v>145</v>
      </c>
      <c r="T3985">
        <v>1</v>
      </c>
      <c r="U3985">
        <v>0</v>
      </c>
      <c r="V3985">
        <v>0</v>
      </c>
      <c r="W3985">
        <v>0</v>
      </c>
      <c r="X3985">
        <v>0</v>
      </c>
      <c r="Y3985">
        <v>0</v>
      </c>
      <c r="AF3985">
        <v>0</v>
      </c>
    </row>
    <row r="3986" spans="1:32" x14ac:dyDescent="0.2">
      <c r="A3986" t="s">
        <v>1304</v>
      </c>
      <c r="B3986" t="s">
        <v>1305</v>
      </c>
      <c r="C3986" t="s">
        <v>56</v>
      </c>
      <c r="D3986" t="s">
        <v>52</v>
      </c>
      <c r="E3986">
        <v>4</v>
      </c>
      <c r="F3986" t="s">
        <v>1306</v>
      </c>
      <c r="G3986" t="s">
        <v>147</v>
      </c>
      <c r="T3986">
        <v>1</v>
      </c>
      <c r="U3986">
        <v>0</v>
      </c>
      <c r="V3986">
        <v>0</v>
      </c>
      <c r="W3986">
        <v>0</v>
      </c>
      <c r="X3986">
        <v>0</v>
      </c>
      <c r="Y3986">
        <v>0</v>
      </c>
      <c r="AF3986">
        <v>0</v>
      </c>
    </row>
    <row r="3987" spans="1:32" x14ac:dyDescent="0.2">
      <c r="A3987" t="s">
        <v>836</v>
      </c>
      <c r="B3987" t="s">
        <v>794</v>
      </c>
      <c r="C3987" t="s">
        <v>34</v>
      </c>
      <c r="D3987" t="s">
        <v>41</v>
      </c>
      <c r="E3987">
        <v>4</v>
      </c>
      <c r="F3987" t="s">
        <v>837</v>
      </c>
      <c r="G3987" t="s">
        <v>152</v>
      </c>
      <c r="T3987">
        <v>1</v>
      </c>
      <c r="U3987">
        <v>0</v>
      </c>
      <c r="V3987">
        <v>0</v>
      </c>
      <c r="W3987">
        <v>0</v>
      </c>
      <c r="X3987">
        <v>0</v>
      </c>
      <c r="Y3987">
        <v>0</v>
      </c>
      <c r="AF3987">
        <v>0</v>
      </c>
    </row>
    <row r="3988" spans="1:32" x14ac:dyDescent="0.2">
      <c r="A3988" t="s">
        <v>1075</v>
      </c>
      <c r="B3988" t="s">
        <v>720</v>
      </c>
      <c r="C3988" t="s">
        <v>56</v>
      </c>
      <c r="D3988" t="s">
        <v>52</v>
      </c>
      <c r="E3988">
        <v>4</v>
      </c>
      <c r="F3988" t="s">
        <v>1076</v>
      </c>
      <c r="G3988" t="s">
        <v>147</v>
      </c>
      <c r="T3988">
        <v>2</v>
      </c>
      <c r="U3988">
        <v>0</v>
      </c>
      <c r="V3988">
        <v>0</v>
      </c>
      <c r="W3988">
        <v>0</v>
      </c>
      <c r="X3988">
        <v>0</v>
      </c>
      <c r="Y3988">
        <v>0</v>
      </c>
      <c r="AF3988">
        <v>0</v>
      </c>
    </row>
    <row r="3989" spans="1:32" x14ac:dyDescent="0.2">
      <c r="A3989" t="s">
        <v>1213</v>
      </c>
      <c r="B3989" t="s">
        <v>794</v>
      </c>
      <c r="C3989" t="s">
        <v>37</v>
      </c>
      <c r="D3989" t="s">
        <v>58</v>
      </c>
      <c r="E3989">
        <v>4</v>
      </c>
      <c r="F3989" t="s">
        <v>1214</v>
      </c>
      <c r="G3989" t="s">
        <v>145</v>
      </c>
      <c r="T3989">
        <v>1</v>
      </c>
      <c r="U3989">
        <v>0</v>
      </c>
      <c r="V3989">
        <v>0</v>
      </c>
      <c r="W3989">
        <v>0</v>
      </c>
      <c r="X3989">
        <v>0</v>
      </c>
      <c r="Y3989">
        <v>0</v>
      </c>
      <c r="AF3989">
        <v>0</v>
      </c>
    </row>
    <row r="3990" spans="1:32" x14ac:dyDescent="0.2">
      <c r="A3990" t="s">
        <v>477</v>
      </c>
      <c r="B3990" t="s">
        <v>794</v>
      </c>
      <c r="C3990" t="s">
        <v>49</v>
      </c>
      <c r="D3990" t="s">
        <v>45</v>
      </c>
      <c r="E3990">
        <v>4</v>
      </c>
      <c r="F3990" t="s">
        <v>1325</v>
      </c>
      <c r="G3990" t="s">
        <v>141</v>
      </c>
      <c r="T3990">
        <v>1</v>
      </c>
      <c r="U3990">
        <v>0</v>
      </c>
      <c r="V3990">
        <v>0</v>
      </c>
      <c r="W3990">
        <v>0</v>
      </c>
      <c r="X3990">
        <v>0</v>
      </c>
      <c r="Y3990">
        <v>0</v>
      </c>
      <c r="AF3990">
        <v>0</v>
      </c>
    </row>
    <row r="3991" spans="1:32" x14ac:dyDescent="0.2">
      <c r="A3991" t="s">
        <v>1183</v>
      </c>
      <c r="B3991" t="s">
        <v>720</v>
      </c>
      <c r="C3991" t="s">
        <v>52</v>
      </c>
      <c r="D3991" t="s">
        <v>56</v>
      </c>
      <c r="E3991">
        <v>4</v>
      </c>
      <c r="F3991" t="s">
        <v>1184</v>
      </c>
      <c r="G3991" t="s">
        <v>147</v>
      </c>
      <c r="T3991">
        <v>3</v>
      </c>
      <c r="U3991">
        <v>0</v>
      </c>
      <c r="V3991">
        <v>0</v>
      </c>
      <c r="W3991">
        <v>0</v>
      </c>
      <c r="X3991">
        <v>0</v>
      </c>
      <c r="Y3991">
        <v>0</v>
      </c>
      <c r="AF3991">
        <v>0</v>
      </c>
    </row>
    <row r="3992" spans="1:32" x14ac:dyDescent="0.2">
      <c r="A3992" t="s">
        <v>1125</v>
      </c>
      <c r="B3992" t="s">
        <v>720</v>
      </c>
      <c r="C3992" t="s">
        <v>35</v>
      </c>
      <c r="D3992" t="s">
        <v>46</v>
      </c>
      <c r="E3992">
        <v>4</v>
      </c>
      <c r="F3992" t="s">
        <v>1126</v>
      </c>
      <c r="G3992" t="s">
        <v>151</v>
      </c>
      <c r="T3992">
        <v>1</v>
      </c>
      <c r="U3992">
        <v>0</v>
      </c>
      <c r="V3992">
        <v>0</v>
      </c>
      <c r="W3992">
        <v>0</v>
      </c>
      <c r="X3992">
        <v>0</v>
      </c>
      <c r="Y3992">
        <v>0</v>
      </c>
      <c r="AF3992">
        <v>0</v>
      </c>
    </row>
    <row r="3993" spans="1:32" x14ac:dyDescent="0.2">
      <c r="A3993" t="s">
        <v>1293</v>
      </c>
      <c r="B3993" t="s">
        <v>794</v>
      </c>
      <c r="C3993" t="s">
        <v>35</v>
      </c>
      <c r="D3993" t="s">
        <v>46</v>
      </c>
      <c r="E3993">
        <v>4</v>
      </c>
      <c r="F3993" t="s">
        <v>1294</v>
      </c>
      <c r="G3993" t="s">
        <v>151</v>
      </c>
      <c r="T3993">
        <v>2</v>
      </c>
      <c r="U3993">
        <v>0</v>
      </c>
      <c r="V3993">
        <v>0</v>
      </c>
      <c r="W3993">
        <v>0</v>
      </c>
      <c r="X3993">
        <v>0</v>
      </c>
      <c r="Y3993">
        <v>0</v>
      </c>
      <c r="AF3993">
        <v>0</v>
      </c>
    </row>
    <row r="3994" spans="1:32" x14ac:dyDescent="0.2">
      <c r="A3994" t="s">
        <v>1340</v>
      </c>
      <c r="B3994" t="s">
        <v>1305</v>
      </c>
      <c r="C3994" t="s">
        <v>52</v>
      </c>
      <c r="D3994" t="s">
        <v>56</v>
      </c>
      <c r="E3994">
        <v>4</v>
      </c>
      <c r="Z3994">
        <v>1</v>
      </c>
      <c r="AA3994">
        <v>0</v>
      </c>
      <c r="AF3994">
        <v>0</v>
      </c>
    </row>
    <row r="3995" spans="1:32" x14ac:dyDescent="0.2">
      <c r="A3995" t="s">
        <v>1342</v>
      </c>
      <c r="B3995" t="s">
        <v>1343</v>
      </c>
      <c r="C3995" t="s">
        <v>36</v>
      </c>
      <c r="D3995" t="s">
        <v>44</v>
      </c>
      <c r="E3995">
        <v>4</v>
      </c>
      <c r="Z3995">
        <v>1</v>
      </c>
      <c r="AA3995">
        <v>0</v>
      </c>
      <c r="AF3995">
        <v>0</v>
      </c>
    </row>
    <row r="3996" spans="1:32" x14ac:dyDescent="0.2">
      <c r="A3996" t="s">
        <v>698</v>
      </c>
      <c r="B3996" t="s">
        <v>475</v>
      </c>
      <c r="C3996" t="s">
        <v>56</v>
      </c>
      <c r="D3996" t="s">
        <v>52</v>
      </c>
      <c r="E3996">
        <v>4</v>
      </c>
      <c r="F3996" t="s">
        <v>699</v>
      </c>
      <c r="G3996" t="s">
        <v>147</v>
      </c>
      <c r="O3996">
        <v>1</v>
      </c>
      <c r="P3996">
        <v>-1</v>
      </c>
      <c r="Q3996">
        <v>0</v>
      </c>
      <c r="R3996">
        <v>0</v>
      </c>
      <c r="S3996">
        <v>0</v>
      </c>
      <c r="AF3996">
        <v>-0.1</v>
      </c>
    </row>
    <row r="3997" spans="1:32" x14ac:dyDescent="0.2">
      <c r="A3997" t="s">
        <v>614</v>
      </c>
      <c r="B3997" t="s">
        <v>475</v>
      </c>
      <c r="C3997" t="s">
        <v>35</v>
      </c>
      <c r="D3997" t="s">
        <v>46</v>
      </c>
      <c r="E3997">
        <v>4</v>
      </c>
      <c r="F3997" t="s">
        <v>615</v>
      </c>
      <c r="G3997" t="s">
        <v>151</v>
      </c>
      <c r="O3997">
        <v>2</v>
      </c>
      <c r="P3997">
        <v>-1</v>
      </c>
      <c r="Q3997">
        <v>0</v>
      </c>
      <c r="R3997">
        <v>0</v>
      </c>
      <c r="S3997">
        <v>0</v>
      </c>
      <c r="AF3997">
        <v>-0.1</v>
      </c>
    </row>
    <row r="3998" spans="1:32" x14ac:dyDescent="0.2">
      <c r="A3998" t="s">
        <v>684</v>
      </c>
      <c r="B3998" t="s">
        <v>475</v>
      </c>
      <c r="C3998" t="s">
        <v>34</v>
      </c>
      <c r="D3998" t="s">
        <v>41</v>
      </c>
      <c r="E3998">
        <v>4</v>
      </c>
      <c r="F3998" t="s">
        <v>685</v>
      </c>
      <c r="G3998" t="s">
        <v>152</v>
      </c>
      <c r="O3998">
        <v>1</v>
      </c>
      <c r="P3998">
        <v>-1</v>
      </c>
      <c r="Q3998">
        <v>0</v>
      </c>
      <c r="R3998">
        <v>0</v>
      </c>
      <c r="S3998">
        <v>0</v>
      </c>
      <c r="AF3998">
        <v>-0.1</v>
      </c>
    </row>
    <row r="3999" spans="1:32" x14ac:dyDescent="0.2">
      <c r="A3999" t="s">
        <v>472</v>
      </c>
      <c r="B3999" t="s">
        <v>462</v>
      </c>
      <c r="C3999" t="s">
        <v>55</v>
      </c>
      <c r="D3999" t="s">
        <v>48</v>
      </c>
      <c r="E3999">
        <v>4</v>
      </c>
      <c r="F3999" t="s">
        <v>473</v>
      </c>
      <c r="G3999" t="s">
        <v>139</v>
      </c>
      <c r="H3999">
        <v>1</v>
      </c>
      <c r="I3999">
        <v>1</v>
      </c>
      <c r="J3999">
        <v>-3</v>
      </c>
      <c r="K3999">
        <v>0</v>
      </c>
      <c r="L3999">
        <v>0</v>
      </c>
      <c r="M3999">
        <v>0</v>
      </c>
      <c r="N3999">
        <v>0</v>
      </c>
      <c r="AF3999">
        <v>-0.12</v>
      </c>
    </row>
    <row r="4000" spans="1:32" x14ac:dyDescent="0.2">
      <c r="A4000" t="s">
        <v>644</v>
      </c>
      <c r="B4000" t="s">
        <v>475</v>
      </c>
      <c r="C4000" t="s">
        <v>40</v>
      </c>
      <c r="D4000" t="s">
        <v>59</v>
      </c>
      <c r="E4000">
        <v>4</v>
      </c>
      <c r="F4000" t="s">
        <v>645</v>
      </c>
      <c r="G4000" t="s">
        <v>143</v>
      </c>
      <c r="O4000">
        <v>1</v>
      </c>
      <c r="P4000">
        <v>-2</v>
      </c>
      <c r="Q4000">
        <v>0</v>
      </c>
      <c r="R4000">
        <v>0</v>
      </c>
      <c r="S4000">
        <v>0</v>
      </c>
      <c r="AF4000">
        <v>-0.2</v>
      </c>
    </row>
    <row r="4001" spans="1:32" x14ac:dyDescent="0.2">
      <c r="A4001" t="s">
        <v>972</v>
      </c>
      <c r="B4001" t="s">
        <v>720</v>
      </c>
      <c r="C4001" t="s">
        <v>51</v>
      </c>
      <c r="D4001" t="s">
        <v>55</v>
      </c>
      <c r="E4001">
        <v>3</v>
      </c>
      <c r="F4001" t="s">
        <v>973</v>
      </c>
      <c r="G4001" t="s">
        <v>125</v>
      </c>
      <c r="T4001">
        <v>13</v>
      </c>
      <c r="U4001">
        <v>10</v>
      </c>
      <c r="V4001">
        <v>227</v>
      </c>
      <c r="W4001">
        <v>2</v>
      </c>
      <c r="X4001">
        <v>0</v>
      </c>
      <c r="Y4001">
        <v>1</v>
      </c>
      <c r="AF4001">
        <v>47.7</v>
      </c>
    </row>
    <row r="4002" spans="1:32" x14ac:dyDescent="0.2">
      <c r="A4002" t="s">
        <v>1155</v>
      </c>
      <c r="B4002" t="s">
        <v>720</v>
      </c>
      <c r="C4002" t="s">
        <v>55</v>
      </c>
      <c r="D4002" t="s">
        <v>51</v>
      </c>
      <c r="E4002">
        <v>3</v>
      </c>
      <c r="F4002" t="s">
        <v>1156</v>
      </c>
      <c r="G4002" t="s">
        <v>125</v>
      </c>
      <c r="T4002">
        <v>17</v>
      </c>
      <c r="U4002">
        <v>13</v>
      </c>
      <c r="V4002">
        <v>186</v>
      </c>
      <c r="W4002">
        <v>2</v>
      </c>
      <c r="X4002">
        <v>0</v>
      </c>
      <c r="Y4002">
        <v>1</v>
      </c>
      <c r="AF4002">
        <v>46.6</v>
      </c>
    </row>
    <row r="4003" spans="1:32" x14ac:dyDescent="0.2">
      <c r="A4003" t="s">
        <v>664</v>
      </c>
      <c r="B4003" t="s">
        <v>475</v>
      </c>
      <c r="C4003" t="s">
        <v>50</v>
      </c>
      <c r="D4003" t="s">
        <v>34</v>
      </c>
      <c r="E4003">
        <v>3</v>
      </c>
      <c r="F4003" t="s">
        <v>665</v>
      </c>
      <c r="G4003" t="s">
        <v>124</v>
      </c>
      <c r="O4003">
        <v>30</v>
      </c>
      <c r="P4003">
        <v>141</v>
      </c>
      <c r="Q4003">
        <v>3</v>
      </c>
      <c r="R4003">
        <v>0</v>
      </c>
      <c r="S4003">
        <v>1</v>
      </c>
      <c r="T4003">
        <v>5</v>
      </c>
      <c r="U4003">
        <v>5</v>
      </c>
      <c r="V4003">
        <v>52</v>
      </c>
      <c r="W4003">
        <v>0</v>
      </c>
      <c r="X4003">
        <v>0</v>
      </c>
      <c r="Y4003">
        <v>0</v>
      </c>
      <c r="AF4003">
        <v>45.3</v>
      </c>
    </row>
    <row r="4004" spans="1:32" x14ac:dyDescent="0.2">
      <c r="A4004" t="s">
        <v>896</v>
      </c>
      <c r="B4004" t="s">
        <v>720</v>
      </c>
      <c r="C4004" t="s">
        <v>50</v>
      </c>
      <c r="D4004" t="s">
        <v>34</v>
      </c>
      <c r="E4004">
        <v>3</v>
      </c>
      <c r="F4004" t="s">
        <v>897</v>
      </c>
      <c r="G4004" t="s">
        <v>124</v>
      </c>
      <c r="T4004">
        <v>20</v>
      </c>
      <c r="U4004">
        <v>12</v>
      </c>
      <c r="V4004">
        <v>164</v>
      </c>
      <c r="W4004">
        <v>2</v>
      </c>
      <c r="X4004">
        <v>0</v>
      </c>
      <c r="Y4004">
        <v>1</v>
      </c>
      <c r="AF4004">
        <v>43.4</v>
      </c>
    </row>
    <row r="4005" spans="1:32" x14ac:dyDescent="0.2">
      <c r="A4005" t="s">
        <v>888</v>
      </c>
      <c r="B4005" t="s">
        <v>720</v>
      </c>
      <c r="C4005" t="s">
        <v>49</v>
      </c>
      <c r="D4005" t="s">
        <v>39</v>
      </c>
      <c r="E4005">
        <v>3</v>
      </c>
      <c r="F4005" t="s">
        <v>889</v>
      </c>
      <c r="G4005" t="s">
        <v>132</v>
      </c>
      <c r="T4005">
        <v>18</v>
      </c>
      <c r="U4005">
        <v>12</v>
      </c>
      <c r="V4005">
        <v>133</v>
      </c>
      <c r="W4005">
        <v>2</v>
      </c>
      <c r="X4005">
        <v>0</v>
      </c>
      <c r="Y4005">
        <v>1</v>
      </c>
      <c r="AF4005">
        <v>40.299999999999997</v>
      </c>
    </row>
    <row r="4006" spans="1:32" x14ac:dyDescent="0.2">
      <c r="A4006" t="s">
        <v>415</v>
      </c>
      <c r="B4006" t="s">
        <v>367</v>
      </c>
      <c r="C4006" t="s">
        <v>47</v>
      </c>
      <c r="D4006" t="s">
        <v>62</v>
      </c>
      <c r="E4006">
        <v>3</v>
      </c>
      <c r="F4006" t="s">
        <v>416</v>
      </c>
      <c r="G4006" t="s">
        <v>138</v>
      </c>
      <c r="H4006">
        <v>35</v>
      </c>
      <c r="I4006">
        <v>24</v>
      </c>
      <c r="J4006">
        <v>333</v>
      </c>
      <c r="K4006">
        <v>5</v>
      </c>
      <c r="L4006">
        <v>0</v>
      </c>
      <c r="M4006">
        <v>0</v>
      </c>
      <c r="N4006">
        <v>1</v>
      </c>
      <c r="O4006">
        <v>2</v>
      </c>
      <c r="P4006">
        <v>16</v>
      </c>
      <c r="Q4006">
        <v>0</v>
      </c>
      <c r="R4006">
        <v>0</v>
      </c>
      <c r="S4006">
        <v>0</v>
      </c>
      <c r="AF4006">
        <v>37.92</v>
      </c>
    </row>
    <row r="4007" spans="1:32" x14ac:dyDescent="0.2">
      <c r="A4007" t="s">
        <v>926</v>
      </c>
      <c r="B4007" t="s">
        <v>720</v>
      </c>
      <c r="C4007" t="s">
        <v>46</v>
      </c>
      <c r="D4007" t="s">
        <v>60</v>
      </c>
      <c r="E4007">
        <v>3</v>
      </c>
      <c r="F4007" t="s">
        <v>927</v>
      </c>
      <c r="G4007" t="s">
        <v>134</v>
      </c>
      <c r="T4007">
        <v>11</v>
      </c>
      <c r="U4007">
        <v>9</v>
      </c>
      <c r="V4007">
        <v>134</v>
      </c>
      <c r="W4007">
        <v>2</v>
      </c>
      <c r="X4007">
        <v>0</v>
      </c>
      <c r="Y4007">
        <v>1</v>
      </c>
      <c r="AF4007">
        <v>37.4</v>
      </c>
    </row>
    <row r="4008" spans="1:32" x14ac:dyDescent="0.2">
      <c r="A4008" t="s">
        <v>1151</v>
      </c>
      <c r="B4008" t="s">
        <v>794</v>
      </c>
      <c r="C4008" t="s">
        <v>44</v>
      </c>
      <c r="D4008" t="s">
        <v>41</v>
      </c>
      <c r="E4008">
        <v>3</v>
      </c>
      <c r="F4008" t="s">
        <v>1152</v>
      </c>
      <c r="G4008" t="s">
        <v>128</v>
      </c>
      <c r="T4008">
        <v>11</v>
      </c>
      <c r="U4008">
        <v>8</v>
      </c>
      <c r="V4008">
        <v>134</v>
      </c>
      <c r="W4008">
        <v>2</v>
      </c>
      <c r="X4008">
        <v>0</v>
      </c>
      <c r="Y4008">
        <v>1</v>
      </c>
      <c r="AF4008">
        <v>36.4</v>
      </c>
    </row>
    <row r="4009" spans="1:32" x14ac:dyDescent="0.2">
      <c r="A4009" t="s">
        <v>383</v>
      </c>
      <c r="B4009" t="s">
        <v>367</v>
      </c>
      <c r="C4009" t="s">
        <v>51</v>
      </c>
      <c r="D4009" t="s">
        <v>55</v>
      </c>
      <c r="E4009">
        <v>3</v>
      </c>
      <c r="F4009" t="s">
        <v>384</v>
      </c>
      <c r="G4009" t="s">
        <v>125</v>
      </c>
      <c r="H4009">
        <v>32</v>
      </c>
      <c r="I4009">
        <v>20</v>
      </c>
      <c r="J4009">
        <v>383</v>
      </c>
      <c r="K4009">
        <v>3</v>
      </c>
      <c r="L4009">
        <v>0</v>
      </c>
      <c r="M4009">
        <v>1</v>
      </c>
      <c r="N4009">
        <v>1</v>
      </c>
      <c r="O4009">
        <v>5</v>
      </c>
      <c r="P4009">
        <v>10</v>
      </c>
      <c r="Q4009">
        <v>1</v>
      </c>
      <c r="R4009">
        <v>0</v>
      </c>
      <c r="S4009">
        <v>0</v>
      </c>
      <c r="Z4009">
        <v>1</v>
      </c>
      <c r="AA4009">
        <v>0</v>
      </c>
      <c r="AF4009">
        <v>36.32</v>
      </c>
    </row>
    <row r="4010" spans="1:32" x14ac:dyDescent="0.2">
      <c r="A4010" t="s">
        <v>812</v>
      </c>
      <c r="B4010" t="s">
        <v>720</v>
      </c>
      <c r="C4010" t="s">
        <v>47</v>
      </c>
      <c r="D4010" t="s">
        <v>62</v>
      </c>
      <c r="E4010">
        <v>3</v>
      </c>
      <c r="F4010" t="s">
        <v>813</v>
      </c>
      <c r="G4010" t="s">
        <v>138</v>
      </c>
      <c r="O4010">
        <v>1</v>
      </c>
      <c r="P4010">
        <v>12</v>
      </c>
      <c r="Q4010">
        <v>0</v>
      </c>
      <c r="R4010">
        <v>0</v>
      </c>
      <c r="S4010">
        <v>0</v>
      </c>
      <c r="T4010">
        <v>12</v>
      </c>
      <c r="U4010">
        <v>7</v>
      </c>
      <c r="V4010">
        <v>91</v>
      </c>
      <c r="W4010">
        <v>3</v>
      </c>
      <c r="X4010">
        <v>0</v>
      </c>
      <c r="Y4010">
        <v>0</v>
      </c>
      <c r="AF4010">
        <v>35.299999999999997</v>
      </c>
    </row>
    <row r="4011" spans="1:32" x14ac:dyDescent="0.2">
      <c r="A4011" t="s">
        <v>377</v>
      </c>
      <c r="B4011" t="s">
        <v>367</v>
      </c>
      <c r="C4011" t="s">
        <v>44</v>
      </c>
      <c r="D4011" t="s">
        <v>41</v>
      </c>
      <c r="E4011">
        <v>3</v>
      </c>
      <c r="F4011" t="s">
        <v>378</v>
      </c>
      <c r="G4011" t="s">
        <v>128</v>
      </c>
      <c r="H4011">
        <v>31</v>
      </c>
      <c r="I4011">
        <v>20</v>
      </c>
      <c r="J4011">
        <v>315</v>
      </c>
      <c r="K4011">
        <v>2</v>
      </c>
      <c r="L4011">
        <v>0</v>
      </c>
      <c r="M4011">
        <v>0</v>
      </c>
      <c r="N4011">
        <v>1</v>
      </c>
      <c r="O4011">
        <v>7</v>
      </c>
      <c r="P4011">
        <v>33</v>
      </c>
      <c r="Q4011">
        <v>1</v>
      </c>
      <c r="R4011">
        <v>0</v>
      </c>
      <c r="S4011">
        <v>0</v>
      </c>
      <c r="AF4011">
        <v>32.9</v>
      </c>
    </row>
    <row r="4012" spans="1:32" x14ac:dyDescent="0.2">
      <c r="A4012" t="s">
        <v>1101</v>
      </c>
      <c r="B4012" t="s">
        <v>720</v>
      </c>
      <c r="C4012" t="s">
        <v>42</v>
      </c>
      <c r="D4012" t="s">
        <v>58</v>
      </c>
      <c r="E4012">
        <v>3</v>
      </c>
      <c r="F4012" t="s">
        <v>1102</v>
      </c>
      <c r="G4012" t="s">
        <v>135</v>
      </c>
      <c r="T4012">
        <v>10</v>
      </c>
      <c r="U4012">
        <v>6</v>
      </c>
      <c r="V4012">
        <v>113</v>
      </c>
      <c r="W4012">
        <v>2</v>
      </c>
      <c r="X4012">
        <v>0</v>
      </c>
      <c r="Y4012">
        <v>1</v>
      </c>
      <c r="AF4012">
        <v>32.299999999999997</v>
      </c>
    </row>
    <row r="4013" spans="1:32" x14ac:dyDescent="0.2">
      <c r="A4013" t="s">
        <v>497</v>
      </c>
      <c r="B4013" t="s">
        <v>475</v>
      </c>
      <c r="C4013" t="s">
        <v>62</v>
      </c>
      <c r="D4013" t="s">
        <v>47</v>
      </c>
      <c r="E4013">
        <v>3</v>
      </c>
      <c r="F4013" t="s">
        <v>498</v>
      </c>
      <c r="G4013" t="s">
        <v>138</v>
      </c>
      <c r="O4013">
        <v>11</v>
      </c>
      <c r="P4013">
        <v>49</v>
      </c>
      <c r="Q4013">
        <v>3</v>
      </c>
      <c r="R4013">
        <v>0</v>
      </c>
      <c r="S4013">
        <v>0</v>
      </c>
      <c r="T4013">
        <v>7</v>
      </c>
      <c r="U4013">
        <v>5</v>
      </c>
      <c r="V4013">
        <v>33</v>
      </c>
      <c r="W4013">
        <v>0</v>
      </c>
      <c r="X4013">
        <v>0</v>
      </c>
      <c r="Y4013">
        <v>0</v>
      </c>
      <c r="AF4013">
        <v>31.2</v>
      </c>
    </row>
    <row r="4014" spans="1:32" x14ac:dyDescent="0.2">
      <c r="A4014" t="s">
        <v>828</v>
      </c>
      <c r="B4014" t="s">
        <v>720</v>
      </c>
      <c r="C4014" t="s">
        <v>62</v>
      </c>
      <c r="D4014" t="s">
        <v>47</v>
      </c>
      <c r="E4014">
        <v>3</v>
      </c>
      <c r="F4014" t="s">
        <v>829</v>
      </c>
      <c r="G4014" t="s">
        <v>138</v>
      </c>
      <c r="T4014">
        <v>11</v>
      </c>
      <c r="U4014">
        <v>8</v>
      </c>
      <c r="V4014">
        <v>141</v>
      </c>
      <c r="W4014">
        <v>1</v>
      </c>
      <c r="X4014">
        <v>0</v>
      </c>
      <c r="Y4014">
        <v>1</v>
      </c>
      <c r="AF4014">
        <v>31.1</v>
      </c>
    </row>
    <row r="4015" spans="1:32" x14ac:dyDescent="0.2">
      <c r="A4015" t="s">
        <v>648</v>
      </c>
      <c r="B4015" t="s">
        <v>475</v>
      </c>
      <c r="C4015" t="s">
        <v>46</v>
      </c>
      <c r="D4015" t="s">
        <v>60</v>
      </c>
      <c r="E4015">
        <v>3</v>
      </c>
      <c r="F4015" t="s">
        <v>649</v>
      </c>
      <c r="G4015" t="s">
        <v>134</v>
      </c>
      <c r="O4015">
        <v>22</v>
      </c>
      <c r="P4015">
        <v>110</v>
      </c>
      <c r="Q4015">
        <v>2</v>
      </c>
      <c r="R4015">
        <v>0</v>
      </c>
      <c r="S4015">
        <v>1</v>
      </c>
      <c r="T4015">
        <v>2</v>
      </c>
      <c r="U4015">
        <v>1</v>
      </c>
      <c r="V4015">
        <v>40</v>
      </c>
      <c r="W4015">
        <v>0</v>
      </c>
      <c r="X4015">
        <v>0</v>
      </c>
      <c r="Y4015">
        <v>0</v>
      </c>
      <c r="AF4015">
        <v>31</v>
      </c>
    </row>
    <row r="4016" spans="1:32" x14ac:dyDescent="0.2">
      <c r="A4016" t="s">
        <v>652</v>
      </c>
      <c r="B4016" t="s">
        <v>475</v>
      </c>
      <c r="C4016" t="s">
        <v>34</v>
      </c>
      <c r="D4016" t="s">
        <v>50</v>
      </c>
      <c r="E4016">
        <v>3</v>
      </c>
      <c r="F4016" t="s">
        <v>653</v>
      </c>
      <c r="G4016" t="s">
        <v>124</v>
      </c>
      <c r="O4016">
        <v>14</v>
      </c>
      <c r="P4016">
        <v>87</v>
      </c>
      <c r="Q4016">
        <v>3</v>
      </c>
      <c r="R4016">
        <v>0</v>
      </c>
      <c r="S4016">
        <v>0</v>
      </c>
      <c r="T4016">
        <v>2</v>
      </c>
      <c r="U4016">
        <v>2</v>
      </c>
      <c r="V4016">
        <v>18</v>
      </c>
      <c r="W4016">
        <v>0</v>
      </c>
      <c r="X4016">
        <v>0</v>
      </c>
      <c r="Y4016">
        <v>0</v>
      </c>
      <c r="AF4016">
        <v>30.5</v>
      </c>
    </row>
    <row r="4017" spans="1:32" x14ac:dyDescent="0.2">
      <c r="A4017" t="s">
        <v>846</v>
      </c>
      <c r="B4017" t="s">
        <v>720</v>
      </c>
      <c r="C4017" t="s">
        <v>32</v>
      </c>
      <c r="D4017" t="s">
        <v>38</v>
      </c>
      <c r="E4017">
        <v>3</v>
      </c>
      <c r="F4017" t="s">
        <v>847</v>
      </c>
      <c r="G4017" t="s">
        <v>130</v>
      </c>
      <c r="T4017">
        <v>14</v>
      </c>
      <c r="U4017">
        <v>10</v>
      </c>
      <c r="V4017">
        <v>109</v>
      </c>
      <c r="W4017">
        <v>1</v>
      </c>
      <c r="X4017">
        <v>0</v>
      </c>
      <c r="Y4017">
        <v>1</v>
      </c>
      <c r="Z4017">
        <v>1</v>
      </c>
      <c r="AA4017">
        <v>0</v>
      </c>
      <c r="AF4017">
        <v>29.9</v>
      </c>
    </row>
    <row r="4018" spans="1:32" x14ac:dyDescent="0.2">
      <c r="A4018" t="s">
        <v>1246</v>
      </c>
      <c r="B4018" t="s">
        <v>720</v>
      </c>
      <c r="C4018" t="s">
        <v>47</v>
      </c>
      <c r="D4018" t="s">
        <v>62</v>
      </c>
      <c r="E4018">
        <v>3</v>
      </c>
      <c r="F4018" t="s">
        <v>1247</v>
      </c>
      <c r="G4018" t="s">
        <v>138</v>
      </c>
      <c r="T4018">
        <v>8</v>
      </c>
      <c r="U4018">
        <v>7</v>
      </c>
      <c r="V4018">
        <v>139</v>
      </c>
      <c r="W4018">
        <v>1</v>
      </c>
      <c r="X4018">
        <v>0</v>
      </c>
      <c r="Y4018">
        <v>1</v>
      </c>
      <c r="AF4018">
        <v>29.9</v>
      </c>
    </row>
    <row r="4019" spans="1:32" x14ac:dyDescent="0.2">
      <c r="A4019" t="s">
        <v>634</v>
      </c>
      <c r="B4019" t="s">
        <v>475</v>
      </c>
      <c r="C4019" t="s">
        <v>43</v>
      </c>
      <c r="D4019" t="s">
        <v>40</v>
      </c>
      <c r="E4019">
        <v>3</v>
      </c>
      <c r="F4019" t="s">
        <v>635</v>
      </c>
      <c r="G4019" t="s">
        <v>127</v>
      </c>
      <c r="O4019">
        <v>18</v>
      </c>
      <c r="P4019">
        <v>78</v>
      </c>
      <c r="Q4019">
        <v>3</v>
      </c>
      <c r="R4019">
        <v>0</v>
      </c>
      <c r="S4019">
        <v>0</v>
      </c>
      <c r="T4019">
        <v>1</v>
      </c>
      <c r="U4019">
        <v>1</v>
      </c>
      <c r="V4019">
        <v>14</v>
      </c>
      <c r="W4019">
        <v>0</v>
      </c>
      <c r="X4019">
        <v>0</v>
      </c>
      <c r="Y4019">
        <v>0</v>
      </c>
      <c r="AF4019">
        <v>28.2</v>
      </c>
    </row>
    <row r="4020" spans="1:32" x14ac:dyDescent="0.2">
      <c r="A4020" t="s">
        <v>501</v>
      </c>
      <c r="B4020" t="s">
        <v>475</v>
      </c>
      <c r="C4020" t="s">
        <v>39</v>
      </c>
      <c r="D4020" t="s">
        <v>49</v>
      </c>
      <c r="E4020">
        <v>3</v>
      </c>
      <c r="F4020" t="s">
        <v>502</v>
      </c>
      <c r="G4020" t="s">
        <v>132</v>
      </c>
      <c r="O4020">
        <v>20</v>
      </c>
      <c r="P4020">
        <v>126</v>
      </c>
      <c r="Q4020">
        <v>2</v>
      </c>
      <c r="R4020">
        <v>0</v>
      </c>
      <c r="S4020">
        <v>1</v>
      </c>
      <c r="AF4020">
        <v>27.6</v>
      </c>
    </row>
    <row r="4021" spans="1:32" x14ac:dyDescent="0.2">
      <c r="A4021" t="s">
        <v>1117</v>
      </c>
      <c r="B4021" t="s">
        <v>720</v>
      </c>
      <c r="C4021" t="s">
        <v>37</v>
      </c>
      <c r="D4021" t="s">
        <v>53</v>
      </c>
      <c r="E4021">
        <v>3</v>
      </c>
      <c r="F4021" t="s">
        <v>1118</v>
      </c>
      <c r="G4021" t="s">
        <v>123</v>
      </c>
      <c r="T4021">
        <v>7</v>
      </c>
      <c r="U4021">
        <v>7</v>
      </c>
      <c r="V4021">
        <v>116</v>
      </c>
      <c r="W4021">
        <v>1</v>
      </c>
      <c r="X4021">
        <v>0</v>
      </c>
      <c r="Y4021">
        <v>1</v>
      </c>
      <c r="AF4021">
        <v>27.6</v>
      </c>
    </row>
    <row r="4022" spans="1:32" x14ac:dyDescent="0.2">
      <c r="A4022" t="s">
        <v>1003</v>
      </c>
      <c r="B4022" t="s">
        <v>720</v>
      </c>
      <c r="C4022" t="s">
        <v>33</v>
      </c>
      <c r="D4022" t="s">
        <v>36</v>
      </c>
      <c r="E4022">
        <v>3</v>
      </c>
      <c r="F4022" t="s">
        <v>1004</v>
      </c>
      <c r="G4022" t="s">
        <v>133</v>
      </c>
      <c r="T4022">
        <v>14</v>
      </c>
      <c r="U4022">
        <v>8</v>
      </c>
      <c r="V4022">
        <v>101</v>
      </c>
      <c r="W4022">
        <v>1</v>
      </c>
      <c r="X4022">
        <v>0</v>
      </c>
      <c r="Y4022">
        <v>1</v>
      </c>
      <c r="AF4022">
        <v>27.1</v>
      </c>
    </row>
    <row r="4023" spans="1:32" x14ac:dyDescent="0.2">
      <c r="A4023" t="s">
        <v>582</v>
      </c>
      <c r="B4023" t="s">
        <v>475</v>
      </c>
      <c r="C4023" t="s">
        <v>48</v>
      </c>
      <c r="D4023" t="s">
        <v>35</v>
      </c>
      <c r="E4023">
        <v>3</v>
      </c>
      <c r="F4023" t="s">
        <v>583</v>
      </c>
      <c r="G4023" t="s">
        <v>131</v>
      </c>
      <c r="O4023">
        <v>19</v>
      </c>
      <c r="P4023">
        <v>62</v>
      </c>
      <c r="Q4023">
        <v>1</v>
      </c>
      <c r="R4023">
        <v>0</v>
      </c>
      <c r="S4023">
        <v>0</v>
      </c>
      <c r="T4023">
        <v>8</v>
      </c>
      <c r="U4023">
        <v>7</v>
      </c>
      <c r="V4023">
        <v>70</v>
      </c>
      <c r="W4023">
        <v>0</v>
      </c>
      <c r="X4023">
        <v>0</v>
      </c>
      <c r="Y4023">
        <v>0</v>
      </c>
      <c r="AF4023">
        <v>26.2</v>
      </c>
    </row>
    <row r="4024" spans="1:32" x14ac:dyDescent="0.2">
      <c r="A4024" t="s">
        <v>421</v>
      </c>
      <c r="B4024" t="s">
        <v>367</v>
      </c>
      <c r="C4024" t="s">
        <v>43</v>
      </c>
      <c r="D4024" t="s">
        <v>40</v>
      </c>
      <c r="E4024">
        <v>3</v>
      </c>
      <c r="F4024" t="s">
        <v>422</v>
      </c>
      <c r="G4024" t="s">
        <v>127</v>
      </c>
      <c r="H4024">
        <v>42</v>
      </c>
      <c r="I4024">
        <v>33</v>
      </c>
      <c r="J4024">
        <v>358</v>
      </c>
      <c r="K4024">
        <v>2</v>
      </c>
      <c r="L4024">
        <v>0</v>
      </c>
      <c r="M4024">
        <v>0</v>
      </c>
      <c r="N4024">
        <v>1</v>
      </c>
      <c r="O4024">
        <v>2</v>
      </c>
      <c r="P4024">
        <v>4</v>
      </c>
      <c r="Q4024">
        <v>0</v>
      </c>
      <c r="R4024">
        <v>0</v>
      </c>
      <c r="S4024">
        <v>0</v>
      </c>
      <c r="AF4024">
        <v>25.72</v>
      </c>
    </row>
    <row r="4025" spans="1:32" x14ac:dyDescent="0.2">
      <c r="A4025" t="s">
        <v>1137</v>
      </c>
      <c r="B4025" t="s">
        <v>794</v>
      </c>
      <c r="C4025" t="s">
        <v>45</v>
      </c>
      <c r="D4025" t="s">
        <v>56</v>
      </c>
      <c r="E4025">
        <v>3</v>
      </c>
      <c r="F4025" t="s">
        <v>1138</v>
      </c>
      <c r="G4025" t="s">
        <v>129</v>
      </c>
      <c r="T4025">
        <v>10</v>
      </c>
      <c r="U4025">
        <v>6</v>
      </c>
      <c r="V4025">
        <v>105</v>
      </c>
      <c r="W4025">
        <v>1</v>
      </c>
      <c r="X4025">
        <v>0</v>
      </c>
      <c r="Y4025">
        <v>1</v>
      </c>
      <c r="AF4025">
        <v>25.5</v>
      </c>
    </row>
    <row r="4026" spans="1:32" x14ac:dyDescent="0.2">
      <c r="A4026" t="s">
        <v>521</v>
      </c>
      <c r="B4026" t="s">
        <v>475</v>
      </c>
      <c r="C4026" t="s">
        <v>56</v>
      </c>
      <c r="D4026" t="s">
        <v>45</v>
      </c>
      <c r="E4026">
        <v>3</v>
      </c>
      <c r="F4026" t="s">
        <v>522</v>
      </c>
      <c r="G4026" t="s">
        <v>129</v>
      </c>
      <c r="O4026">
        <v>26</v>
      </c>
      <c r="P4026">
        <v>139</v>
      </c>
      <c r="Q4026">
        <v>1</v>
      </c>
      <c r="R4026">
        <v>0</v>
      </c>
      <c r="S4026">
        <v>1</v>
      </c>
      <c r="T4026">
        <v>1</v>
      </c>
      <c r="U4026">
        <v>1</v>
      </c>
      <c r="V4026">
        <v>10</v>
      </c>
      <c r="W4026">
        <v>0</v>
      </c>
      <c r="X4026">
        <v>0</v>
      </c>
      <c r="Y4026">
        <v>0</v>
      </c>
      <c r="AF4026">
        <v>24.9</v>
      </c>
    </row>
    <row r="4027" spans="1:32" x14ac:dyDescent="0.2">
      <c r="A4027" t="s">
        <v>800</v>
      </c>
      <c r="B4027" t="s">
        <v>720</v>
      </c>
      <c r="C4027" t="s">
        <v>48</v>
      </c>
      <c r="D4027" t="s">
        <v>35</v>
      </c>
      <c r="E4027">
        <v>3</v>
      </c>
      <c r="F4027" t="s">
        <v>801</v>
      </c>
      <c r="G4027" t="s">
        <v>131</v>
      </c>
      <c r="T4027">
        <v>13</v>
      </c>
      <c r="U4027">
        <v>11</v>
      </c>
      <c r="V4027">
        <v>108</v>
      </c>
      <c r="W4027">
        <v>0</v>
      </c>
      <c r="X4027">
        <v>0</v>
      </c>
      <c r="Y4027">
        <v>1</v>
      </c>
      <c r="AF4027">
        <v>24.8</v>
      </c>
    </row>
    <row r="4028" spans="1:32" x14ac:dyDescent="0.2">
      <c r="A4028" t="s">
        <v>399</v>
      </c>
      <c r="B4028" t="s">
        <v>367</v>
      </c>
      <c r="C4028" t="s">
        <v>55</v>
      </c>
      <c r="D4028" t="s">
        <v>51</v>
      </c>
      <c r="E4028">
        <v>3</v>
      </c>
      <c r="F4028" t="s">
        <v>400</v>
      </c>
      <c r="G4028" t="s">
        <v>125</v>
      </c>
      <c r="H4028">
        <v>49</v>
      </c>
      <c r="I4028">
        <v>32</v>
      </c>
      <c r="J4028">
        <v>362</v>
      </c>
      <c r="K4028">
        <v>2</v>
      </c>
      <c r="L4028">
        <v>0</v>
      </c>
      <c r="M4028">
        <v>1</v>
      </c>
      <c r="N4028">
        <v>1</v>
      </c>
      <c r="AF4028">
        <v>24.48</v>
      </c>
    </row>
    <row r="4029" spans="1:32" x14ac:dyDescent="0.2">
      <c r="A4029" t="s">
        <v>872</v>
      </c>
      <c r="B4029" t="s">
        <v>720</v>
      </c>
      <c r="C4029" t="s">
        <v>56</v>
      </c>
      <c r="D4029" t="s">
        <v>45</v>
      </c>
      <c r="E4029">
        <v>3</v>
      </c>
      <c r="F4029" t="s">
        <v>873</v>
      </c>
      <c r="G4029" t="s">
        <v>129</v>
      </c>
      <c r="T4029">
        <v>11</v>
      </c>
      <c r="U4029">
        <v>8</v>
      </c>
      <c r="V4029">
        <v>134</v>
      </c>
      <c r="W4029">
        <v>0</v>
      </c>
      <c r="X4029">
        <v>0</v>
      </c>
      <c r="Y4029">
        <v>1</v>
      </c>
      <c r="Z4029">
        <v>1</v>
      </c>
      <c r="AA4029">
        <v>0</v>
      </c>
      <c r="AF4029">
        <v>24.4</v>
      </c>
    </row>
    <row r="4030" spans="1:32" x14ac:dyDescent="0.2">
      <c r="A4030" t="s">
        <v>369</v>
      </c>
      <c r="B4030" t="s">
        <v>367</v>
      </c>
      <c r="C4030" t="s">
        <v>58</v>
      </c>
      <c r="D4030" t="s">
        <v>42</v>
      </c>
      <c r="E4030">
        <v>3</v>
      </c>
      <c r="F4030" t="s">
        <v>370</v>
      </c>
      <c r="G4030" t="s">
        <v>135</v>
      </c>
      <c r="H4030">
        <v>29</v>
      </c>
      <c r="I4030">
        <v>21</v>
      </c>
      <c r="J4030">
        <v>277</v>
      </c>
      <c r="K4030">
        <v>3</v>
      </c>
      <c r="L4030">
        <v>0</v>
      </c>
      <c r="M4030">
        <v>0</v>
      </c>
      <c r="N4030">
        <v>0</v>
      </c>
      <c r="O4030">
        <v>3</v>
      </c>
      <c r="P4030">
        <v>12</v>
      </c>
      <c r="Q4030">
        <v>0</v>
      </c>
      <c r="R4030">
        <v>0</v>
      </c>
      <c r="S4030">
        <v>0</v>
      </c>
      <c r="AF4030">
        <v>24.28</v>
      </c>
    </row>
    <row r="4031" spans="1:32" x14ac:dyDescent="0.2">
      <c r="A4031" t="s">
        <v>862</v>
      </c>
      <c r="B4031" t="s">
        <v>720</v>
      </c>
      <c r="C4031" t="s">
        <v>31</v>
      </c>
      <c r="D4031" t="s">
        <v>61</v>
      </c>
      <c r="E4031">
        <v>3</v>
      </c>
      <c r="F4031" t="s">
        <v>863</v>
      </c>
      <c r="G4031" t="s">
        <v>137</v>
      </c>
      <c r="T4031">
        <v>13</v>
      </c>
      <c r="U4031">
        <v>9</v>
      </c>
      <c r="V4031">
        <v>92</v>
      </c>
      <c r="W4031">
        <v>1</v>
      </c>
      <c r="X4031">
        <v>0</v>
      </c>
      <c r="Y4031">
        <v>0</v>
      </c>
      <c r="Z4031">
        <v>1</v>
      </c>
      <c r="AA4031">
        <v>0</v>
      </c>
      <c r="AF4031">
        <v>24.2</v>
      </c>
    </row>
    <row r="4032" spans="1:32" x14ac:dyDescent="0.2">
      <c r="A4032" t="s">
        <v>515</v>
      </c>
      <c r="B4032" t="s">
        <v>475</v>
      </c>
      <c r="C4032" t="s">
        <v>38</v>
      </c>
      <c r="D4032" t="s">
        <v>32</v>
      </c>
      <c r="E4032">
        <v>3</v>
      </c>
      <c r="F4032" t="s">
        <v>516</v>
      </c>
      <c r="G4032" t="s">
        <v>130</v>
      </c>
      <c r="O4032">
        <v>25</v>
      </c>
      <c r="P4032">
        <v>108</v>
      </c>
      <c r="Q4032">
        <v>0</v>
      </c>
      <c r="R4032">
        <v>0</v>
      </c>
      <c r="S4032">
        <v>1</v>
      </c>
      <c r="T4032">
        <v>4</v>
      </c>
      <c r="U4032">
        <v>2</v>
      </c>
      <c r="V4032">
        <v>20</v>
      </c>
      <c r="W4032">
        <v>1</v>
      </c>
      <c r="X4032">
        <v>0</v>
      </c>
      <c r="Y4032">
        <v>0</v>
      </c>
      <c r="Z4032">
        <v>1</v>
      </c>
      <c r="AA4032">
        <v>0</v>
      </c>
      <c r="AF4032">
        <v>23.8</v>
      </c>
    </row>
    <row r="4033" spans="1:32" x14ac:dyDescent="0.2">
      <c r="A4033" t="s">
        <v>804</v>
      </c>
      <c r="B4033" t="s">
        <v>720</v>
      </c>
      <c r="C4033" t="s">
        <v>54</v>
      </c>
      <c r="D4033" t="s">
        <v>59</v>
      </c>
      <c r="E4033">
        <v>3</v>
      </c>
      <c r="F4033" t="s">
        <v>805</v>
      </c>
      <c r="G4033" t="s">
        <v>126</v>
      </c>
      <c r="O4033">
        <v>1</v>
      </c>
      <c r="P4033">
        <v>13</v>
      </c>
      <c r="Q4033">
        <v>0</v>
      </c>
      <c r="R4033">
        <v>0</v>
      </c>
      <c r="S4033">
        <v>0</v>
      </c>
      <c r="T4033">
        <v>12</v>
      </c>
      <c r="U4033">
        <v>7</v>
      </c>
      <c r="V4033">
        <v>95</v>
      </c>
      <c r="W4033">
        <v>1</v>
      </c>
      <c r="X4033">
        <v>0</v>
      </c>
      <c r="Y4033">
        <v>0</v>
      </c>
      <c r="AF4033">
        <v>23.8</v>
      </c>
    </row>
    <row r="4034" spans="1:32" x14ac:dyDescent="0.2">
      <c r="A4034" t="s">
        <v>391</v>
      </c>
      <c r="B4034" t="s">
        <v>367</v>
      </c>
      <c r="C4034" t="s">
        <v>54</v>
      </c>
      <c r="D4034" t="s">
        <v>59</v>
      </c>
      <c r="E4034">
        <v>3</v>
      </c>
      <c r="F4034" t="s">
        <v>392</v>
      </c>
      <c r="G4034" t="s">
        <v>126</v>
      </c>
      <c r="H4034">
        <v>44</v>
      </c>
      <c r="I4034">
        <v>27</v>
      </c>
      <c r="J4034">
        <v>367</v>
      </c>
      <c r="K4034">
        <v>2</v>
      </c>
      <c r="L4034">
        <v>0</v>
      </c>
      <c r="M4034">
        <v>2</v>
      </c>
      <c r="N4034">
        <v>1</v>
      </c>
      <c r="AF4034">
        <v>23.68</v>
      </c>
    </row>
    <row r="4035" spans="1:32" x14ac:dyDescent="0.2">
      <c r="A4035" t="s">
        <v>397</v>
      </c>
      <c r="B4035" t="s">
        <v>367</v>
      </c>
      <c r="C4035" t="s">
        <v>45</v>
      </c>
      <c r="D4035" t="s">
        <v>56</v>
      </c>
      <c r="E4035">
        <v>3</v>
      </c>
      <c r="F4035" t="s">
        <v>398</v>
      </c>
      <c r="G4035" t="s">
        <v>129</v>
      </c>
      <c r="H4035">
        <v>49</v>
      </c>
      <c r="I4035">
        <v>28</v>
      </c>
      <c r="J4035">
        <v>341</v>
      </c>
      <c r="K4035">
        <v>2</v>
      </c>
      <c r="L4035">
        <v>0</v>
      </c>
      <c r="M4035">
        <v>1</v>
      </c>
      <c r="N4035">
        <v>1</v>
      </c>
      <c r="AF4035">
        <v>23.64</v>
      </c>
    </row>
    <row r="4036" spans="1:32" x14ac:dyDescent="0.2">
      <c r="A4036" t="s">
        <v>668</v>
      </c>
      <c r="B4036" t="s">
        <v>475</v>
      </c>
      <c r="C4036" t="s">
        <v>34</v>
      </c>
      <c r="D4036" t="s">
        <v>50</v>
      </c>
      <c r="E4036">
        <v>3</v>
      </c>
      <c r="F4036" t="s">
        <v>669</v>
      </c>
      <c r="G4036" t="s">
        <v>124</v>
      </c>
      <c r="O4036">
        <v>1</v>
      </c>
      <c r="P4036">
        <v>5</v>
      </c>
      <c r="Q4036">
        <v>0</v>
      </c>
      <c r="R4036">
        <v>0</v>
      </c>
      <c r="S4036">
        <v>0</v>
      </c>
      <c r="T4036">
        <v>10</v>
      </c>
      <c r="U4036">
        <v>10</v>
      </c>
      <c r="V4036">
        <v>100</v>
      </c>
      <c r="W4036">
        <v>0</v>
      </c>
      <c r="X4036">
        <v>0</v>
      </c>
      <c r="Y4036">
        <v>1</v>
      </c>
      <c r="AF4036">
        <v>23.5</v>
      </c>
    </row>
    <row r="4037" spans="1:32" x14ac:dyDescent="0.2">
      <c r="A4037" t="s">
        <v>375</v>
      </c>
      <c r="B4037" t="s">
        <v>367</v>
      </c>
      <c r="C4037" t="s">
        <v>56</v>
      </c>
      <c r="D4037" t="s">
        <v>45</v>
      </c>
      <c r="E4037">
        <v>3</v>
      </c>
      <c r="F4037" t="s">
        <v>376</v>
      </c>
      <c r="G4037" t="s">
        <v>129</v>
      </c>
      <c r="H4037">
        <v>32</v>
      </c>
      <c r="I4037">
        <v>20</v>
      </c>
      <c r="J4037">
        <v>314</v>
      </c>
      <c r="K4037">
        <v>2</v>
      </c>
      <c r="L4037">
        <v>0</v>
      </c>
      <c r="M4037">
        <v>0</v>
      </c>
      <c r="N4037">
        <v>1</v>
      </c>
      <c r="O4037">
        <v>1</v>
      </c>
      <c r="P4037">
        <v>-1</v>
      </c>
      <c r="Q4037">
        <v>0</v>
      </c>
      <c r="R4037">
        <v>0</v>
      </c>
      <c r="S4037">
        <v>0</v>
      </c>
      <c r="AF4037">
        <v>23.46</v>
      </c>
    </row>
    <row r="4038" spans="1:32" x14ac:dyDescent="0.2">
      <c r="A4038" t="s">
        <v>385</v>
      </c>
      <c r="B4038" t="s">
        <v>367</v>
      </c>
      <c r="C4038" t="s">
        <v>50</v>
      </c>
      <c r="D4038" t="s">
        <v>34</v>
      </c>
      <c r="E4038">
        <v>3</v>
      </c>
      <c r="F4038" t="s">
        <v>386</v>
      </c>
      <c r="G4038" t="s">
        <v>124</v>
      </c>
      <c r="H4038">
        <v>36</v>
      </c>
      <c r="I4038">
        <v>24</v>
      </c>
      <c r="J4038">
        <v>285</v>
      </c>
      <c r="K4038">
        <v>2</v>
      </c>
      <c r="L4038">
        <v>1</v>
      </c>
      <c r="M4038">
        <v>0</v>
      </c>
      <c r="N4038">
        <v>0</v>
      </c>
      <c r="O4038">
        <v>2</v>
      </c>
      <c r="P4038">
        <v>17</v>
      </c>
      <c r="Q4038">
        <v>0</v>
      </c>
      <c r="R4038">
        <v>0</v>
      </c>
      <c r="S4038">
        <v>0</v>
      </c>
      <c r="AF4038">
        <v>23.1</v>
      </c>
    </row>
    <row r="4039" spans="1:32" x14ac:dyDescent="0.2">
      <c r="A4039" t="s">
        <v>624</v>
      </c>
      <c r="B4039" t="s">
        <v>475</v>
      </c>
      <c r="C4039" t="s">
        <v>33</v>
      </c>
      <c r="D4039" t="s">
        <v>36</v>
      </c>
      <c r="E4039">
        <v>3</v>
      </c>
      <c r="F4039" t="s">
        <v>625</v>
      </c>
      <c r="G4039" t="s">
        <v>133</v>
      </c>
      <c r="O4039">
        <v>31</v>
      </c>
      <c r="P4039">
        <v>139</v>
      </c>
      <c r="Q4039">
        <v>1</v>
      </c>
      <c r="R4039">
        <v>0</v>
      </c>
      <c r="S4039">
        <v>1</v>
      </c>
      <c r="AF4039">
        <v>22.9</v>
      </c>
    </row>
    <row r="4040" spans="1:32" x14ac:dyDescent="0.2">
      <c r="A4040" t="s">
        <v>439</v>
      </c>
      <c r="B4040" t="s">
        <v>367</v>
      </c>
      <c r="C4040" t="s">
        <v>31</v>
      </c>
      <c r="D4040" t="s">
        <v>61</v>
      </c>
      <c r="E4040">
        <v>3</v>
      </c>
      <c r="F4040" t="s">
        <v>440</v>
      </c>
      <c r="G4040" t="s">
        <v>137</v>
      </c>
      <c r="H4040">
        <v>42</v>
      </c>
      <c r="I4040">
        <v>31</v>
      </c>
      <c r="J4040">
        <v>324</v>
      </c>
      <c r="K4040">
        <v>2</v>
      </c>
      <c r="L4040">
        <v>0</v>
      </c>
      <c r="M4040">
        <v>1</v>
      </c>
      <c r="N4040">
        <v>1</v>
      </c>
      <c r="O4040">
        <v>1</v>
      </c>
      <c r="P4040">
        <v>-1</v>
      </c>
      <c r="Q4040">
        <v>0</v>
      </c>
      <c r="R4040">
        <v>0</v>
      </c>
      <c r="S4040">
        <v>0</v>
      </c>
      <c r="AF4040">
        <v>22.86</v>
      </c>
    </row>
    <row r="4041" spans="1:32" x14ac:dyDescent="0.2">
      <c r="A4041" t="s">
        <v>642</v>
      </c>
      <c r="B4041" t="s">
        <v>475</v>
      </c>
      <c r="C4041" t="s">
        <v>53</v>
      </c>
      <c r="D4041" t="s">
        <v>37</v>
      </c>
      <c r="E4041">
        <v>3</v>
      </c>
      <c r="F4041" t="s">
        <v>643</v>
      </c>
      <c r="G4041" t="s">
        <v>123</v>
      </c>
      <c r="O4041">
        <v>2</v>
      </c>
      <c r="P4041">
        <v>29</v>
      </c>
      <c r="Q4041">
        <v>0</v>
      </c>
      <c r="R4041">
        <v>0</v>
      </c>
      <c r="S4041">
        <v>0</v>
      </c>
      <c r="T4041">
        <v>11</v>
      </c>
      <c r="U4041">
        <v>8</v>
      </c>
      <c r="V4041">
        <v>57</v>
      </c>
      <c r="W4041">
        <v>1</v>
      </c>
      <c r="X4041">
        <v>0</v>
      </c>
      <c r="Y4041">
        <v>0</v>
      </c>
      <c r="AF4041">
        <v>22.6</v>
      </c>
    </row>
    <row r="4042" spans="1:32" x14ac:dyDescent="0.2">
      <c r="A4042" t="s">
        <v>425</v>
      </c>
      <c r="B4042" t="s">
        <v>367</v>
      </c>
      <c r="C4042" t="s">
        <v>46</v>
      </c>
      <c r="D4042" t="s">
        <v>60</v>
      </c>
      <c r="E4042">
        <v>3</v>
      </c>
      <c r="F4042" t="s">
        <v>426</v>
      </c>
      <c r="G4042" t="s">
        <v>134</v>
      </c>
      <c r="H4042">
        <v>32</v>
      </c>
      <c r="I4042">
        <v>20</v>
      </c>
      <c r="J4042">
        <v>311</v>
      </c>
      <c r="K4042">
        <v>2</v>
      </c>
      <c r="L4042">
        <v>0</v>
      </c>
      <c r="M4042">
        <v>1</v>
      </c>
      <c r="N4042">
        <v>1</v>
      </c>
      <c r="O4042">
        <v>1</v>
      </c>
      <c r="P4042">
        <v>1</v>
      </c>
      <c r="Q4042">
        <v>0</v>
      </c>
      <c r="R4042">
        <v>0</v>
      </c>
      <c r="S4042">
        <v>0</v>
      </c>
      <c r="AF4042">
        <v>22.54</v>
      </c>
    </row>
    <row r="4043" spans="1:32" x14ac:dyDescent="0.2">
      <c r="A4043" t="s">
        <v>493</v>
      </c>
      <c r="B4043" t="s">
        <v>475</v>
      </c>
      <c r="C4043" t="s">
        <v>59</v>
      </c>
      <c r="D4043" t="s">
        <v>54</v>
      </c>
      <c r="E4043">
        <v>3</v>
      </c>
      <c r="F4043" t="s">
        <v>494</v>
      </c>
      <c r="G4043" t="s">
        <v>126</v>
      </c>
      <c r="O4043">
        <v>14</v>
      </c>
      <c r="P4043">
        <v>86</v>
      </c>
      <c r="Q4043">
        <v>2</v>
      </c>
      <c r="R4043">
        <v>0</v>
      </c>
      <c r="S4043">
        <v>0</v>
      </c>
      <c r="T4043">
        <v>2</v>
      </c>
      <c r="U4043">
        <v>1</v>
      </c>
      <c r="V4043">
        <v>8</v>
      </c>
      <c r="W4043">
        <v>0</v>
      </c>
      <c r="X4043">
        <v>0</v>
      </c>
      <c r="Y4043">
        <v>0</v>
      </c>
      <c r="AF4043">
        <v>22.4</v>
      </c>
    </row>
    <row r="4044" spans="1:32" x14ac:dyDescent="0.2">
      <c r="A4044" t="s">
        <v>1111</v>
      </c>
      <c r="B4044" t="s">
        <v>794</v>
      </c>
      <c r="C4044" t="s">
        <v>57</v>
      </c>
      <c r="D4044" t="s">
        <v>52</v>
      </c>
      <c r="E4044">
        <v>3</v>
      </c>
      <c r="F4044" t="s">
        <v>1112</v>
      </c>
      <c r="G4044" t="s">
        <v>136</v>
      </c>
      <c r="T4044">
        <v>8</v>
      </c>
      <c r="U4044">
        <v>7</v>
      </c>
      <c r="V4044">
        <v>83</v>
      </c>
      <c r="W4044">
        <v>1</v>
      </c>
      <c r="X4044">
        <v>0</v>
      </c>
      <c r="Y4044">
        <v>0</v>
      </c>
      <c r="AF4044">
        <v>21.3</v>
      </c>
    </row>
    <row r="4045" spans="1:32" x14ac:dyDescent="0.2">
      <c r="A4045" t="s">
        <v>489</v>
      </c>
      <c r="B4045" t="s">
        <v>475</v>
      </c>
      <c r="C4045" t="s">
        <v>41</v>
      </c>
      <c r="D4045" t="s">
        <v>44</v>
      </c>
      <c r="E4045">
        <v>3</v>
      </c>
      <c r="F4045" t="s">
        <v>490</v>
      </c>
      <c r="G4045" t="s">
        <v>128</v>
      </c>
      <c r="O4045">
        <v>14</v>
      </c>
      <c r="P4045">
        <v>50</v>
      </c>
      <c r="Q4045">
        <v>1</v>
      </c>
      <c r="R4045">
        <v>0</v>
      </c>
      <c r="S4045">
        <v>0</v>
      </c>
      <c r="T4045">
        <v>5</v>
      </c>
      <c r="U4045">
        <v>5</v>
      </c>
      <c r="V4045">
        <v>49</v>
      </c>
      <c r="W4045">
        <v>0</v>
      </c>
      <c r="X4045">
        <v>0</v>
      </c>
      <c r="Y4045">
        <v>0</v>
      </c>
      <c r="AF4045">
        <v>20.9</v>
      </c>
    </row>
    <row r="4046" spans="1:32" x14ac:dyDescent="0.2">
      <c r="A4046" t="s">
        <v>785</v>
      </c>
      <c r="B4046" t="s">
        <v>720</v>
      </c>
      <c r="C4046" t="s">
        <v>37</v>
      </c>
      <c r="D4046" t="s">
        <v>53</v>
      </c>
      <c r="E4046">
        <v>3</v>
      </c>
      <c r="F4046" t="s">
        <v>786</v>
      </c>
      <c r="G4046" t="s">
        <v>123</v>
      </c>
      <c r="T4046">
        <v>9</v>
      </c>
      <c r="U4046">
        <v>7</v>
      </c>
      <c r="V4046">
        <v>79</v>
      </c>
      <c r="W4046">
        <v>1</v>
      </c>
      <c r="X4046">
        <v>0</v>
      </c>
      <c r="Y4046">
        <v>0</v>
      </c>
      <c r="AF4046">
        <v>20.9</v>
      </c>
    </row>
    <row r="4047" spans="1:32" x14ac:dyDescent="0.2">
      <c r="A4047" t="s">
        <v>787</v>
      </c>
      <c r="B4047" t="s">
        <v>720</v>
      </c>
      <c r="C4047" t="s">
        <v>51</v>
      </c>
      <c r="D4047" t="s">
        <v>55</v>
      </c>
      <c r="E4047">
        <v>3</v>
      </c>
      <c r="F4047" t="s">
        <v>788</v>
      </c>
      <c r="G4047" t="s">
        <v>125</v>
      </c>
      <c r="T4047">
        <v>8</v>
      </c>
      <c r="U4047">
        <v>5</v>
      </c>
      <c r="V4047">
        <v>94</v>
      </c>
      <c r="W4047">
        <v>1</v>
      </c>
      <c r="X4047">
        <v>0</v>
      </c>
      <c r="Y4047">
        <v>0</v>
      </c>
      <c r="AF4047">
        <v>20.399999999999999</v>
      </c>
    </row>
    <row r="4048" spans="1:32" x14ac:dyDescent="0.2">
      <c r="A4048" t="s">
        <v>1125</v>
      </c>
      <c r="B4048" t="s">
        <v>720</v>
      </c>
      <c r="C4048" t="s">
        <v>35</v>
      </c>
      <c r="D4048" t="s">
        <v>48</v>
      </c>
      <c r="E4048">
        <v>3</v>
      </c>
      <c r="F4048" t="s">
        <v>1126</v>
      </c>
      <c r="G4048" t="s">
        <v>131</v>
      </c>
      <c r="T4048">
        <v>10</v>
      </c>
      <c r="U4048">
        <v>7</v>
      </c>
      <c r="V4048">
        <v>102</v>
      </c>
      <c r="W4048">
        <v>0</v>
      </c>
      <c r="X4048">
        <v>0</v>
      </c>
      <c r="Y4048">
        <v>1</v>
      </c>
      <c r="AF4048">
        <v>20.2</v>
      </c>
    </row>
    <row r="4049" spans="1:32" x14ac:dyDescent="0.2">
      <c r="A4049" t="s">
        <v>1133</v>
      </c>
      <c r="B4049" t="s">
        <v>720</v>
      </c>
      <c r="C4049" t="s">
        <v>36</v>
      </c>
      <c r="D4049" t="s">
        <v>33</v>
      </c>
      <c r="E4049">
        <v>3</v>
      </c>
      <c r="F4049" t="s">
        <v>1134</v>
      </c>
      <c r="G4049" t="s">
        <v>133</v>
      </c>
      <c r="T4049">
        <v>17</v>
      </c>
      <c r="U4049">
        <v>7</v>
      </c>
      <c r="V4049">
        <v>101</v>
      </c>
      <c r="W4049">
        <v>0</v>
      </c>
      <c r="X4049">
        <v>0</v>
      </c>
      <c r="Y4049">
        <v>1</v>
      </c>
      <c r="AF4049">
        <v>20.100000000000001</v>
      </c>
    </row>
    <row r="4050" spans="1:32" x14ac:dyDescent="0.2">
      <c r="A4050" t="s">
        <v>662</v>
      </c>
      <c r="B4050" t="s">
        <v>475</v>
      </c>
      <c r="C4050" t="s">
        <v>58</v>
      </c>
      <c r="D4050" t="s">
        <v>42</v>
      </c>
      <c r="E4050">
        <v>3</v>
      </c>
      <c r="F4050" t="s">
        <v>663</v>
      </c>
      <c r="G4050" t="s">
        <v>135</v>
      </c>
      <c r="O4050">
        <v>12</v>
      </c>
      <c r="P4050">
        <v>110</v>
      </c>
      <c r="Q4050">
        <v>1</v>
      </c>
      <c r="R4050">
        <v>0</v>
      </c>
      <c r="S4050">
        <v>1</v>
      </c>
      <c r="AF4050">
        <v>20</v>
      </c>
    </row>
    <row r="4051" spans="1:32" x14ac:dyDescent="0.2">
      <c r="A4051" t="s">
        <v>441</v>
      </c>
      <c r="B4051" t="s">
        <v>367</v>
      </c>
      <c r="C4051" t="s">
        <v>62</v>
      </c>
      <c r="D4051" t="s">
        <v>47</v>
      </c>
      <c r="E4051">
        <v>3</v>
      </c>
      <c r="F4051" t="s">
        <v>442</v>
      </c>
      <c r="G4051" t="s">
        <v>138</v>
      </c>
      <c r="H4051">
        <v>40</v>
      </c>
      <c r="I4051">
        <v>24</v>
      </c>
      <c r="J4051">
        <v>290</v>
      </c>
      <c r="K4051">
        <v>1</v>
      </c>
      <c r="L4051">
        <v>1</v>
      </c>
      <c r="M4051">
        <v>1</v>
      </c>
      <c r="N4051">
        <v>0</v>
      </c>
      <c r="O4051">
        <v>6</v>
      </c>
      <c r="P4051">
        <v>33</v>
      </c>
      <c r="Q4051">
        <v>0</v>
      </c>
      <c r="R4051">
        <v>0</v>
      </c>
      <c r="S4051">
        <v>0</v>
      </c>
      <c r="AF4051">
        <v>19.899999999999999</v>
      </c>
    </row>
    <row r="4052" spans="1:32" x14ac:dyDescent="0.2">
      <c r="A4052" t="s">
        <v>419</v>
      </c>
      <c r="B4052" t="s">
        <v>367</v>
      </c>
      <c r="C4052" t="s">
        <v>53</v>
      </c>
      <c r="D4052" t="s">
        <v>37</v>
      </c>
      <c r="E4052">
        <v>3</v>
      </c>
      <c r="F4052" t="s">
        <v>420</v>
      </c>
      <c r="G4052" t="s">
        <v>123</v>
      </c>
      <c r="H4052">
        <v>49</v>
      </c>
      <c r="I4052">
        <v>30</v>
      </c>
      <c r="J4052">
        <v>316</v>
      </c>
      <c r="K4052">
        <v>1</v>
      </c>
      <c r="L4052">
        <v>1</v>
      </c>
      <c r="M4052">
        <v>2</v>
      </c>
      <c r="N4052">
        <v>1</v>
      </c>
      <c r="AF4052">
        <v>19.64</v>
      </c>
    </row>
    <row r="4053" spans="1:32" x14ac:dyDescent="0.2">
      <c r="A4053" t="s">
        <v>908</v>
      </c>
      <c r="B4053" t="s">
        <v>794</v>
      </c>
      <c r="C4053" t="s">
        <v>58</v>
      </c>
      <c r="D4053" t="s">
        <v>42</v>
      </c>
      <c r="E4053">
        <v>3</v>
      </c>
      <c r="F4053" t="s">
        <v>909</v>
      </c>
      <c r="G4053" t="s">
        <v>135</v>
      </c>
      <c r="T4053">
        <v>7</v>
      </c>
      <c r="U4053">
        <v>5</v>
      </c>
      <c r="V4053">
        <v>82</v>
      </c>
      <c r="W4053">
        <v>1</v>
      </c>
      <c r="X4053">
        <v>0</v>
      </c>
      <c r="Y4053">
        <v>0</v>
      </c>
      <c r="AF4053">
        <v>19.2</v>
      </c>
    </row>
    <row r="4054" spans="1:32" x14ac:dyDescent="0.2">
      <c r="A4054" t="s">
        <v>411</v>
      </c>
      <c r="B4054" t="s">
        <v>367</v>
      </c>
      <c r="C4054" t="s">
        <v>37</v>
      </c>
      <c r="D4054" t="s">
        <v>53</v>
      </c>
      <c r="E4054">
        <v>3</v>
      </c>
      <c r="F4054" t="s">
        <v>412</v>
      </c>
      <c r="G4054" t="s">
        <v>123</v>
      </c>
      <c r="H4054">
        <v>32</v>
      </c>
      <c r="I4054">
        <v>23</v>
      </c>
      <c r="J4054">
        <v>279</v>
      </c>
      <c r="K4054">
        <v>2</v>
      </c>
      <c r="L4054">
        <v>0</v>
      </c>
      <c r="M4054">
        <v>0</v>
      </c>
      <c r="N4054">
        <v>0</v>
      </c>
      <c r="AF4054">
        <v>19.16</v>
      </c>
    </row>
    <row r="4055" spans="1:32" x14ac:dyDescent="0.2">
      <c r="A4055" t="s">
        <v>387</v>
      </c>
      <c r="B4055" t="s">
        <v>367</v>
      </c>
      <c r="C4055" t="s">
        <v>42</v>
      </c>
      <c r="D4055" t="s">
        <v>58</v>
      </c>
      <c r="E4055">
        <v>3</v>
      </c>
      <c r="F4055" t="s">
        <v>388</v>
      </c>
      <c r="G4055" t="s">
        <v>135</v>
      </c>
      <c r="H4055">
        <v>49</v>
      </c>
      <c r="I4055">
        <v>26</v>
      </c>
      <c r="J4055">
        <v>297</v>
      </c>
      <c r="K4055">
        <v>2</v>
      </c>
      <c r="L4055">
        <v>1</v>
      </c>
      <c r="M4055">
        <v>3</v>
      </c>
      <c r="N4055">
        <v>0</v>
      </c>
      <c r="O4055">
        <v>1</v>
      </c>
      <c r="P4055">
        <v>-1</v>
      </c>
      <c r="Q4055">
        <v>0</v>
      </c>
      <c r="R4055">
        <v>0</v>
      </c>
      <c r="S4055">
        <v>0</v>
      </c>
      <c r="AF4055">
        <v>18.78</v>
      </c>
    </row>
    <row r="4056" spans="1:32" x14ac:dyDescent="0.2">
      <c r="A4056" t="s">
        <v>413</v>
      </c>
      <c r="B4056" t="s">
        <v>367</v>
      </c>
      <c r="C4056" t="s">
        <v>59</v>
      </c>
      <c r="D4056" t="s">
        <v>54</v>
      </c>
      <c r="E4056">
        <v>3</v>
      </c>
      <c r="F4056" t="s">
        <v>414</v>
      </c>
      <c r="G4056" t="s">
        <v>126</v>
      </c>
      <c r="H4056">
        <v>30</v>
      </c>
      <c r="I4056">
        <v>18</v>
      </c>
      <c r="J4056">
        <v>260</v>
      </c>
      <c r="K4056">
        <v>2</v>
      </c>
      <c r="L4056">
        <v>0</v>
      </c>
      <c r="M4056">
        <v>2</v>
      </c>
      <c r="N4056">
        <v>0</v>
      </c>
      <c r="O4056">
        <v>6</v>
      </c>
      <c r="P4056">
        <v>21</v>
      </c>
      <c r="Q4056">
        <v>0</v>
      </c>
      <c r="R4056">
        <v>0</v>
      </c>
      <c r="S4056">
        <v>0</v>
      </c>
      <c r="AF4056">
        <v>18.5</v>
      </c>
    </row>
    <row r="4057" spans="1:32" x14ac:dyDescent="0.2">
      <c r="A4057" t="s">
        <v>487</v>
      </c>
      <c r="B4057" t="s">
        <v>475</v>
      </c>
      <c r="C4057" t="s">
        <v>43</v>
      </c>
      <c r="D4057" t="s">
        <v>40</v>
      </c>
      <c r="E4057">
        <v>3</v>
      </c>
      <c r="F4057" t="s">
        <v>488</v>
      </c>
      <c r="G4057" t="s">
        <v>127</v>
      </c>
      <c r="O4057">
        <v>8</v>
      </c>
      <c r="P4057">
        <v>37</v>
      </c>
      <c r="Q4057">
        <v>1</v>
      </c>
      <c r="R4057">
        <v>0</v>
      </c>
      <c r="S4057">
        <v>0</v>
      </c>
      <c r="T4057">
        <v>5</v>
      </c>
      <c r="U4057">
        <v>5</v>
      </c>
      <c r="V4057">
        <v>30</v>
      </c>
      <c r="W4057">
        <v>0</v>
      </c>
      <c r="X4057">
        <v>0</v>
      </c>
      <c r="Y4057">
        <v>0</v>
      </c>
      <c r="AF4057">
        <v>17.7</v>
      </c>
    </row>
    <row r="4058" spans="1:32" x14ac:dyDescent="0.2">
      <c r="A4058" t="s">
        <v>371</v>
      </c>
      <c r="B4058" t="s">
        <v>367</v>
      </c>
      <c r="C4058" t="s">
        <v>32</v>
      </c>
      <c r="D4058" t="s">
        <v>38</v>
      </c>
      <c r="E4058">
        <v>3</v>
      </c>
      <c r="F4058" t="s">
        <v>372</v>
      </c>
      <c r="G4058" t="s">
        <v>130</v>
      </c>
      <c r="H4058">
        <v>58</v>
      </c>
      <c r="I4058">
        <v>35</v>
      </c>
      <c r="J4058">
        <v>283</v>
      </c>
      <c r="K4058">
        <v>2</v>
      </c>
      <c r="L4058">
        <v>0</v>
      </c>
      <c r="M4058">
        <v>3</v>
      </c>
      <c r="N4058">
        <v>0</v>
      </c>
      <c r="O4058">
        <v>4</v>
      </c>
      <c r="P4058">
        <v>13</v>
      </c>
      <c r="Q4058">
        <v>0</v>
      </c>
      <c r="R4058">
        <v>0</v>
      </c>
      <c r="S4058">
        <v>0</v>
      </c>
      <c r="AF4058">
        <v>17.62</v>
      </c>
    </row>
    <row r="4059" spans="1:32" x14ac:dyDescent="0.2">
      <c r="A4059" t="s">
        <v>443</v>
      </c>
      <c r="B4059" t="s">
        <v>367</v>
      </c>
      <c r="C4059" t="s">
        <v>40</v>
      </c>
      <c r="D4059" t="s">
        <v>43</v>
      </c>
      <c r="E4059">
        <v>3</v>
      </c>
      <c r="F4059" t="s">
        <v>444</v>
      </c>
      <c r="G4059" t="s">
        <v>127</v>
      </c>
      <c r="H4059">
        <v>33</v>
      </c>
      <c r="I4059">
        <v>17</v>
      </c>
      <c r="J4059">
        <v>242</v>
      </c>
      <c r="K4059">
        <v>2</v>
      </c>
      <c r="L4059">
        <v>0</v>
      </c>
      <c r="M4059">
        <v>1</v>
      </c>
      <c r="N4059">
        <v>0</v>
      </c>
      <c r="O4059">
        <v>3</v>
      </c>
      <c r="P4059">
        <v>7</v>
      </c>
      <c r="Q4059">
        <v>0</v>
      </c>
      <c r="R4059">
        <v>0</v>
      </c>
      <c r="S4059">
        <v>0</v>
      </c>
      <c r="AF4059">
        <v>17.38</v>
      </c>
    </row>
    <row r="4060" spans="1:32" x14ac:dyDescent="0.2">
      <c r="A4060" t="s">
        <v>936</v>
      </c>
      <c r="B4060" t="s">
        <v>794</v>
      </c>
      <c r="C4060" t="s">
        <v>43</v>
      </c>
      <c r="D4060" t="s">
        <v>40</v>
      </c>
      <c r="E4060">
        <v>3</v>
      </c>
      <c r="F4060" t="s">
        <v>937</v>
      </c>
      <c r="G4060" t="s">
        <v>127</v>
      </c>
      <c r="T4060">
        <v>7</v>
      </c>
      <c r="U4060">
        <v>4</v>
      </c>
      <c r="V4060">
        <v>101</v>
      </c>
      <c r="W4060">
        <v>0</v>
      </c>
      <c r="X4060">
        <v>0</v>
      </c>
      <c r="Y4060">
        <v>1</v>
      </c>
      <c r="AF4060">
        <v>17.100000000000001</v>
      </c>
    </row>
    <row r="4061" spans="1:32" x14ac:dyDescent="0.2">
      <c r="A4061" t="s">
        <v>771</v>
      </c>
      <c r="B4061" t="s">
        <v>720</v>
      </c>
      <c r="C4061" t="s">
        <v>42</v>
      </c>
      <c r="D4061" t="s">
        <v>58</v>
      </c>
      <c r="E4061">
        <v>3</v>
      </c>
      <c r="F4061" t="s">
        <v>772</v>
      </c>
      <c r="G4061" t="s">
        <v>135</v>
      </c>
      <c r="O4061">
        <v>1</v>
      </c>
      <c r="P4061">
        <v>-1</v>
      </c>
      <c r="Q4061">
        <v>0</v>
      </c>
      <c r="R4061">
        <v>0</v>
      </c>
      <c r="S4061">
        <v>0</v>
      </c>
      <c r="T4061">
        <v>13</v>
      </c>
      <c r="U4061">
        <v>8</v>
      </c>
      <c r="V4061">
        <v>67</v>
      </c>
      <c r="W4061">
        <v>0</v>
      </c>
      <c r="X4061">
        <v>1</v>
      </c>
      <c r="Y4061">
        <v>0</v>
      </c>
      <c r="AF4061">
        <v>16.600000000000001</v>
      </c>
    </row>
    <row r="4062" spans="1:32" x14ac:dyDescent="0.2">
      <c r="A4062" t="s">
        <v>806</v>
      </c>
      <c r="B4062" t="s">
        <v>720</v>
      </c>
      <c r="C4062" t="s">
        <v>43</v>
      </c>
      <c r="D4062" t="s">
        <v>40</v>
      </c>
      <c r="E4062">
        <v>3</v>
      </c>
      <c r="F4062" t="s">
        <v>807</v>
      </c>
      <c r="G4062" t="s">
        <v>127</v>
      </c>
      <c r="T4062">
        <v>11</v>
      </c>
      <c r="U4062">
        <v>8</v>
      </c>
      <c r="V4062">
        <v>85</v>
      </c>
      <c r="W4062">
        <v>0</v>
      </c>
      <c r="X4062">
        <v>0</v>
      </c>
      <c r="Y4062">
        <v>0</v>
      </c>
      <c r="AF4062">
        <v>16.5</v>
      </c>
    </row>
    <row r="4063" spans="1:32" x14ac:dyDescent="0.2">
      <c r="A4063" t="s">
        <v>407</v>
      </c>
      <c r="B4063" t="s">
        <v>367</v>
      </c>
      <c r="C4063" t="s">
        <v>57</v>
      </c>
      <c r="D4063" t="s">
        <v>52</v>
      </c>
      <c r="E4063">
        <v>3</v>
      </c>
      <c r="F4063" t="s">
        <v>408</v>
      </c>
      <c r="G4063" t="s">
        <v>136</v>
      </c>
      <c r="H4063">
        <v>30</v>
      </c>
      <c r="I4063">
        <v>20</v>
      </c>
      <c r="J4063">
        <v>235</v>
      </c>
      <c r="K4063">
        <v>1</v>
      </c>
      <c r="L4063">
        <v>0</v>
      </c>
      <c r="M4063">
        <v>0</v>
      </c>
      <c r="N4063">
        <v>0</v>
      </c>
      <c r="O4063">
        <v>6</v>
      </c>
      <c r="P4063">
        <v>28</v>
      </c>
      <c r="Q4063">
        <v>0</v>
      </c>
      <c r="R4063">
        <v>0</v>
      </c>
      <c r="S4063">
        <v>0</v>
      </c>
      <c r="AF4063">
        <v>16.2</v>
      </c>
    </row>
    <row r="4064" spans="1:32" x14ac:dyDescent="0.2">
      <c r="A4064" t="s">
        <v>868</v>
      </c>
      <c r="B4064" t="s">
        <v>794</v>
      </c>
      <c r="C4064" t="s">
        <v>62</v>
      </c>
      <c r="D4064" t="s">
        <v>47</v>
      </c>
      <c r="E4064">
        <v>3</v>
      </c>
      <c r="F4064" t="s">
        <v>869</v>
      </c>
      <c r="G4064" t="s">
        <v>138</v>
      </c>
      <c r="T4064">
        <v>10</v>
      </c>
      <c r="U4064">
        <v>6</v>
      </c>
      <c r="V4064">
        <v>80</v>
      </c>
      <c r="W4064">
        <v>0</v>
      </c>
      <c r="X4064">
        <v>1</v>
      </c>
      <c r="Y4064">
        <v>0</v>
      </c>
      <c r="AF4064">
        <v>16</v>
      </c>
    </row>
    <row r="4065" spans="1:32" x14ac:dyDescent="0.2">
      <c r="A4065" t="s">
        <v>864</v>
      </c>
      <c r="B4065" t="s">
        <v>720</v>
      </c>
      <c r="C4065" t="s">
        <v>61</v>
      </c>
      <c r="D4065" t="s">
        <v>31</v>
      </c>
      <c r="E4065">
        <v>3</v>
      </c>
      <c r="F4065" t="s">
        <v>865</v>
      </c>
      <c r="G4065" t="s">
        <v>137</v>
      </c>
      <c r="T4065">
        <v>13</v>
      </c>
      <c r="U4065">
        <v>8</v>
      </c>
      <c r="V4065">
        <v>77</v>
      </c>
      <c r="W4065">
        <v>0</v>
      </c>
      <c r="X4065">
        <v>0</v>
      </c>
      <c r="Y4065">
        <v>0</v>
      </c>
      <c r="AF4065">
        <v>15.7</v>
      </c>
    </row>
    <row r="4066" spans="1:32" x14ac:dyDescent="0.2">
      <c r="A4066" t="s">
        <v>852</v>
      </c>
      <c r="B4066" t="s">
        <v>794</v>
      </c>
      <c r="C4066" t="s">
        <v>53</v>
      </c>
      <c r="D4066" t="s">
        <v>37</v>
      </c>
      <c r="E4066">
        <v>3</v>
      </c>
      <c r="F4066" t="s">
        <v>853</v>
      </c>
      <c r="G4066" t="s">
        <v>123</v>
      </c>
      <c r="T4066">
        <v>9</v>
      </c>
      <c r="U4066">
        <v>6</v>
      </c>
      <c r="V4066">
        <v>96</v>
      </c>
      <c r="W4066">
        <v>0</v>
      </c>
      <c r="X4066">
        <v>0</v>
      </c>
      <c r="Y4066">
        <v>0</v>
      </c>
      <c r="AF4066">
        <v>15.6</v>
      </c>
    </row>
    <row r="4067" spans="1:32" x14ac:dyDescent="0.2">
      <c r="A4067" t="s">
        <v>1254</v>
      </c>
      <c r="B4067" t="s">
        <v>720</v>
      </c>
      <c r="C4067" t="s">
        <v>32</v>
      </c>
      <c r="D4067" t="s">
        <v>38</v>
      </c>
      <c r="E4067">
        <v>3</v>
      </c>
      <c r="F4067" t="s">
        <v>1255</v>
      </c>
      <c r="G4067" t="s">
        <v>130</v>
      </c>
      <c r="T4067">
        <v>11</v>
      </c>
      <c r="U4067">
        <v>6</v>
      </c>
      <c r="V4067">
        <v>33</v>
      </c>
      <c r="W4067">
        <v>1</v>
      </c>
      <c r="X4067">
        <v>0</v>
      </c>
      <c r="Y4067">
        <v>0</v>
      </c>
      <c r="AF4067">
        <v>15.3</v>
      </c>
    </row>
    <row r="4068" spans="1:32" x14ac:dyDescent="0.2">
      <c r="A4068" t="s">
        <v>791</v>
      </c>
      <c r="B4068" t="s">
        <v>720</v>
      </c>
      <c r="C4068" t="s">
        <v>58</v>
      </c>
      <c r="D4068" t="s">
        <v>42</v>
      </c>
      <c r="E4068">
        <v>3</v>
      </c>
      <c r="F4068" t="s">
        <v>792</v>
      </c>
      <c r="G4068" t="s">
        <v>135</v>
      </c>
      <c r="O4068">
        <v>2</v>
      </c>
      <c r="P4068">
        <v>16</v>
      </c>
      <c r="Q4068">
        <v>0</v>
      </c>
      <c r="R4068">
        <v>0</v>
      </c>
      <c r="S4068">
        <v>0</v>
      </c>
      <c r="T4068">
        <v>8</v>
      </c>
      <c r="U4068">
        <v>7</v>
      </c>
      <c r="V4068">
        <v>66</v>
      </c>
      <c r="W4068">
        <v>0</v>
      </c>
      <c r="X4068">
        <v>0</v>
      </c>
      <c r="Y4068">
        <v>0</v>
      </c>
      <c r="AF4068">
        <v>15.2</v>
      </c>
    </row>
    <row r="4069" spans="1:32" x14ac:dyDescent="0.2">
      <c r="A4069" t="s">
        <v>850</v>
      </c>
      <c r="B4069" t="s">
        <v>720</v>
      </c>
      <c r="C4069" t="s">
        <v>40</v>
      </c>
      <c r="D4069" t="s">
        <v>43</v>
      </c>
      <c r="E4069">
        <v>3</v>
      </c>
      <c r="F4069" t="s">
        <v>851</v>
      </c>
      <c r="G4069" t="s">
        <v>127</v>
      </c>
      <c r="T4069">
        <v>4</v>
      </c>
      <c r="U4069">
        <v>2</v>
      </c>
      <c r="V4069">
        <v>70</v>
      </c>
      <c r="W4069">
        <v>1</v>
      </c>
      <c r="X4069">
        <v>0</v>
      </c>
      <c r="Y4069">
        <v>0</v>
      </c>
      <c r="AF4069">
        <v>15</v>
      </c>
    </row>
    <row r="4070" spans="1:32" x14ac:dyDescent="0.2">
      <c r="A4070" t="s">
        <v>826</v>
      </c>
      <c r="B4070" t="s">
        <v>720</v>
      </c>
      <c r="C4070" t="s">
        <v>43</v>
      </c>
      <c r="D4070" t="s">
        <v>40</v>
      </c>
      <c r="E4070">
        <v>3</v>
      </c>
      <c r="F4070" t="s">
        <v>827</v>
      </c>
      <c r="G4070" t="s">
        <v>127</v>
      </c>
      <c r="T4070">
        <v>5</v>
      </c>
      <c r="U4070">
        <v>5</v>
      </c>
      <c r="V4070">
        <v>39</v>
      </c>
      <c r="W4070">
        <v>1</v>
      </c>
      <c r="X4070">
        <v>0</v>
      </c>
      <c r="Y4070">
        <v>0</v>
      </c>
      <c r="AF4070">
        <v>14.9</v>
      </c>
    </row>
    <row r="4071" spans="1:32" x14ac:dyDescent="0.2">
      <c r="A4071" t="s">
        <v>816</v>
      </c>
      <c r="B4071" t="s">
        <v>720</v>
      </c>
      <c r="C4071" t="s">
        <v>41</v>
      </c>
      <c r="D4071" t="s">
        <v>44</v>
      </c>
      <c r="E4071">
        <v>3</v>
      </c>
      <c r="F4071" t="s">
        <v>817</v>
      </c>
      <c r="G4071" t="s">
        <v>128</v>
      </c>
      <c r="T4071">
        <v>8</v>
      </c>
      <c r="U4071">
        <v>7</v>
      </c>
      <c r="V4071">
        <v>79</v>
      </c>
      <c r="W4071">
        <v>0</v>
      </c>
      <c r="X4071">
        <v>0</v>
      </c>
      <c r="Y4071">
        <v>0</v>
      </c>
      <c r="AF4071">
        <v>14.9</v>
      </c>
    </row>
    <row r="4072" spans="1:32" x14ac:dyDescent="0.2">
      <c r="A4072" t="s">
        <v>820</v>
      </c>
      <c r="B4072" t="s">
        <v>720</v>
      </c>
      <c r="C4072" t="s">
        <v>31</v>
      </c>
      <c r="D4072" t="s">
        <v>61</v>
      </c>
      <c r="E4072">
        <v>3</v>
      </c>
      <c r="F4072" t="s">
        <v>821</v>
      </c>
      <c r="G4072" t="s">
        <v>137</v>
      </c>
      <c r="T4072">
        <v>9</v>
      </c>
      <c r="U4072">
        <v>6</v>
      </c>
      <c r="V4072">
        <v>87</v>
      </c>
      <c r="W4072">
        <v>0</v>
      </c>
      <c r="X4072">
        <v>0</v>
      </c>
      <c r="Y4072">
        <v>0</v>
      </c>
      <c r="AF4072">
        <v>14.7</v>
      </c>
    </row>
    <row r="4073" spans="1:32" x14ac:dyDescent="0.2">
      <c r="A4073" t="s">
        <v>1075</v>
      </c>
      <c r="B4073" t="s">
        <v>720</v>
      </c>
      <c r="C4073" t="s">
        <v>56</v>
      </c>
      <c r="D4073" t="s">
        <v>45</v>
      </c>
      <c r="E4073">
        <v>3</v>
      </c>
      <c r="F4073" t="s">
        <v>1076</v>
      </c>
      <c r="G4073" t="s">
        <v>129</v>
      </c>
      <c r="T4073">
        <v>5</v>
      </c>
      <c r="U4073">
        <v>3</v>
      </c>
      <c r="V4073">
        <v>56</v>
      </c>
      <c r="W4073">
        <v>1</v>
      </c>
      <c r="X4073">
        <v>0</v>
      </c>
      <c r="Y4073">
        <v>0</v>
      </c>
      <c r="AF4073">
        <v>14.6</v>
      </c>
    </row>
    <row r="4074" spans="1:32" x14ac:dyDescent="0.2">
      <c r="A4074" t="s">
        <v>890</v>
      </c>
      <c r="B4074" t="s">
        <v>720</v>
      </c>
      <c r="C4074" t="s">
        <v>45</v>
      </c>
      <c r="D4074" t="s">
        <v>56</v>
      </c>
      <c r="E4074">
        <v>3</v>
      </c>
      <c r="F4074" t="s">
        <v>891</v>
      </c>
      <c r="G4074" t="s">
        <v>129</v>
      </c>
      <c r="T4074">
        <v>7</v>
      </c>
      <c r="U4074">
        <v>5</v>
      </c>
      <c r="V4074">
        <v>96</v>
      </c>
      <c r="W4074">
        <v>0</v>
      </c>
      <c r="X4074">
        <v>0</v>
      </c>
      <c r="Y4074">
        <v>0</v>
      </c>
      <c r="AF4074">
        <v>14.6</v>
      </c>
    </row>
    <row r="4075" spans="1:32" x14ac:dyDescent="0.2">
      <c r="A4075" t="s">
        <v>638</v>
      </c>
      <c r="B4075" t="s">
        <v>475</v>
      </c>
      <c r="C4075" t="s">
        <v>32</v>
      </c>
      <c r="D4075" t="s">
        <v>38</v>
      </c>
      <c r="E4075">
        <v>3</v>
      </c>
      <c r="F4075" t="s">
        <v>639</v>
      </c>
      <c r="G4075" t="s">
        <v>130</v>
      </c>
      <c r="O4075">
        <v>10</v>
      </c>
      <c r="P4075">
        <v>31</v>
      </c>
      <c r="Q4075">
        <v>0</v>
      </c>
      <c r="R4075">
        <v>0</v>
      </c>
      <c r="S4075">
        <v>0</v>
      </c>
      <c r="T4075">
        <v>8</v>
      </c>
      <c r="U4075">
        <v>7</v>
      </c>
      <c r="V4075">
        <v>44</v>
      </c>
      <c r="W4075">
        <v>0</v>
      </c>
      <c r="X4075">
        <v>0</v>
      </c>
      <c r="Y4075">
        <v>0</v>
      </c>
      <c r="AF4075">
        <v>14.5</v>
      </c>
    </row>
    <row r="4076" spans="1:32" x14ac:dyDescent="0.2">
      <c r="A4076" t="s">
        <v>854</v>
      </c>
      <c r="B4076" t="s">
        <v>720</v>
      </c>
      <c r="C4076" t="s">
        <v>45</v>
      </c>
      <c r="D4076" t="s">
        <v>56</v>
      </c>
      <c r="E4076">
        <v>3</v>
      </c>
      <c r="F4076" t="s">
        <v>855</v>
      </c>
      <c r="G4076" t="s">
        <v>129</v>
      </c>
      <c r="T4076">
        <v>10</v>
      </c>
      <c r="U4076">
        <v>4</v>
      </c>
      <c r="V4076">
        <v>45</v>
      </c>
      <c r="W4076">
        <v>1</v>
      </c>
      <c r="X4076">
        <v>0</v>
      </c>
      <c r="Y4076">
        <v>0</v>
      </c>
      <c r="Z4076">
        <v>1</v>
      </c>
      <c r="AA4076">
        <v>0</v>
      </c>
      <c r="AF4076">
        <v>14.5</v>
      </c>
    </row>
    <row r="4077" spans="1:32" x14ac:dyDescent="0.2">
      <c r="A4077" t="s">
        <v>466</v>
      </c>
      <c r="B4077" t="s">
        <v>367</v>
      </c>
      <c r="C4077" t="s">
        <v>41</v>
      </c>
      <c r="D4077" t="s">
        <v>44</v>
      </c>
      <c r="E4077">
        <v>3</v>
      </c>
      <c r="F4077" t="s">
        <v>467</v>
      </c>
      <c r="G4077" t="s">
        <v>128</v>
      </c>
      <c r="H4077">
        <v>38</v>
      </c>
      <c r="I4077">
        <v>31</v>
      </c>
      <c r="J4077">
        <v>310</v>
      </c>
      <c r="K4077">
        <v>0</v>
      </c>
      <c r="L4077">
        <v>0</v>
      </c>
      <c r="M4077">
        <v>1</v>
      </c>
      <c r="N4077">
        <v>1</v>
      </c>
      <c r="AF4077">
        <v>14.4</v>
      </c>
    </row>
    <row r="4078" spans="1:32" x14ac:dyDescent="0.2">
      <c r="A4078" t="s">
        <v>1199</v>
      </c>
      <c r="B4078" t="s">
        <v>794</v>
      </c>
      <c r="C4078" t="s">
        <v>54</v>
      </c>
      <c r="D4078" t="s">
        <v>59</v>
      </c>
      <c r="E4078">
        <v>3</v>
      </c>
      <c r="F4078" t="s">
        <v>1200</v>
      </c>
      <c r="G4078" t="s">
        <v>126</v>
      </c>
      <c r="T4078">
        <v>10</v>
      </c>
      <c r="U4078">
        <v>7</v>
      </c>
      <c r="V4078">
        <v>68</v>
      </c>
      <c r="W4078">
        <v>0</v>
      </c>
      <c r="X4078">
        <v>0</v>
      </c>
      <c r="Y4078">
        <v>0</v>
      </c>
      <c r="AF4078">
        <v>13.8</v>
      </c>
    </row>
    <row r="4079" spans="1:32" x14ac:dyDescent="0.2">
      <c r="A4079" t="s">
        <v>1215</v>
      </c>
      <c r="B4079" t="s">
        <v>794</v>
      </c>
      <c r="C4079" t="s">
        <v>31</v>
      </c>
      <c r="D4079" t="s">
        <v>61</v>
      </c>
      <c r="E4079">
        <v>3</v>
      </c>
      <c r="F4079" t="s">
        <v>1216</v>
      </c>
      <c r="G4079" t="s">
        <v>137</v>
      </c>
      <c r="T4079">
        <v>9</v>
      </c>
      <c r="U4079">
        <v>5</v>
      </c>
      <c r="V4079">
        <v>28</v>
      </c>
      <c r="W4079">
        <v>1</v>
      </c>
      <c r="X4079">
        <v>0</v>
      </c>
      <c r="Y4079">
        <v>0</v>
      </c>
      <c r="AF4079">
        <v>13.8</v>
      </c>
    </row>
    <row r="4080" spans="1:32" x14ac:dyDescent="0.2">
      <c r="A4080" t="s">
        <v>495</v>
      </c>
      <c r="B4080" t="s">
        <v>475</v>
      </c>
      <c r="C4080" t="s">
        <v>38</v>
      </c>
      <c r="D4080" t="s">
        <v>32</v>
      </c>
      <c r="E4080">
        <v>3</v>
      </c>
      <c r="F4080" t="s">
        <v>496</v>
      </c>
      <c r="G4080" t="s">
        <v>130</v>
      </c>
      <c r="O4080">
        <v>11</v>
      </c>
      <c r="P4080">
        <v>17</v>
      </c>
      <c r="Q4080">
        <v>1</v>
      </c>
      <c r="R4080">
        <v>0</v>
      </c>
      <c r="S4080">
        <v>0</v>
      </c>
      <c r="T4080">
        <v>6</v>
      </c>
      <c r="U4080">
        <v>4</v>
      </c>
      <c r="V4080">
        <v>19</v>
      </c>
      <c r="W4080">
        <v>0</v>
      </c>
      <c r="X4080">
        <v>0</v>
      </c>
      <c r="Y4080">
        <v>0</v>
      </c>
      <c r="Z4080">
        <v>0</v>
      </c>
      <c r="AA4080">
        <v>1</v>
      </c>
      <c r="AF4080">
        <v>13.6</v>
      </c>
    </row>
    <row r="4081" spans="1:32" x14ac:dyDescent="0.2">
      <c r="A4081" t="s">
        <v>1145</v>
      </c>
      <c r="B4081" t="s">
        <v>720</v>
      </c>
      <c r="C4081" t="s">
        <v>57</v>
      </c>
      <c r="D4081" t="s">
        <v>52</v>
      </c>
      <c r="E4081">
        <v>3</v>
      </c>
      <c r="F4081" t="s">
        <v>1146</v>
      </c>
      <c r="G4081" t="s">
        <v>136</v>
      </c>
      <c r="T4081">
        <v>6</v>
      </c>
      <c r="U4081">
        <v>6</v>
      </c>
      <c r="V4081">
        <v>76</v>
      </c>
      <c r="W4081">
        <v>0</v>
      </c>
      <c r="X4081">
        <v>0</v>
      </c>
      <c r="Y4081">
        <v>0</v>
      </c>
      <c r="AF4081">
        <v>13.6</v>
      </c>
    </row>
    <row r="4082" spans="1:32" x14ac:dyDescent="0.2">
      <c r="A4082" t="s">
        <v>366</v>
      </c>
      <c r="B4082" t="s">
        <v>367</v>
      </c>
      <c r="C4082" t="s">
        <v>61</v>
      </c>
      <c r="D4082" t="s">
        <v>31</v>
      </c>
      <c r="E4082">
        <v>3</v>
      </c>
      <c r="F4082" t="s">
        <v>368</v>
      </c>
      <c r="G4082" t="s">
        <v>137</v>
      </c>
      <c r="H4082">
        <v>45</v>
      </c>
      <c r="I4082">
        <v>31</v>
      </c>
      <c r="J4082">
        <v>282</v>
      </c>
      <c r="K4082">
        <v>1</v>
      </c>
      <c r="L4082">
        <v>0</v>
      </c>
      <c r="M4082">
        <v>2</v>
      </c>
      <c r="N4082">
        <v>0</v>
      </c>
      <c r="O4082">
        <v>1</v>
      </c>
      <c r="P4082">
        <v>-1</v>
      </c>
      <c r="Q4082">
        <v>0</v>
      </c>
      <c r="R4082">
        <v>0</v>
      </c>
      <c r="S4082">
        <v>0</v>
      </c>
      <c r="T4082">
        <v>1</v>
      </c>
      <c r="U4082">
        <v>1</v>
      </c>
      <c r="V4082">
        <v>-6</v>
      </c>
      <c r="W4082">
        <v>0</v>
      </c>
      <c r="X4082">
        <v>0</v>
      </c>
      <c r="Y4082">
        <v>0</v>
      </c>
      <c r="Z4082">
        <v>1</v>
      </c>
      <c r="AA4082">
        <v>0</v>
      </c>
      <c r="AF4082">
        <v>13.58</v>
      </c>
    </row>
    <row r="4083" spans="1:32" x14ac:dyDescent="0.2">
      <c r="A4083" t="s">
        <v>389</v>
      </c>
      <c r="B4083" t="s">
        <v>367</v>
      </c>
      <c r="C4083" t="s">
        <v>36</v>
      </c>
      <c r="D4083" t="s">
        <v>33</v>
      </c>
      <c r="E4083">
        <v>3</v>
      </c>
      <c r="F4083" t="s">
        <v>390</v>
      </c>
      <c r="G4083" t="s">
        <v>133</v>
      </c>
      <c r="H4083">
        <v>36</v>
      </c>
      <c r="I4083">
        <v>17</v>
      </c>
      <c r="J4083">
        <v>261</v>
      </c>
      <c r="K4083">
        <v>1</v>
      </c>
      <c r="L4083">
        <v>0</v>
      </c>
      <c r="M4083">
        <v>1</v>
      </c>
      <c r="N4083">
        <v>0</v>
      </c>
      <c r="AF4083">
        <v>13.44</v>
      </c>
    </row>
    <row r="4084" spans="1:32" x14ac:dyDescent="0.2">
      <c r="A4084" t="s">
        <v>570</v>
      </c>
      <c r="B4084" t="s">
        <v>475</v>
      </c>
      <c r="C4084" t="s">
        <v>57</v>
      </c>
      <c r="D4084" t="s">
        <v>52</v>
      </c>
      <c r="E4084">
        <v>3</v>
      </c>
      <c r="F4084" t="s">
        <v>571</v>
      </c>
      <c r="G4084" t="s">
        <v>136</v>
      </c>
      <c r="O4084">
        <v>16</v>
      </c>
      <c r="P4084">
        <v>104</v>
      </c>
      <c r="Q4084">
        <v>0</v>
      </c>
      <c r="R4084">
        <v>0</v>
      </c>
      <c r="S4084">
        <v>1</v>
      </c>
      <c r="T4084">
        <v>1</v>
      </c>
      <c r="U4084">
        <v>0</v>
      </c>
      <c r="V4084">
        <v>0</v>
      </c>
      <c r="W4084">
        <v>0</v>
      </c>
      <c r="X4084">
        <v>0</v>
      </c>
      <c r="Y4084">
        <v>0</v>
      </c>
      <c r="AF4084">
        <v>13.4</v>
      </c>
    </row>
    <row r="4085" spans="1:32" x14ac:dyDescent="0.2">
      <c r="A4085" t="s">
        <v>912</v>
      </c>
      <c r="B4085" t="s">
        <v>720</v>
      </c>
      <c r="C4085" t="s">
        <v>59</v>
      </c>
      <c r="D4085" t="s">
        <v>54</v>
      </c>
      <c r="E4085">
        <v>3</v>
      </c>
      <c r="F4085" t="s">
        <v>913</v>
      </c>
      <c r="G4085" t="s">
        <v>126</v>
      </c>
      <c r="T4085">
        <v>7</v>
      </c>
      <c r="U4085">
        <v>4</v>
      </c>
      <c r="V4085">
        <v>94</v>
      </c>
      <c r="W4085">
        <v>0</v>
      </c>
      <c r="X4085">
        <v>0</v>
      </c>
      <c r="Y4085">
        <v>0</v>
      </c>
      <c r="AF4085">
        <v>13.4</v>
      </c>
    </row>
    <row r="4086" spans="1:32" x14ac:dyDescent="0.2">
      <c r="A4086" t="s">
        <v>779</v>
      </c>
      <c r="B4086" t="s">
        <v>720</v>
      </c>
      <c r="C4086" t="s">
        <v>44</v>
      </c>
      <c r="D4086" t="s">
        <v>41</v>
      </c>
      <c r="E4086">
        <v>3</v>
      </c>
      <c r="F4086" t="s">
        <v>780</v>
      </c>
      <c r="G4086" t="s">
        <v>128</v>
      </c>
      <c r="T4086">
        <v>6</v>
      </c>
      <c r="U4086">
        <v>4</v>
      </c>
      <c r="V4086">
        <v>93</v>
      </c>
      <c r="W4086">
        <v>0</v>
      </c>
      <c r="X4086">
        <v>0</v>
      </c>
      <c r="Y4086">
        <v>0</v>
      </c>
      <c r="AF4086">
        <v>13.3</v>
      </c>
    </row>
    <row r="4087" spans="1:32" x14ac:dyDescent="0.2">
      <c r="A4087" t="s">
        <v>1047</v>
      </c>
      <c r="B4087" t="s">
        <v>794</v>
      </c>
      <c r="C4087" t="s">
        <v>40</v>
      </c>
      <c r="D4087" t="s">
        <v>43</v>
      </c>
      <c r="E4087">
        <v>3</v>
      </c>
      <c r="F4087" t="s">
        <v>1048</v>
      </c>
      <c r="G4087" t="s">
        <v>127</v>
      </c>
      <c r="T4087">
        <v>5</v>
      </c>
      <c r="U4087">
        <v>3</v>
      </c>
      <c r="V4087">
        <v>43</v>
      </c>
      <c r="W4087">
        <v>1</v>
      </c>
      <c r="X4087">
        <v>0</v>
      </c>
      <c r="Y4087">
        <v>0</v>
      </c>
      <c r="AF4087">
        <v>13.3</v>
      </c>
    </row>
    <row r="4088" spans="1:32" x14ac:dyDescent="0.2">
      <c r="A4088" t="s">
        <v>505</v>
      </c>
      <c r="B4088" t="s">
        <v>475</v>
      </c>
      <c r="C4088" t="s">
        <v>36</v>
      </c>
      <c r="D4088" t="s">
        <v>33</v>
      </c>
      <c r="E4088">
        <v>3</v>
      </c>
      <c r="F4088" t="s">
        <v>506</v>
      </c>
      <c r="G4088" t="s">
        <v>133</v>
      </c>
      <c r="O4088">
        <v>6</v>
      </c>
      <c r="P4088">
        <v>11</v>
      </c>
      <c r="Q4088">
        <v>0</v>
      </c>
      <c r="R4088">
        <v>0</v>
      </c>
      <c r="S4088">
        <v>0</v>
      </c>
      <c r="T4088">
        <v>2</v>
      </c>
      <c r="U4088">
        <v>2</v>
      </c>
      <c r="V4088">
        <v>41</v>
      </c>
      <c r="W4088">
        <v>1</v>
      </c>
      <c r="X4088">
        <v>0</v>
      </c>
      <c r="Y4088">
        <v>0</v>
      </c>
      <c r="AF4088">
        <v>13.2</v>
      </c>
    </row>
    <row r="4089" spans="1:32" x14ac:dyDescent="0.2">
      <c r="A4089" t="s">
        <v>988</v>
      </c>
      <c r="B4089" t="s">
        <v>720</v>
      </c>
      <c r="C4089" t="s">
        <v>59</v>
      </c>
      <c r="D4089" t="s">
        <v>54</v>
      </c>
      <c r="E4089">
        <v>3</v>
      </c>
      <c r="F4089" t="s">
        <v>989</v>
      </c>
      <c r="G4089" t="s">
        <v>126</v>
      </c>
      <c r="T4089">
        <v>7</v>
      </c>
      <c r="U4089">
        <v>4</v>
      </c>
      <c r="V4089">
        <v>32</v>
      </c>
      <c r="W4089">
        <v>1</v>
      </c>
      <c r="X4089">
        <v>0</v>
      </c>
      <c r="Y4089">
        <v>0</v>
      </c>
      <c r="AF4089">
        <v>13.2</v>
      </c>
    </row>
    <row r="4090" spans="1:32" x14ac:dyDescent="0.2">
      <c r="A4090" t="s">
        <v>761</v>
      </c>
      <c r="B4090" t="s">
        <v>720</v>
      </c>
      <c r="C4090" t="s">
        <v>58</v>
      </c>
      <c r="D4090" t="s">
        <v>42</v>
      </c>
      <c r="E4090">
        <v>3</v>
      </c>
      <c r="F4090" t="s">
        <v>762</v>
      </c>
      <c r="G4090" t="s">
        <v>135</v>
      </c>
      <c r="T4090">
        <v>4</v>
      </c>
      <c r="U4090">
        <v>3</v>
      </c>
      <c r="V4090">
        <v>42</v>
      </c>
      <c r="W4090">
        <v>1</v>
      </c>
      <c r="X4090">
        <v>0</v>
      </c>
      <c r="Y4090">
        <v>0</v>
      </c>
      <c r="AF4090">
        <v>13.2</v>
      </c>
    </row>
    <row r="4091" spans="1:32" x14ac:dyDescent="0.2">
      <c r="A4091" t="s">
        <v>534</v>
      </c>
      <c r="B4091" t="s">
        <v>475</v>
      </c>
      <c r="C4091" t="s">
        <v>54</v>
      </c>
      <c r="D4091" t="s">
        <v>59</v>
      </c>
      <c r="E4091">
        <v>3</v>
      </c>
      <c r="F4091" t="s">
        <v>535</v>
      </c>
      <c r="G4091" t="s">
        <v>126</v>
      </c>
      <c r="O4091">
        <v>12</v>
      </c>
      <c r="P4091">
        <v>49</v>
      </c>
      <c r="Q4091">
        <v>1</v>
      </c>
      <c r="R4091">
        <v>0</v>
      </c>
      <c r="S4091">
        <v>0</v>
      </c>
      <c r="T4091">
        <v>2</v>
      </c>
      <c r="U4091">
        <v>1</v>
      </c>
      <c r="V4091">
        <v>12</v>
      </c>
      <c r="W4091">
        <v>0</v>
      </c>
      <c r="X4091">
        <v>0</v>
      </c>
      <c r="Y4091">
        <v>0</v>
      </c>
      <c r="AF4091">
        <v>13.1</v>
      </c>
    </row>
    <row r="4092" spans="1:32" x14ac:dyDescent="0.2">
      <c r="A4092" t="s">
        <v>423</v>
      </c>
      <c r="B4092" t="s">
        <v>367</v>
      </c>
      <c r="C4092" t="s">
        <v>49</v>
      </c>
      <c r="D4092" t="s">
        <v>39</v>
      </c>
      <c r="E4092">
        <v>3</v>
      </c>
      <c r="F4092" t="s">
        <v>424</v>
      </c>
      <c r="G4092" t="s">
        <v>132</v>
      </c>
      <c r="H4092">
        <v>34</v>
      </c>
      <c r="I4092">
        <v>21</v>
      </c>
      <c r="J4092">
        <v>246</v>
      </c>
      <c r="K4092">
        <v>1</v>
      </c>
      <c r="L4092">
        <v>0</v>
      </c>
      <c r="M4092">
        <v>1</v>
      </c>
      <c r="N4092">
        <v>0</v>
      </c>
      <c r="Z4092">
        <v>1</v>
      </c>
      <c r="AA4092">
        <v>0</v>
      </c>
      <c r="AF4092">
        <v>12.84</v>
      </c>
    </row>
    <row r="4093" spans="1:32" x14ac:dyDescent="0.2">
      <c r="A4093" t="s">
        <v>874</v>
      </c>
      <c r="B4093" t="s">
        <v>794</v>
      </c>
      <c r="C4093" t="s">
        <v>34</v>
      </c>
      <c r="D4093" t="s">
        <v>50</v>
      </c>
      <c r="E4093">
        <v>3</v>
      </c>
      <c r="F4093" t="s">
        <v>875</v>
      </c>
      <c r="G4093" t="s">
        <v>124</v>
      </c>
      <c r="T4093">
        <v>8</v>
      </c>
      <c r="U4093">
        <v>6</v>
      </c>
      <c r="V4093">
        <v>65</v>
      </c>
      <c r="W4093">
        <v>0</v>
      </c>
      <c r="X4093">
        <v>0</v>
      </c>
      <c r="Y4093">
        <v>0</v>
      </c>
      <c r="AF4093">
        <v>12.5</v>
      </c>
    </row>
    <row r="4094" spans="1:32" x14ac:dyDescent="0.2">
      <c r="A4094" t="s">
        <v>763</v>
      </c>
      <c r="B4094" t="s">
        <v>720</v>
      </c>
      <c r="C4094" t="s">
        <v>53</v>
      </c>
      <c r="D4094" t="s">
        <v>37</v>
      </c>
      <c r="E4094">
        <v>3</v>
      </c>
      <c r="F4094" t="s">
        <v>764</v>
      </c>
      <c r="G4094" t="s">
        <v>123</v>
      </c>
      <c r="T4094">
        <v>6</v>
      </c>
      <c r="U4094">
        <v>6</v>
      </c>
      <c r="V4094">
        <v>45</v>
      </c>
      <c r="W4094">
        <v>0</v>
      </c>
      <c r="X4094">
        <v>1</v>
      </c>
      <c r="Y4094">
        <v>0</v>
      </c>
      <c r="AF4094">
        <v>12.5</v>
      </c>
    </row>
    <row r="4095" spans="1:32" x14ac:dyDescent="0.2">
      <c r="A4095" t="s">
        <v>1244</v>
      </c>
      <c r="B4095" t="s">
        <v>720</v>
      </c>
      <c r="C4095" t="s">
        <v>43</v>
      </c>
      <c r="D4095" t="s">
        <v>40</v>
      </c>
      <c r="E4095">
        <v>3</v>
      </c>
      <c r="F4095" t="s">
        <v>1245</v>
      </c>
      <c r="G4095" t="s">
        <v>127</v>
      </c>
      <c r="T4095">
        <v>3</v>
      </c>
      <c r="U4095">
        <v>3</v>
      </c>
      <c r="V4095">
        <v>33</v>
      </c>
      <c r="W4095">
        <v>1</v>
      </c>
      <c r="X4095">
        <v>0</v>
      </c>
      <c r="Y4095">
        <v>0</v>
      </c>
      <c r="AF4095">
        <v>12.3</v>
      </c>
    </row>
    <row r="4096" spans="1:32" x14ac:dyDescent="0.2">
      <c r="A4096" t="s">
        <v>824</v>
      </c>
      <c r="B4096" t="s">
        <v>720</v>
      </c>
      <c r="C4096" t="s">
        <v>59</v>
      </c>
      <c r="D4096" t="s">
        <v>54</v>
      </c>
      <c r="E4096">
        <v>3</v>
      </c>
      <c r="F4096" t="s">
        <v>825</v>
      </c>
      <c r="G4096" t="s">
        <v>126</v>
      </c>
      <c r="T4096">
        <v>3</v>
      </c>
      <c r="U4096">
        <v>2</v>
      </c>
      <c r="V4096">
        <v>43</v>
      </c>
      <c r="W4096">
        <v>1</v>
      </c>
      <c r="X4096">
        <v>0</v>
      </c>
      <c r="Y4096">
        <v>0</v>
      </c>
      <c r="AF4096">
        <v>12.3</v>
      </c>
    </row>
    <row r="4097" spans="1:32" x14ac:dyDescent="0.2">
      <c r="A4097" t="s">
        <v>525</v>
      </c>
      <c r="B4097" t="s">
        <v>475</v>
      </c>
      <c r="C4097" t="s">
        <v>61</v>
      </c>
      <c r="D4097" t="s">
        <v>31</v>
      </c>
      <c r="E4097">
        <v>3</v>
      </c>
      <c r="F4097" t="s">
        <v>526</v>
      </c>
      <c r="G4097" t="s">
        <v>137</v>
      </c>
      <c r="O4097">
        <v>8</v>
      </c>
      <c r="P4097">
        <v>23</v>
      </c>
      <c r="Q4097">
        <v>0</v>
      </c>
      <c r="R4097">
        <v>0</v>
      </c>
      <c r="S4097">
        <v>0</v>
      </c>
      <c r="T4097">
        <v>5</v>
      </c>
      <c r="U4097">
        <v>2</v>
      </c>
      <c r="V4097">
        <v>19</v>
      </c>
      <c r="W4097">
        <v>1</v>
      </c>
      <c r="X4097">
        <v>0</v>
      </c>
      <c r="Y4097">
        <v>0</v>
      </c>
      <c r="AF4097">
        <v>12.2</v>
      </c>
    </row>
    <row r="4098" spans="1:32" x14ac:dyDescent="0.2">
      <c r="A4098" t="s">
        <v>437</v>
      </c>
      <c r="B4098" t="s">
        <v>367</v>
      </c>
      <c r="C4098" t="s">
        <v>33</v>
      </c>
      <c r="D4098" t="s">
        <v>36</v>
      </c>
      <c r="E4098">
        <v>3</v>
      </c>
      <c r="F4098" t="s">
        <v>438</v>
      </c>
      <c r="G4098" t="s">
        <v>133</v>
      </c>
      <c r="H4098">
        <v>39</v>
      </c>
      <c r="I4098">
        <v>24</v>
      </c>
      <c r="J4098">
        <v>228</v>
      </c>
      <c r="K4098">
        <v>1</v>
      </c>
      <c r="L4098">
        <v>0</v>
      </c>
      <c r="M4098">
        <v>1</v>
      </c>
      <c r="N4098">
        <v>0</v>
      </c>
      <c r="O4098">
        <v>1</v>
      </c>
      <c r="P4098">
        <v>-1</v>
      </c>
      <c r="Q4098">
        <v>0</v>
      </c>
      <c r="R4098">
        <v>0</v>
      </c>
      <c r="S4098">
        <v>0</v>
      </c>
      <c r="AF4098">
        <v>12.02</v>
      </c>
    </row>
    <row r="4099" spans="1:32" x14ac:dyDescent="0.2">
      <c r="A4099" t="s">
        <v>1087</v>
      </c>
      <c r="B4099" t="s">
        <v>720</v>
      </c>
      <c r="C4099" t="s">
        <v>33</v>
      </c>
      <c r="D4099" t="s">
        <v>36</v>
      </c>
      <c r="E4099">
        <v>3</v>
      </c>
      <c r="F4099" t="s">
        <v>1088</v>
      </c>
      <c r="G4099" t="s">
        <v>133</v>
      </c>
      <c r="T4099">
        <v>9</v>
      </c>
      <c r="U4099">
        <v>6</v>
      </c>
      <c r="V4099">
        <v>58</v>
      </c>
      <c r="W4099">
        <v>0</v>
      </c>
      <c r="X4099">
        <v>0</v>
      </c>
      <c r="Y4099">
        <v>0</v>
      </c>
      <c r="AF4099">
        <v>11.8</v>
      </c>
    </row>
    <row r="4100" spans="1:32" x14ac:dyDescent="0.2">
      <c r="A4100" t="s">
        <v>626</v>
      </c>
      <c r="B4100" t="s">
        <v>475</v>
      </c>
      <c r="C4100" t="s">
        <v>47</v>
      </c>
      <c r="D4100" t="s">
        <v>62</v>
      </c>
      <c r="E4100">
        <v>3</v>
      </c>
      <c r="F4100" t="s">
        <v>627</v>
      </c>
      <c r="G4100" t="s">
        <v>138</v>
      </c>
      <c r="O4100">
        <v>10</v>
      </c>
      <c r="P4100">
        <v>46</v>
      </c>
      <c r="Q4100">
        <v>0</v>
      </c>
      <c r="R4100">
        <v>0</v>
      </c>
      <c r="S4100">
        <v>0</v>
      </c>
      <c r="T4100">
        <v>3</v>
      </c>
      <c r="U4100">
        <v>3</v>
      </c>
      <c r="V4100">
        <v>41</v>
      </c>
      <c r="W4100">
        <v>0</v>
      </c>
      <c r="X4100">
        <v>0</v>
      </c>
      <c r="Y4100">
        <v>0</v>
      </c>
      <c r="AF4100">
        <v>11.7</v>
      </c>
    </row>
    <row r="4101" spans="1:32" x14ac:dyDescent="0.2">
      <c r="A4101" t="s">
        <v>956</v>
      </c>
      <c r="B4101" t="s">
        <v>720</v>
      </c>
      <c r="C4101" t="s">
        <v>53</v>
      </c>
      <c r="D4101" t="s">
        <v>37</v>
      </c>
      <c r="E4101">
        <v>3</v>
      </c>
      <c r="F4101" t="s">
        <v>957</v>
      </c>
      <c r="G4101" t="s">
        <v>123</v>
      </c>
      <c r="T4101">
        <v>12</v>
      </c>
      <c r="U4101">
        <v>5</v>
      </c>
      <c r="V4101">
        <v>64</v>
      </c>
      <c r="W4101">
        <v>0</v>
      </c>
      <c r="X4101">
        <v>0</v>
      </c>
      <c r="Y4101">
        <v>0</v>
      </c>
      <c r="AF4101">
        <v>11.4</v>
      </c>
    </row>
    <row r="4102" spans="1:32" x14ac:dyDescent="0.2">
      <c r="A4102" t="s">
        <v>618</v>
      </c>
      <c r="B4102" t="s">
        <v>475</v>
      </c>
      <c r="C4102" t="s">
        <v>51</v>
      </c>
      <c r="D4102" t="s">
        <v>55</v>
      </c>
      <c r="E4102">
        <v>3</v>
      </c>
      <c r="F4102" t="s">
        <v>619</v>
      </c>
      <c r="G4102" t="s">
        <v>125</v>
      </c>
      <c r="O4102">
        <v>13</v>
      </c>
      <c r="P4102">
        <v>49</v>
      </c>
      <c r="Q4102">
        <v>0</v>
      </c>
      <c r="R4102">
        <v>0</v>
      </c>
      <c r="S4102">
        <v>0</v>
      </c>
      <c r="T4102">
        <v>4</v>
      </c>
      <c r="U4102">
        <v>3</v>
      </c>
      <c r="V4102">
        <v>34</v>
      </c>
      <c r="W4102">
        <v>0</v>
      </c>
      <c r="X4102">
        <v>0</v>
      </c>
      <c r="Y4102">
        <v>0</v>
      </c>
      <c r="AF4102">
        <v>11.3</v>
      </c>
    </row>
    <row r="4103" spans="1:32" x14ac:dyDescent="0.2">
      <c r="A4103" t="s">
        <v>882</v>
      </c>
      <c r="B4103" t="s">
        <v>720</v>
      </c>
      <c r="C4103" t="s">
        <v>38</v>
      </c>
      <c r="D4103" t="s">
        <v>32</v>
      </c>
      <c r="E4103">
        <v>3</v>
      </c>
      <c r="F4103" t="s">
        <v>883</v>
      </c>
      <c r="G4103" t="s">
        <v>130</v>
      </c>
      <c r="T4103">
        <v>8</v>
      </c>
      <c r="U4103">
        <v>6</v>
      </c>
      <c r="V4103">
        <v>49</v>
      </c>
      <c r="W4103">
        <v>0</v>
      </c>
      <c r="X4103">
        <v>0</v>
      </c>
      <c r="Y4103">
        <v>0</v>
      </c>
      <c r="AF4103">
        <v>10.9</v>
      </c>
    </row>
    <row r="4104" spans="1:32" x14ac:dyDescent="0.2">
      <c r="A4104" t="s">
        <v>1252</v>
      </c>
      <c r="B4104" t="s">
        <v>720</v>
      </c>
      <c r="C4104" t="s">
        <v>40</v>
      </c>
      <c r="D4104" t="s">
        <v>43</v>
      </c>
      <c r="E4104">
        <v>3</v>
      </c>
      <c r="F4104" t="s">
        <v>1253</v>
      </c>
      <c r="G4104" t="s">
        <v>127</v>
      </c>
      <c r="T4104">
        <v>9</v>
      </c>
      <c r="U4104">
        <v>4</v>
      </c>
      <c r="V4104">
        <v>68</v>
      </c>
      <c r="W4104">
        <v>0</v>
      </c>
      <c r="X4104">
        <v>0</v>
      </c>
      <c r="Y4104">
        <v>0</v>
      </c>
      <c r="AF4104">
        <v>10.8</v>
      </c>
    </row>
    <row r="4105" spans="1:32" x14ac:dyDescent="0.2">
      <c r="A4105" t="s">
        <v>769</v>
      </c>
      <c r="B4105" t="s">
        <v>720</v>
      </c>
      <c r="C4105" t="s">
        <v>61</v>
      </c>
      <c r="D4105" t="s">
        <v>31</v>
      </c>
      <c r="E4105">
        <v>3</v>
      </c>
      <c r="F4105" t="s">
        <v>770</v>
      </c>
      <c r="G4105" t="s">
        <v>137</v>
      </c>
      <c r="T4105">
        <v>7</v>
      </c>
      <c r="U4105">
        <v>5</v>
      </c>
      <c r="V4105">
        <v>57</v>
      </c>
      <c r="W4105">
        <v>0</v>
      </c>
      <c r="X4105">
        <v>0</v>
      </c>
      <c r="Y4105">
        <v>0</v>
      </c>
      <c r="AF4105">
        <v>10.7</v>
      </c>
    </row>
    <row r="4106" spans="1:32" x14ac:dyDescent="0.2">
      <c r="A4106" t="s">
        <v>1173</v>
      </c>
      <c r="B4106" t="s">
        <v>720</v>
      </c>
      <c r="C4106" t="s">
        <v>49</v>
      </c>
      <c r="D4106" t="s">
        <v>39</v>
      </c>
      <c r="E4106">
        <v>3</v>
      </c>
      <c r="F4106" t="s">
        <v>1174</v>
      </c>
      <c r="G4106" t="s">
        <v>132</v>
      </c>
      <c r="T4106">
        <v>7</v>
      </c>
      <c r="U4106">
        <v>4</v>
      </c>
      <c r="V4106">
        <v>63</v>
      </c>
      <c r="W4106">
        <v>0</v>
      </c>
      <c r="X4106">
        <v>0</v>
      </c>
      <c r="Y4106">
        <v>0</v>
      </c>
      <c r="AF4106">
        <v>10.3</v>
      </c>
    </row>
    <row r="4107" spans="1:32" x14ac:dyDescent="0.2">
      <c r="A4107" t="s">
        <v>1129</v>
      </c>
      <c r="B4107" t="s">
        <v>720</v>
      </c>
      <c r="C4107" t="s">
        <v>54</v>
      </c>
      <c r="D4107" t="s">
        <v>59</v>
      </c>
      <c r="E4107">
        <v>3</v>
      </c>
      <c r="F4107" t="s">
        <v>1130</v>
      </c>
      <c r="G4107" t="s">
        <v>126</v>
      </c>
      <c r="T4107">
        <v>3</v>
      </c>
      <c r="U4107">
        <v>2</v>
      </c>
      <c r="V4107">
        <v>22</v>
      </c>
      <c r="W4107">
        <v>1</v>
      </c>
      <c r="X4107">
        <v>0</v>
      </c>
      <c r="Y4107">
        <v>0</v>
      </c>
      <c r="AF4107">
        <v>10.199999999999999</v>
      </c>
    </row>
    <row r="4108" spans="1:32" x14ac:dyDescent="0.2">
      <c r="A4108" t="s">
        <v>1209</v>
      </c>
      <c r="B4108" t="s">
        <v>794</v>
      </c>
      <c r="C4108" t="s">
        <v>61</v>
      </c>
      <c r="D4108" t="s">
        <v>31</v>
      </c>
      <c r="E4108">
        <v>3</v>
      </c>
      <c r="F4108" t="s">
        <v>1210</v>
      </c>
      <c r="G4108" t="s">
        <v>137</v>
      </c>
      <c r="T4108">
        <v>5</v>
      </c>
      <c r="U4108">
        <v>4</v>
      </c>
      <c r="V4108">
        <v>61</v>
      </c>
      <c r="W4108">
        <v>0</v>
      </c>
      <c r="X4108">
        <v>0</v>
      </c>
      <c r="Y4108">
        <v>0</v>
      </c>
      <c r="AF4108">
        <v>10.1</v>
      </c>
    </row>
    <row r="4109" spans="1:32" x14ac:dyDescent="0.2">
      <c r="A4109" t="s">
        <v>546</v>
      </c>
      <c r="B4109" t="s">
        <v>475</v>
      </c>
      <c r="C4109" t="s">
        <v>41</v>
      </c>
      <c r="D4109" t="s">
        <v>44</v>
      </c>
      <c r="E4109">
        <v>3</v>
      </c>
      <c r="F4109" t="s">
        <v>547</v>
      </c>
      <c r="G4109" t="s">
        <v>128</v>
      </c>
      <c r="O4109">
        <v>7</v>
      </c>
      <c r="P4109">
        <v>12</v>
      </c>
      <c r="Q4109">
        <v>1</v>
      </c>
      <c r="R4109">
        <v>0</v>
      </c>
      <c r="S4109">
        <v>0</v>
      </c>
      <c r="T4109">
        <v>2</v>
      </c>
      <c r="U4109">
        <v>2</v>
      </c>
      <c r="V4109">
        <v>8</v>
      </c>
      <c r="W4109">
        <v>0</v>
      </c>
      <c r="X4109">
        <v>0</v>
      </c>
      <c r="Y4109">
        <v>0</v>
      </c>
      <c r="AF4109">
        <v>10</v>
      </c>
    </row>
    <row r="4110" spans="1:32" x14ac:dyDescent="0.2">
      <c r="A4110" t="s">
        <v>1272</v>
      </c>
      <c r="B4110" t="s">
        <v>720</v>
      </c>
      <c r="C4110" t="s">
        <v>32</v>
      </c>
      <c r="D4110" t="s">
        <v>38</v>
      </c>
      <c r="E4110">
        <v>3</v>
      </c>
      <c r="F4110" t="s">
        <v>1273</v>
      </c>
      <c r="G4110" t="s">
        <v>130</v>
      </c>
      <c r="T4110">
        <v>10</v>
      </c>
      <c r="U4110">
        <v>5</v>
      </c>
      <c r="V4110">
        <v>50</v>
      </c>
      <c r="W4110">
        <v>0</v>
      </c>
      <c r="X4110">
        <v>0</v>
      </c>
      <c r="Y4110">
        <v>0</v>
      </c>
      <c r="AF4110">
        <v>10</v>
      </c>
    </row>
    <row r="4111" spans="1:32" x14ac:dyDescent="0.2">
      <c r="A4111" t="s">
        <v>479</v>
      </c>
      <c r="B4111" t="s">
        <v>475</v>
      </c>
      <c r="C4111" t="s">
        <v>58</v>
      </c>
      <c r="D4111" t="s">
        <v>42</v>
      </c>
      <c r="E4111">
        <v>3</v>
      </c>
      <c r="F4111" t="s">
        <v>480</v>
      </c>
      <c r="G4111" t="s">
        <v>135</v>
      </c>
      <c r="O4111">
        <v>11</v>
      </c>
      <c r="P4111">
        <v>16</v>
      </c>
      <c r="Q4111">
        <v>0</v>
      </c>
      <c r="R4111">
        <v>0</v>
      </c>
      <c r="S4111">
        <v>0</v>
      </c>
      <c r="T4111">
        <v>3</v>
      </c>
      <c r="U4111">
        <v>1</v>
      </c>
      <c r="V4111">
        <v>10</v>
      </c>
      <c r="W4111">
        <v>1</v>
      </c>
      <c r="X4111">
        <v>0</v>
      </c>
      <c r="Y4111">
        <v>0</v>
      </c>
      <c r="AF4111">
        <v>9.6</v>
      </c>
    </row>
    <row r="4112" spans="1:32" x14ac:dyDescent="0.2">
      <c r="A4112" t="s">
        <v>566</v>
      </c>
      <c r="B4112" t="s">
        <v>475</v>
      </c>
      <c r="C4112" t="s">
        <v>42</v>
      </c>
      <c r="D4112" t="s">
        <v>58</v>
      </c>
      <c r="E4112">
        <v>3</v>
      </c>
      <c r="F4112" t="s">
        <v>567</v>
      </c>
      <c r="G4112" t="s">
        <v>135</v>
      </c>
      <c r="O4112">
        <v>7</v>
      </c>
      <c r="P4112">
        <v>38</v>
      </c>
      <c r="Q4112">
        <v>0</v>
      </c>
      <c r="R4112">
        <v>0</v>
      </c>
      <c r="S4112">
        <v>0</v>
      </c>
      <c r="T4112">
        <v>3</v>
      </c>
      <c r="U4112">
        <v>3</v>
      </c>
      <c r="V4112">
        <v>27</v>
      </c>
      <c r="W4112">
        <v>0</v>
      </c>
      <c r="X4112">
        <v>0</v>
      </c>
      <c r="Y4112">
        <v>0</v>
      </c>
      <c r="AF4112">
        <v>9.5</v>
      </c>
    </row>
    <row r="4113" spans="1:32" x14ac:dyDescent="0.2">
      <c r="A4113" t="s">
        <v>564</v>
      </c>
      <c r="B4113" t="s">
        <v>475</v>
      </c>
      <c r="C4113" t="s">
        <v>45</v>
      </c>
      <c r="D4113" t="s">
        <v>56</v>
      </c>
      <c r="E4113">
        <v>3</v>
      </c>
      <c r="F4113" t="s">
        <v>565</v>
      </c>
      <c r="G4113" t="s">
        <v>129</v>
      </c>
      <c r="O4113">
        <v>4</v>
      </c>
      <c r="P4113">
        <v>3</v>
      </c>
      <c r="Q4113">
        <v>0</v>
      </c>
      <c r="R4113">
        <v>0</v>
      </c>
      <c r="S4113">
        <v>0</v>
      </c>
      <c r="T4113">
        <v>7</v>
      </c>
      <c r="U4113">
        <v>6</v>
      </c>
      <c r="V4113">
        <v>32</v>
      </c>
      <c r="W4113">
        <v>0</v>
      </c>
      <c r="X4113">
        <v>0</v>
      </c>
      <c r="Y4113">
        <v>0</v>
      </c>
      <c r="AF4113">
        <v>9.5</v>
      </c>
    </row>
    <row r="4114" spans="1:32" x14ac:dyDescent="0.2">
      <c r="A4114" t="s">
        <v>628</v>
      </c>
      <c r="B4114" t="s">
        <v>475</v>
      </c>
      <c r="C4114" t="s">
        <v>34</v>
      </c>
      <c r="D4114" t="s">
        <v>50</v>
      </c>
      <c r="E4114">
        <v>3</v>
      </c>
      <c r="F4114" t="s">
        <v>629</v>
      </c>
      <c r="G4114" t="s">
        <v>124</v>
      </c>
      <c r="O4114">
        <v>6</v>
      </c>
      <c r="P4114">
        <v>35</v>
      </c>
      <c r="Q4114">
        <v>1</v>
      </c>
      <c r="R4114">
        <v>0</v>
      </c>
      <c r="S4114">
        <v>0</v>
      </c>
      <c r="AF4114">
        <v>9.5</v>
      </c>
    </row>
    <row r="4115" spans="1:32" x14ac:dyDescent="0.2">
      <c r="A4115" t="s">
        <v>789</v>
      </c>
      <c r="B4115" t="s">
        <v>720</v>
      </c>
      <c r="C4115" t="s">
        <v>47</v>
      </c>
      <c r="D4115" t="s">
        <v>62</v>
      </c>
      <c r="E4115">
        <v>3</v>
      </c>
      <c r="F4115" t="s">
        <v>790</v>
      </c>
      <c r="G4115" t="s">
        <v>138</v>
      </c>
      <c r="T4115">
        <v>2</v>
      </c>
      <c r="U4115">
        <v>2</v>
      </c>
      <c r="V4115">
        <v>14</v>
      </c>
      <c r="W4115">
        <v>1</v>
      </c>
      <c r="X4115">
        <v>0</v>
      </c>
      <c r="Y4115">
        <v>0</v>
      </c>
      <c r="AF4115">
        <v>9.4</v>
      </c>
    </row>
    <row r="4116" spans="1:32" x14ac:dyDescent="0.2">
      <c r="A4116" t="s">
        <v>866</v>
      </c>
      <c r="B4116" t="s">
        <v>720</v>
      </c>
      <c r="C4116" t="s">
        <v>41</v>
      </c>
      <c r="D4116" t="s">
        <v>44</v>
      </c>
      <c r="E4116">
        <v>3</v>
      </c>
      <c r="F4116" t="s">
        <v>867</v>
      </c>
      <c r="G4116" t="s">
        <v>128</v>
      </c>
      <c r="T4116">
        <v>7</v>
      </c>
      <c r="U4116">
        <v>5</v>
      </c>
      <c r="V4116">
        <v>44</v>
      </c>
      <c r="W4116">
        <v>0</v>
      </c>
      <c r="X4116">
        <v>0</v>
      </c>
      <c r="Y4116">
        <v>0</v>
      </c>
      <c r="AF4116">
        <v>9.4</v>
      </c>
    </row>
    <row r="4117" spans="1:32" x14ac:dyDescent="0.2">
      <c r="A4117" t="s">
        <v>379</v>
      </c>
      <c r="B4117" t="s">
        <v>367</v>
      </c>
      <c r="C4117" t="s">
        <v>60</v>
      </c>
      <c r="D4117" t="s">
        <v>46</v>
      </c>
      <c r="E4117">
        <v>3</v>
      </c>
      <c r="F4117" t="s">
        <v>380</v>
      </c>
      <c r="G4117" t="s">
        <v>134</v>
      </c>
      <c r="H4117">
        <v>19</v>
      </c>
      <c r="I4117">
        <v>9</v>
      </c>
      <c r="J4117">
        <v>67</v>
      </c>
      <c r="K4117">
        <v>0</v>
      </c>
      <c r="L4117">
        <v>0</v>
      </c>
      <c r="M4117">
        <v>4</v>
      </c>
      <c r="N4117">
        <v>0</v>
      </c>
      <c r="O4117">
        <v>7</v>
      </c>
      <c r="P4117">
        <v>46</v>
      </c>
      <c r="Q4117">
        <v>1</v>
      </c>
      <c r="R4117">
        <v>0</v>
      </c>
      <c r="S4117">
        <v>0</v>
      </c>
      <c r="AF4117">
        <v>9.2799999999999994</v>
      </c>
    </row>
    <row r="4118" spans="1:32" x14ac:dyDescent="0.2">
      <c r="A4118" t="s">
        <v>822</v>
      </c>
      <c r="B4118" t="s">
        <v>720</v>
      </c>
      <c r="C4118" t="s">
        <v>46</v>
      </c>
      <c r="D4118" t="s">
        <v>60</v>
      </c>
      <c r="E4118">
        <v>3</v>
      </c>
      <c r="F4118" t="s">
        <v>823</v>
      </c>
      <c r="G4118" t="s">
        <v>134</v>
      </c>
      <c r="T4118">
        <v>5</v>
      </c>
      <c r="U4118">
        <v>3</v>
      </c>
      <c r="V4118">
        <v>62</v>
      </c>
      <c r="W4118">
        <v>0</v>
      </c>
      <c r="X4118">
        <v>0</v>
      </c>
      <c r="Y4118">
        <v>0</v>
      </c>
      <c r="AF4118">
        <v>9.1999999999999993</v>
      </c>
    </row>
    <row r="4119" spans="1:32" x14ac:dyDescent="0.2">
      <c r="A4119" t="s">
        <v>902</v>
      </c>
      <c r="B4119" t="s">
        <v>720</v>
      </c>
      <c r="C4119" t="s">
        <v>36</v>
      </c>
      <c r="D4119" t="s">
        <v>33</v>
      </c>
      <c r="E4119">
        <v>3</v>
      </c>
      <c r="F4119" t="s">
        <v>903</v>
      </c>
      <c r="G4119" t="s">
        <v>133</v>
      </c>
      <c r="T4119">
        <v>6</v>
      </c>
      <c r="U4119">
        <v>3</v>
      </c>
      <c r="V4119">
        <v>61</v>
      </c>
      <c r="W4119">
        <v>0</v>
      </c>
      <c r="X4119">
        <v>0</v>
      </c>
      <c r="Y4119">
        <v>0</v>
      </c>
      <c r="AF4119">
        <v>9.1</v>
      </c>
    </row>
    <row r="4120" spans="1:32" x14ac:dyDescent="0.2">
      <c r="A4120" t="s">
        <v>1147</v>
      </c>
      <c r="B4120" t="s">
        <v>794</v>
      </c>
      <c r="C4120" t="s">
        <v>59</v>
      </c>
      <c r="D4120" t="s">
        <v>54</v>
      </c>
      <c r="E4120">
        <v>3</v>
      </c>
      <c r="F4120" t="s">
        <v>1148</v>
      </c>
      <c r="G4120" t="s">
        <v>126</v>
      </c>
      <c r="T4120">
        <v>6</v>
      </c>
      <c r="U4120">
        <v>4</v>
      </c>
      <c r="V4120">
        <v>51</v>
      </c>
      <c r="W4120">
        <v>0</v>
      </c>
      <c r="X4120">
        <v>0</v>
      </c>
      <c r="Y4120">
        <v>0</v>
      </c>
      <c r="AF4120">
        <v>9.1</v>
      </c>
    </row>
    <row r="4121" spans="1:32" x14ac:dyDescent="0.2">
      <c r="A4121" t="s">
        <v>1165</v>
      </c>
      <c r="B4121" t="s">
        <v>720</v>
      </c>
      <c r="C4121" t="s">
        <v>31</v>
      </c>
      <c r="D4121" t="s">
        <v>61</v>
      </c>
      <c r="E4121">
        <v>3</v>
      </c>
      <c r="F4121" t="s">
        <v>1166</v>
      </c>
      <c r="G4121" t="s">
        <v>137</v>
      </c>
      <c r="T4121">
        <v>4</v>
      </c>
      <c r="U4121">
        <v>4</v>
      </c>
      <c r="V4121">
        <v>50</v>
      </c>
      <c r="W4121">
        <v>0</v>
      </c>
      <c r="X4121">
        <v>0</v>
      </c>
      <c r="Y4121">
        <v>0</v>
      </c>
      <c r="AF4121">
        <v>9</v>
      </c>
    </row>
    <row r="4122" spans="1:32" x14ac:dyDescent="0.2">
      <c r="A4122" t="s">
        <v>678</v>
      </c>
      <c r="B4122" t="s">
        <v>475</v>
      </c>
      <c r="C4122" t="s">
        <v>37</v>
      </c>
      <c r="D4122" t="s">
        <v>53</v>
      </c>
      <c r="E4122">
        <v>3</v>
      </c>
      <c r="F4122" t="s">
        <v>679</v>
      </c>
      <c r="G4122" t="s">
        <v>123</v>
      </c>
      <c r="O4122">
        <v>14</v>
      </c>
      <c r="P4122">
        <v>29</v>
      </c>
      <c r="Q4122">
        <v>1</v>
      </c>
      <c r="R4122">
        <v>0</v>
      </c>
      <c r="S4122">
        <v>0</v>
      </c>
      <c r="AF4122">
        <v>8.9</v>
      </c>
    </row>
    <row r="4123" spans="1:32" x14ac:dyDescent="0.2">
      <c r="A4123" t="s">
        <v>848</v>
      </c>
      <c r="B4123" t="s">
        <v>720</v>
      </c>
      <c r="C4123" t="s">
        <v>34</v>
      </c>
      <c r="D4123" t="s">
        <v>50</v>
      </c>
      <c r="E4123">
        <v>3</v>
      </c>
      <c r="F4123" t="s">
        <v>849</v>
      </c>
      <c r="G4123" t="s">
        <v>124</v>
      </c>
      <c r="T4123">
        <v>4</v>
      </c>
      <c r="U4123">
        <v>4</v>
      </c>
      <c r="V4123">
        <v>49</v>
      </c>
      <c r="W4123">
        <v>0</v>
      </c>
      <c r="X4123">
        <v>0</v>
      </c>
      <c r="Y4123">
        <v>0</v>
      </c>
      <c r="AF4123">
        <v>8.9</v>
      </c>
    </row>
    <row r="4124" spans="1:32" x14ac:dyDescent="0.2">
      <c r="A4124" t="s">
        <v>767</v>
      </c>
      <c r="B4124" t="s">
        <v>720</v>
      </c>
      <c r="C4124" t="s">
        <v>35</v>
      </c>
      <c r="D4124" t="s">
        <v>48</v>
      </c>
      <c r="E4124">
        <v>3</v>
      </c>
      <c r="F4124" t="s">
        <v>768</v>
      </c>
      <c r="G4124" t="s">
        <v>131</v>
      </c>
      <c r="T4124">
        <v>5</v>
      </c>
      <c r="U4124">
        <v>5</v>
      </c>
      <c r="V4124">
        <v>38</v>
      </c>
      <c r="W4124">
        <v>0</v>
      </c>
      <c r="X4124">
        <v>0</v>
      </c>
      <c r="Y4124">
        <v>0</v>
      </c>
      <c r="AF4124">
        <v>8.8000000000000007</v>
      </c>
    </row>
    <row r="4125" spans="1:32" x14ac:dyDescent="0.2">
      <c r="A4125" t="s">
        <v>507</v>
      </c>
      <c r="B4125" t="s">
        <v>475</v>
      </c>
      <c r="C4125" t="s">
        <v>37</v>
      </c>
      <c r="D4125" t="s">
        <v>53</v>
      </c>
      <c r="E4125">
        <v>3</v>
      </c>
      <c r="F4125" t="s">
        <v>508</v>
      </c>
      <c r="G4125" t="s">
        <v>123</v>
      </c>
      <c r="O4125">
        <v>11</v>
      </c>
      <c r="P4125">
        <v>32</v>
      </c>
      <c r="Q4125">
        <v>0</v>
      </c>
      <c r="R4125">
        <v>0</v>
      </c>
      <c r="S4125">
        <v>0</v>
      </c>
      <c r="T4125">
        <v>3</v>
      </c>
      <c r="U4125">
        <v>3</v>
      </c>
      <c r="V4125">
        <v>25</v>
      </c>
      <c r="W4125">
        <v>0</v>
      </c>
      <c r="X4125">
        <v>0</v>
      </c>
      <c r="Y4125">
        <v>0</v>
      </c>
      <c r="AF4125">
        <v>8.6999999999999993</v>
      </c>
    </row>
    <row r="4126" spans="1:32" x14ac:dyDescent="0.2">
      <c r="A4126" t="s">
        <v>1077</v>
      </c>
      <c r="B4126" t="s">
        <v>720</v>
      </c>
      <c r="C4126" t="s">
        <v>41</v>
      </c>
      <c r="D4126" t="s">
        <v>44</v>
      </c>
      <c r="E4126">
        <v>3</v>
      </c>
      <c r="F4126" t="s">
        <v>1078</v>
      </c>
      <c r="G4126" t="s">
        <v>128</v>
      </c>
      <c r="T4126">
        <v>6</v>
      </c>
      <c r="U4126">
        <v>4</v>
      </c>
      <c r="V4126">
        <v>47</v>
      </c>
      <c r="W4126">
        <v>0</v>
      </c>
      <c r="X4126">
        <v>0</v>
      </c>
      <c r="Y4126">
        <v>0</v>
      </c>
      <c r="AF4126">
        <v>8.6999999999999993</v>
      </c>
    </row>
    <row r="4127" spans="1:32" x14ac:dyDescent="0.2">
      <c r="A4127" t="s">
        <v>578</v>
      </c>
      <c r="B4127" t="s">
        <v>475</v>
      </c>
      <c r="C4127" t="s">
        <v>31</v>
      </c>
      <c r="D4127" t="s">
        <v>61</v>
      </c>
      <c r="E4127">
        <v>3</v>
      </c>
      <c r="F4127" t="s">
        <v>579</v>
      </c>
      <c r="G4127" t="s">
        <v>137</v>
      </c>
      <c r="O4127">
        <v>7</v>
      </c>
      <c r="P4127">
        <v>13</v>
      </c>
      <c r="Q4127">
        <v>1</v>
      </c>
      <c r="R4127">
        <v>0</v>
      </c>
      <c r="S4127">
        <v>0</v>
      </c>
      <c r="T4127">
        <v>1</v>
      </c>
      <c r="U4127">
        <v>1</v>
      </c>
      <c r="V4127">
        <v>3</v>
      </c>
      <c r="W4127">
        <v>0</v>
      </c>
      <c r="X4127">
        <v>0</v>
      </c>
      <c r="Y4127">
        <v>0</v>
      </c>
      <c r="AF4127">
        <v>8.6</v>
      </c>
    </row>
    <row r="4128" spans="1:32" x14ac:dyDescent="0.2">
      <c r="A4128" t="s">
        <v>401</v>
      </c>
      <c r="B4128" t="s">
        <v>367</v>
      </c>
      <c r="C4128" t="s">
        <v>38</v>
      </c>
      <c r="D4128" t="s">
        <v>32</v>
      </c>
      <c r="E4128">
        <v>3</v>
      </c>
      <c r="F4128" t="s">
        <v>402</v>
      </c>
      <c r="G4128" t="s">
        <v>130</v>
      </c>
      <c r="H4128">
        <v>28</v>
      </c>
      <c r="I4128">
        <v>14</v>
      </c>
      <c r="J4128">
        <v>118</v>
      </c>
      <c r="K4128">
        <v>1</v>
      </c>
      <c r="L4128">
        <v>0</v>
      </c>
      <c r="M4128">
        <v>0</v>
      </c>
      <c r="N4128">
        <v>0</v>
      </c>
      <c r="O4128">
        <v>3</v>
      </c>
      <c r="P4128">
        <v>-2</v>
      </c>
      <c r="Q4128">
        <v>0</v>
      </c>
      <c r="R4128">
        <v>0</v>
      </c>
      <c r="S4128">
        <v>0</v>
      </c>
      <c r="AF4128">
        <v>8.52</v>
      </c>
    </row>
    <row r="4129" spans="1:32" x14ac:dyDescent="0.2">
      <c r="A4129" t="s">
        <v>449</v>
      </c>
      <c r="B4129" t="s">
        <v>367</v>
      </c>
      <c r="C4129" t="s">
        <v>34</v>
      </c>
      <c r="D4129" t="s">
        <v>50</v>
      </c>
      <c r="E4129">
        <v>3</v>
      </c>
      <c r="F4129" t="s">
        <v>450</v>
      </c>
      <c r="G4129" t="s">
        <v>124</v>
      </c>
      <c r="H4129">
        <v>26</v>
      </c>
      <c r="I4129">
        <v>22</v>
      </c>
      <c r="J4129">
        <v>232</v>
      </c>
      <c r="K4129">
        <v>0</v>
      </c>
      <c r="L4129">
        <v>0</v>
      </c>
      <c r="M4129">
        <v>1</v>
      </c>
      <c r="N4129">
        <v>0</v>
      </c>
      <c r="AF4129">
        <v>8.2799999999999994</v>
      </c>
    </row>
    <row r="4130" spans="1:32" x14ac:dyDescent="0.2">
      <c r="A4130" t="s">
        <v>878</v>
      </c>
      <c r="B4130" t="s">
        <v>794</v>
      </c>
      <c r="C4130" t="s">
        <v>41</v>
      </c>
      <c r="D4130" t="s">
        <v>44</v>
      </c>
      <c r="E4130">
        <v>3</v>
      </c>
      <c r="F4130" t="s">
        <v>879</v>
      </c>
      <c r="G4130" t="s">
        <v>128</v>
      </c>
      <c r="T4130">
        <v>4</v>
      </c>
      <c r="U4130">
        <v>4</v>
      </c>
      <c r="V4130">
        <v>42</v>
      </c>
      <c r="W4130">
        <v>0</v>
      </c>
      <c r="X4130">
        <v>0</v>
      </c>
      <c r="Y4130">
        <v>0</v>
      </c>
      <c r="Z4130">
        <v>1</v>
      </c>
      <c r="AA4130">
        <v>0</v>
      </c>
      <c r="AF4130">
        <v>8.1999999999999993</v>
      </c>
    </row>
    <row r="4131" spans="1:32" x14ac:dyDescent="0.2">
      <c r="A4131" t="s">
        <v>932</v>
      </c>
      <c r="B4131" t="s">
        <v>720</v>
      </c>
      <c r="C4131" t="s">
        <v>33</v>
      </c>
      <c r="D4131" t="s">
        <v>36</v>
      </c>
      <c r="E4131">
        <v>3</v>
      </c>
      <c r="F4131" t="s">
        <v>933</v>
      </c>
      <c r="G4131" t="s">
        <v>133</v>
      </c>
      <c r="T4131">
        <v>9</v>
      </c>
      <c r="U4131">
        <v>4</v>
      </c>
      <c r="V4131">
        <v>42</v>
      </c>
      <c r="W4131">
        <v>0</v>
      </c>
      <c r="X4131">
        <v>0</v>
      </c>
      <c r="Y4131">
        <v>0</v>
      </c>
      <c r="AF4131">
        <v>8.1999999999999993</v>
      </c>
    </row>
    <row r="4132" spans="1:32" x14ac:dyDescent="0.2">
      <c r="A4132" t="s">
        <v>1258</v>
      </c>
      <c r="B4132" t="s">
        <v>720</v>
      </c>
      <c r="C4132" t="s">
        <v>39</v>
      </c>
      <c r="D4132" t="s">
        <v>49</v>
      </c>
      <c r="E4132">
        <v>3</v>
      </c>
      <c r="F4132" t="s">
        <v>1259</v>
      </c>
      <c r="G4132" t="s">
        <v>132</v>
      </c>
      <c r="T4132">
        <v>4</v>
      </c>
      <c r="U4132">
        <v>3</v>
      </c>
      <c r="V4132">
        <v>49</v>
      </c>
      <c r="W4132">
        <v>0</v>
      </c>
      <c r="X4132">
        <v>0</v>
      </c>
      <c r="Y4132">
        <v>0</v>
      </c>
      <c r="AF4132">
        <v>7.9</v>
      </c>
    </row>
    <row r="4133" spans="1:32" x14ac:dyDescent="0.2">
      <c r="A4133" t="s">
        <v>395</v>
      </c>
      <c r="B4133" t="s">
        <v>367</v>
      </c>
      <c r="C4133" t="s">
        <v>35</v>
      </c>
      <c r="D4133" t="s">
        <v>48</v>
      </c>
      <c r="E4133">
        <v>3</v>
      </c>
      <c r="F4133" t="s">
        <v>396</v>
      </c>
      <c r="G4133" t="s">
        <v>131</v>
      </c>
      <c r="H4133">
        <v>28</v>
      </c>
      <c r="I4133">
        <v>19</v>
      </c>
      <c r="J4133">
        <v>197</v>
      </c>
      <c r="K4133">
        <v>0</v>
      </c>
      <c r="L4133">
        <v>0</v>
      </c>
      <c r="M4133">
        <v>1</v>
      </c>
      <c r="N4133">
        <v>0</v>
      </c>
      <c r="O4133">
        <v>1</v>
      </c>
      <c r="P4133">
        <v>10</v>
      </c>
      <c r="Q4133">
        <v>0</v>
      </c>
      <c r="R4133">
        <v>0</v>
      </c>
      <c r="S4133">
        <v>0</v>
      </c>
      <c r="AF4133">
        <v>7.88</v>
      </c>
    </row>
    <row r="4134" spans="1:32" x14ac:dyDescent="0.2">
      <c r="A4134" t="s">
        <v>616</v>
      </c>
      <c r="B4134" t="s">
        <v>475</v>
      </c>
      <c r="C4134" t="s">
        <v>33</v>
      </c>
      <c r="D4134" t="s">
        <v>36</v>
      </c>
      <c r="E4134">
        <v>3</v>
      </c>
      <c r="F4134" t="s">
        <v>617</v>
      </c>
      <c r="G4134" t="s">
        <v>133</v>
      </c>
      <c r="O4134">
        <v>6</v>
      </c>
      <c r="P4134">
        <v>19</v>
      </c>
      <c r="Q4134">
        <v>0</v>
      </c>
      <c r="R4134">
        <v>0</v>
      </c>
      <c r="S4134">
        <v>0</v>
      </c>
      <c r="T4134">
        <v>4</v>
      </c>
      <c r="U4134">
        <v>4</v>
      </c>
      <c r="V4134">
        <v>19</v>
      </c>
      <c r="W4134">
        <v>0</v>
      </c>
      <c r="X4134">
        <v>0</v>
      </c>
      <c r="Y4134">
        <v>0</v>
      </c>
      <c r="AF4134">
        <v>7.8</v>
      </c>
    </row>
    <row r="4135" spans="1:32" x14ac:dyDescent="0.2">
      <c r="A4135" t="s">
        <v>842</v>
      </c>
      <c r="B4135" t="s">
        <v>720</v>
      </c>
      <c r="C4135" t="s">
        <v>58</v>
      </c>
      <c r="D4135" t="s">
        <v>42</v>
      </c>
      <c r="E4135">
        <v>3</v>
      </c>
      <c r="F4135" t="s">
        <v>843</v>
      </c>
      <c r="G4135" t="s">
        <v>135</v>
      </c>
      <c r="T4135">
        <v>5</v>
      </c>
      <c r="U4135">
        <v>4</v>
      </c>
      <c r="V4135">
        <v>38</v>
      </c>
      <c r="W4135">
        <v>0</v>
      </c>
      <c r="X4135">
        <v>0</v>
      </c>
      <c r="Y4135">
        <v>0</v>
      </c>
      <c r="AF4135">
        <v>7.8</v>
      </c>
    </row>
    <row r="4136" spans="1:32" x14ac:dyDescent="0.2">
      <c r="A4136" t="s">
        <v>1051</v>
      </c>
      <c r="B4136" t="s">
        <v>720</v>
      </c>
      <c r="C4136" t="s">
        <v>56</v>
      </c>
      <c r="D4136" t="s">
        <v>45</v>
      </c>
      <c r="E4136">
        <v>3</v>
      </c>
      <c r="F4136" t="s">
        <v>1052</v>
      </c>
      <c r="G4136" t="s">
        <v>129</v>
      </c>
      <c r="T4136">
        <v>9</v>
      </c>
      <c r="U4136">
        <v>4</v>
      </c>
      <c r="V4136">
        <v>36</v>
      </c>
      <c r="W4136">
        <v>0</v>
      </c>
      <c r="X4136">
        <v>0</v>
      </c>
      <c r="Y4136">
        <v>0</v>
      </c>
      <c r="AF4136">
        <v>7.6</v>
      </c>
    </row>
    <row r="4137" spans="1:32" x14ac:dyDescent="0.2">
      <c r="A4137" t="s">
        <v>1037</v>
      </c>
      <c r="B4137" t="s">
        <v>720</v>
      </c>
      <c r="C4137" t="s">
        <v>49</v>
      </c>
      <c r="D4137" t="s">
        <v>39</v>
      </c>
      <c r="E4137">
        <v>3</v>
      </c>
      <c r="F4137" t="s">
        <v>1038</v>
      </c>
      <c r="G4137" t="s">
        <v>132</v>
      </c>
      <c r="T4137">
        <v>5</v>
      </c>
      <c r="U4137">
        <v>3</v>
      </c>
      <c r="V4137">
        <v>46</v>
      </c>
      <c r="W4137">
        <v>0</v>
      </c>
      <c r="X4137">
        <v>0</v>
      </c>
      <c r="Y4137">
        <v>0</v>
      </c>
      <c r="AF4137">
        <v>7.6</v>
      </c>
    </row>
    <row r="4138" spans="1:32" x14ac:dyDescent="0.2">
      <c r="A4138" t="s">
        <v>1286</v>
      </c>
      <c r="B4138" t="s">
        <v>720</v>
      </c>
      <c r="C4138" t="s">
        <v>42</v>
      </c>
      <c r="D4138" t="s">
        <v>58</v>
      </c>
      <c r="E4138">
        <v>3</v>
      </c>
      <c r="F4138" t="s">
        <v>1287</v>
      </c>
      <c r="G4138" t="s">
        <v>135</v>
      </c>
      <c r="T4138">
        <v>7</v>
      </c>
      <c r="U4138">
        <v>3</v>
      </c>
      <c r="V4138">
        <v>46</v>
      </c>
      <c r="W4138">
        <v>0</v>
      </c>
      <c r="X4138">
        <v>0</v>
      </c>
      <c r="Y4138">
        <v>0</v>
      </c>
      <c r="AF4138">
        <v>7.6</v>
      </c>
    </row>
    <row r="4139" spans="1:32" x14ac:dyDescent="0.2">
      <c r="A4139" t="s">
        <v>990</v>
      </c>
      <c r="B4139" t="s">
        <v>720</v>
      </c>
      <c r="C4139" t="s">
        <v>50</v>
      </c>
      <c r="D4139" t="s">
        <v>34</v>
      </c>
      <c r="E4139">
        <v>3</v>
      </c>
      <c r="F4139" t="s">
        <v>991</v>
      </c>
      <c r="G4139" t="s">
        <v>124</v>
      </c>
      <c r="T4139">
        <v>6</v>
      </c>
      <c r="U4139">
        <v>3</v>
      </c>
      <c r="V4139">
        <v>45</v>
      </c>
      <c r="W4139">
        <v>0</v>
      </c>
      <c r="X4139">
        <v>0</v>
      </c>
      <c r="Y4139">
        <v>0</v>
      </c>
      <c r="AF4139">
        <v>7.5</v>
      </c>
    </row>
    <row r="4140" spans="1:32" x14ac:dyDescent="0.2">
      <c r="A4140" t="s">
        <v>1069</v>
      </c>
      <c r="B4140" t="s">
        <v>794</v>
      </c>
      <c r="C4140" t="s">
        <v>49</v>
      </c>
      <c r="D4140" t="s">
        <v>39</v>
      </c>
      <c r="E4140">
        <v>3</v>
      </c>
      <c r="F4140" t="s">
        <v>1070</v>
      </c>
      <c r="G4140" t="s">
        <v>132</v>
      </c>
      <c r="T4140">
        <v>4</v>
      </c>
      <c r="U4140">
        <v>4</v>
      </c>
      <c r="V4140">
        <v>35</v>
      </c>
      <c r="W4140">
        <v>0</v>
      </c>
      <c r="X4140">
        <v>0</v>
      </c>
      <c r="Y4140">
        <v>0</v>
      </c>
      <c r="AF4140">
        <v>7.5</v>
      </c>
    </row>
    <row r="4141" spans="1:32" x14ac:dyDescent="0.2">
      <c r="A4141" t="s">
        <v>596</v>
      </c>
      <c r="B4141" t="s">
        <v>475</v>
      </c>
      <c r="C4141" t="s">
        <v>43</v>
      </c>
      <c r="D4141" t="s">
        <v>40</v>
      </c>
      <c r="E4141">
        <v>3</v>
      </c>
      <c r="F4141" t="s">
        <v>597</v>
      </c>
      <c r="G4141" t="s">
        <v>127</v>
      </c>
      <c r="O4141">
        <v>2</v>
      </c>
      <c r="P4141">
        <v>8</v>
      </c>
      <c r="Q4141">
        <v>0</v>
      </c>
      <c r="R4141">
        <v>0</v>
      </c>
      <c r="S4141">
        <v>0</v>
      </c>
      <c r="T4141">
        <v>4</v>
      </c>
      <c r="U4141">
        <v>4</v>
      </c>
      <c r="V4141">
        <v>26</v>
      </c>
      <c r="W4141">
        <v>0</v>
      </c>
      <c r="X4141">
        <v>0</v>
      </c>
      <c r="Y4141">
        <v>0</v>
      </c>
      <c r="AF4141">
        <v>7.4</v>
      </c>
    </row>
    <row r="4142" spans="1:32" x14ac:dyDescent="0.2">
      <c r="A4142" t="s">
        <v>554</v>
      </c>
      <c r="B4142" t="s">
        <v>475</v>
      </c>
      <c r="C4142" t="s">
        <v>61</v>
      </c>
      <c r="D4142" t="s">
        <v>31</v>
      </c>
      <c r="E4142">
        <v>3</v>
      </c>
      <c r="F4142" t="s">
        <v>555</v>
      </c>
      <c r="G4142" t="s">
        <v>137</v>
      </c>
      <c r="O4142">
        <v>10</v>
      </c>
      <c r="P4142">
        <v>6</v>
      </c>
      <c r="Q4142">
        <v>1</v>
      </c>
      <c r="R4142">
        <v>0</v>
      </c>
      <c r="S4142">
        <v>0</v>
      </c>
      <c r="T4142">
        <v>1</v>
      </c>
      <c r="U4142">
        <v>1</v>
      </c>
      <c r="V4142">
        <v>-2</v>
      </c>
      <c r="W4142">
        <v>0</v>
      </c>
      <c r="X4142">
        <v>0</v>
      </c>
      <c r="Y4142">
        <v>0</v>
      </c>
      <c r="AF4142">
        <v>7.4</v>
      </c>
    </row>
    <row r="4143" spans="1:32" x14ac:dyDescent="0.2">
      <c r="A4143" t="s">
        <v>540</v>
      </c>
      <c r="B4143" t="s">
        <v>530</v>
      </c>
      <c r="C4143" t="s">
        <v>44</v>
      </c>
      <c r="D4143" t="s">
        <v>41</v>
      </c>
      <c r="E4143">
        <v>3</v>
      </c>
      <c r="F4143" t="s">
        <v>541</v>
      </c>
      <c r="G4143" t="s">
        <v>128</v>
      </c>
      <c r="O4143">
        <v>5</v>
      </c>
      <c r="P4143">
        <v>16</v>
      </c>
      <c r="Q4143">
        <v>0</v>
      </c>
      <c r="R4143">
        <v>0</v>
      </c>
      <c r="S4143">
        <v>0</v>
      </c>
      <c r="T4143">
        <v>3</v>
      </c>
      <c r="U4143">
        <v>3</v>
      </c>
      <c r="V4143">
        <v>28</v>
      </c>
      <c r="W4143">
        <v>0</v>
      </c>
      <c r="X4143">
        <v>0</v>
      </c>
      <c r="Y4143">
        <v>0</v>
      </c>
      <c r="AF4143">
        <v>7.4</v>
      </c>
    </row>
    <row r="4144" spans="1:32" x14ac:dyDescent="0.2">
      <c r="A4144" t="s">
        <v>481</v>
      </c>
      <c r="B4144" t="s">
        <v>475</v>
      </c>
      <c r="C4144" t="s">
        <v>52</v>
      </c>
      <c r="D4144" t="s">
        <v>57</v>
      </c>
      <c r="E4144">
        <v>3</v>
      </c>
      <c r="F4144" t="s">
        <v>482</v>
      </c>
      <c r="G4144" t="s">
        <v>136</v>
      </c>
      <c r="O4144">
        <v>20</v>
      </c>
      <c r="P4144">
        <v>74</v>
      </c>
      <c r="Q4144">
        <v>0</v>
      </c>
      <c r="R4144">
        <v>0</v>
      </c>
      <c r="S4144">
        <v>0</v>
      </c>
      <c r="T4144">
        <v>3</v>
      </c>
      <c r="U4144">
        <v>0</v>
      </c>
      <c r="V4144">
        <v>0</v>
      </c>
      <c r="W4144">
        <v>0</v>
      </c>
      <c r="X4144">
        <v>0</v>
      </c>
      <c r="Y4144">
        <v>0</v>
      </c>
      <c r="AF4144">
        <v>7.4</v>
      </c>
    </row>
    <row r="4145" spans="1:32" x14ac:dyDescent="0.2">
      <c r="A4145" t="s">
        <v>1143</v>
      </c>
      <c r="B4145" t="s">
        <v>794</v>
      </c>
      <c r="C4145" t="s">
        <v>55</v>
      </c>
      <c r="D4145" t="s">
        <v>51</v>
      </c>
      <c r="E4145">
        <v>3</v>
      </c>
      <c r="F4145" t="s">
        <v>1144</v>
      </c>
      <c r="G4145" t="s">
        <v>125</v>
      </c>
      <c r="T4145">
        <v>7</v>
      </c>
      <c r="U4145">
        <v>3</v>
      </c>
      <c r="V4145">
        <v>44</v>
      </c>
      <c r="W4145">
        <v>0</v>
      </c>
      <c r="X4145">
        <v>0</v>
      </c>
      <c r="Y4145">
        <v>0</v>
      </c>
      <c r="AF4145">
        <v>7.4</v>
      </c>
    </row>
    <row r="4146" spans="1:32" x14ac:dyDescent="0.2">
      <c r="A4146" t="s">
        <v>630</v>
      </c>
      <c r="B4146" t="s">
        <v>475</v>
      </c>
      <c r="C4146" t="s">
        <v>49</v>
      </c>
      <c r="D4146" t="s">
        <v>39</v>
      </c>
      <c r="E4146">
        <v>3</v>
      </c>
      <c r="F4146" t="s">
        <v>631</v>
      </c>
      <c r="G4146" t="s">
        <v>132</v>
      </c>
      <c r="O4146">
        <v>5</v>
      </c>
      <c r="P4146">
        <v>11</v>
      </c>
      <c r="Q4146">
        <v>0</v>
      </c>
      <c r="R4146">
        <v>0</v>
      </c>
      <c r="S4146">
        <v>0</v>
      </c>
      <c r="T4146">
        <v>4</v>
      </c>
      <c r="U4146">
        <v>3</v>
      </c>
      <c r="V4146">
        <v>32</v>
      </c>
      <c r="W4146">
        <v>0</v>
      </c>
      <c r="X4146">
        <v>0</v>
      </c>
      <c r="Y4146">
        <v>0</v>
      </c>
      <c r="AF4146">
        <v>7.3</v>
      </c>
    </row>
    <row r="4147" spans="1:32" x14ac:dyDescent="0.2">
      <c r="A4147" t="s">
        <v>904</v>
      </c>
      <c r="B4147" t="s">
        <v>720</v>
      </c>
      <c r="C4147" t="s">
        <v>56</v>
      </c>
      <c r="D4147" t="s">
        <v>45</v>
      </c>
      <c r="E4147">
        <v>3</v>
      </c>
      <c r="F4147" t="s">
        <v>905</v>
      </c>
      <c r="G4147" t="s">
        <v>129</v>
      </c>
      <c r="T4147">
        <v>1</v>
      </c>
      <c r="U4147">
        <v>1</v>
      </c>
      <c r="V4147">
        <v>3</v>
      </c>
      <c r="W4147">
        <v>1</v>
      </c>
      <c r="X4147">
        <v>0</v>
      </c>
      <c r="Y4147">
        <v>0</v>
      </c>
      <c r="AF4147">
        <v>7.3</v>
      </c>
    </row>
    <row r="4148" spans="1:32" x14ac:dyDescent="0.2">
      <c r="A4148" t="s">
        <v>477</v>
      </c>
      <c r="B4148" t="s">
        <v>475</v>
      </c>
      <c r="C4148" t="s">
        <v>46</v>
      </c>
      <c r="D4148" t="s">
        <v>60</v>
      </c>
      <c r="E4148">
        <v>3</v>
      </c>
      <c r="F4148" t="s">
        <v>478</v>
      </c>
      <c r="G4148" t="s">
        <v>134</v>
      </c>
      <c r="O4148">
        <v>7</v>
      </c>
      <c r="P4148">
        <v>25</v>
      </c>
      <c r="Q4148">
        <v>0</v>
      </c>
      <c r="R4148">
        <v>0</v>
      </c>
      <c r="S4148">
        <v>0</v>
      </c>
      <c r="T4148">
        <v>3</v>
      </c>
      <c r="U4148">
        <v>3</v>
      </c>
      <c r="V4148">
        <v>16</v>
      </c>
      <c r="W4148">
        <v>0</v>
      </c>
      <c r="X4148">
        <v>0</v>
      </c>
      <c r="Y4148">
        <v>0</v>
      </c>
      <c r="AF4148">
        <v>7.1</v>
      </c>
    </row>
    <row r="4149" spans="1:32" x14ac:dyDescent="0.2">
      <c r="A4149" t="s">
        <v>590</v>
      </c>
      <c r="B4149" t="s">
        <v>475</v>
      </c>
      <c r="C4149" t="s">
        <v>60</v>
      </c>
      <c r="D4149" t="s">
        <v>46</v>
      </c>
      <c r="E4149">
        <v>3</v>
      </c>
      <c r="F4149" t="s">
        <v>591</v>
      </c>
      <c r="G4149" t="s">
        <v>134</v>
      </c>
      <c r="O4149">
        <v>15</v>
      </c>
      <c r="P4149">
        <v>51</v>
      </c>
      <c r="Q4149">
        <v>0</v>
      </c>
      <c r="R4149">
        <v>0</v>
      </c>
      <c r="S4149">
        <v>0</v>
      </c>
      <c r="T4149">
        <v>1</v>
      </c>
      <c r="U4149">
        <v>1</v>
      </c>
      <c r="V4149">
        <v>10</v>
      </c>
      <c r="W4149">
        <v>0</v>
      </c>
      <c r="X4149">
        <v>0</v>
      </c>
      <c r="Y4149">
        <v>0</v>
      </c>
      <c r="AF4149">
        <v>7.1</v>
      </c>
    </row>
    <row r="4150" spans="1:32" x14ac:dyDescent="0.2">
      <c r="A4150" t="s">
        <v>1159</v>
      </c>
      <c r="B4150" t="s">
        <v>794</v>
      </c>
      <c r="C4150" t="s">
        <v>55</v>
      </c>
      <c r="D4150" t="s">
        <v>51</v>
      </c>
      <c r="E4150">
        <v>3</v>
      </c>
      <c r="F4150" t="s">
        <v>1160</v>
      </c>
      <c r="G4150" t="s">
        <v>125</v>
      </c>
      <c r="T4150">
        <v>3</v>
      </c>
      <c r="U4150">
        <v>3</v>
      </c>
      <c r="V4150">
        <v>40</v>
      </c>
      <c r="W4150">
        <v>0</v>
      </c>
      <c r="X4150">
        <v>0</v>
      </c>
      <c r="Y4150">
        <v>0</v>
      </c>
      <c r="AF4150">
        <v>7</v>
      </c>
    </row>
    <row r="4151" spans="1:32" x14ac:dyDescent="0.2">
      <c r="A4151" t="s">
        <v>536</v>
      </c>
      <c r="B4151" t="s">
        <v>475</v>
      </c>
      <c r="C4151" t="s">
        <v>55</v>
      </c>
      <c r="D4151" t="s">
        <v>51</v>
      </c>
      <c r="E4151">
        <v>3</v>
      </c>
      <c r="F4151" t="s">
        <v>537</v>
      </c>
      <c r="G4151" t="s">
        <v>125</v>
      </c>
      <c r="O4151">
        <v>10</v>
      </c>
      <c r="P4151">
        <v>13</v>
      </c>
      <c r="Q4151">
        <v>0</v>
      </c>
      <c r="R4151">
        <v>0</v>
      </c>
      <c r="S4151">
        <v>0</v>
      </c>
      <c r="T4151">
        <v>7</v>
      </c>
      <c r="U4151">
        <v>4</v>
      </c>
      <c r="V4151">
        <v>16</v>
      </c>
      <c r="W4151">
        <v>0</v>
      </c>
      <c r="X4151">
        <v>0</v>
      </c>
      <c r="Y4151">
        <v>0</v>
      </c>
      <c r="AF4151">
        <v>6.9</v>
      </c>
    </row>
    <row r="4152" spans="1:32" x14ac:dyDescent="0.2">
      <c r="A4152" t="s">
        <v>696</v>
      </c>
      <c r="B4152" t="s">
        <v>530</v>
      </c>
      <c r="C4152" t="s">
        <v>54</v>
      </c>
      <c r="D4152" t="s">
        <v>59</v>
      </c>
      <c r="E4152">
        <v>3</v>
      </c>
      <c r="F4152" t="s">
        <v>697</v>
      </c>
      <c r="G4152" t="s">
        <v>126</v>
      </c>
      <c r="O4152">
        <v>4</v>
      </c>
      <c r="P4152">
        <v>9</v>
      </c>
      <c r="Q4152">
        <v>1</v>
      </c>
      <c r="R4152">
        <v>0</v>
      </c>
      <c r="S4152">
        <v>0</v>
      </c>
      <c r="AF4152">
        <v>6.9</v>
      </c>
    </row>
    <row r="4153" spans="1:32" x14ac:dyDescent="0.2">
      <c r="A4153" t="s">
        <v>1233</v>
      </c>
      <c r="B4153" t="s">
        <v>720</v>
      </c>
      <c r="C4153" t="s">
        <v>32</v>
      </c>
      <c r="D4153" t="s">
        <v>38</v>
      </c>
      <c r="E4153">
        <v>3</v>
      </c>
      <c r="F4153" t="s">
        <v>1234</v>
      </c>
      <c r="G4153" t="s">
        <v>130</v>
      </c>
      <c r="T4153">
        <v>9</v>
      </c>
      <c r="U4153">
        <v>3</v>
      </c>
      <c r="V4153">
        <v>39</v>
      </c>
      <c r="W4153">
        <v>0</v>
      </c>
      <c r="X4153">
        <v>0</v>
      </c>
      <c r="Y4153">
        <v>0</v>
      </c>
      <c r="AF4153">
        <v>6.9</v>
      </c>
    </row>
    <row r="4154" spans="1:32" x14ac:dyDescent="0.2">
      <c r="A4154" t="s">
        <v>451</v>
      </c>
      <c r="B4154" t="s">
        <v>367</v>
      </c>
      <c r="C4154" t="s">
        <v>48</v>
      </c>
      <c r="D4154" t="s">
        <v>35</v>
      </c>
      <c r="E4154">
        <v>3</v>
      </c>
      <c r="F4154" t="s">
        <v>452</v>
      </c>
      <c r="G4154" t="s">
        <v>131</v>
      </c>
      <c r="H4154">
        <v>24</v>
      </c>
      <c r="I4154">
        <v>20</v>
      </c>
      <c r="J4154">
        <v>192</v>
      </c>
      <c r="K4154">
        <v>0</v>
      </c>
      <c r="L4154">
        <v>0</v>
      </c>
      <c r="M4154">
        <v>1</v>
      </c>
      <c r="N4154">
        <v>0</v>
      </c>
      <c r="AF4154">
        <v>6.68</v>
      </c>
    </row>
    <row r="4155" spans="1:32" x14ac:dyDescent="0.2">
      <c r="A4155" t="s">
        <v>636</v>
      </c>
      <c r="B4155" t="s">
        <v>530</v>
      </c>
      <c r="C4155" t="s">
        <v>56</v>
      </c>
      <c r="D4155" t="s">
        <v>45</v>
      </c>
      <c r="E4155">
        <v>3</v>
      </c>
      <c r="F4155" t="s">
        <v>637</v>
      </c>
      <c r="G4155" t="s">
        <v>129</v>
      </c>
      <c r="O4155">
        <v>1</v>
      </c>
      <c r="P4155">
        <v>1</v>
      </c>
      <c r="Q4155">
        <v>0</v>
      </c>
      <c r="R4155">
        <v>0</v>
      </c>
      <c r="S4155">
        <v>0</v>
      </c>
      <c r="T4155">
        <v>2</v>
      </c>
      <c r="U4155">
        <v>1</v>
      </c>
      <c r="V4155">
        <v>55</v>
      </c>
      <c r="W4155">
        <v>0</v>
      </c>
      <c r="X4155">
        <v>0</v>
      </c>
      <c r="Y4155">
        <v>0</v>
      </c>
      <c r="AF4155">
        <v>6.6</v>
      </c>
    </row>
    <row r="4156" spans="1:32" x14ac:dyDescent="0.2">
      <c r="A4156" t="s">
        <v>468</v>
      </c>
      <c r="B4156" t="s">
        <v>367</v>
      </c>
      <c r="C4156" t="s">
        <v>49</v>
      </c>
      <c r="D4156" t="s">
        <v>39</v>
      </c>
      <c r="E4156">
        <v>3</v>
      </c>
      <c r="F4156" t="s">
        <v>469</v>
      </c>
      <c r="G4156" t="s">
        <v>132</v>
      </c>
      <c r="H4156">
        <v>6</v>
      </c>
      <c r="I4156">
        <v>5</v>
      </c>
      <c r="J4156">
        <v>63</v>
      </c>
      <c r="K4156">
        <v>1</v>
      </c>
      <c r="L4156">
        <v>0</v>
      </c>
      <c r="M4156">
        <v>0</v>
      </c>
      <c r="N4156">
        <v>0</v>
      </c>
      <c r="AF4156">
        <v>6.52</v>
      </c>
    </row>
    <row r="4157" spans="1:32" x14ac:dyDescent="0.2">
      <c r="A4157" t="s">
        <v>1225</v>
      </c>
      <c r="B4157" t="s">
        <v>720</v>
      </c>
      <c r="C4157" t="s">
        <v>57</v>
      </c>
      <c r="D4157" t="s">
        <v>52</v>
      </c>
      <c r="E4157">
        <v>3</v>
      </c>
      <c r="F4157" t="s">
        <v>1226</v>
      </c>
      <c r="G4157" t="s">
        <v>136</v>
      </c>
      <c r="T4157">
        <v>3</v>
      </c>
      <c r="U4157">
        <v>3</v>
      </c>
      <c r="V4157">
        <v>35</v>
      </c>
      <c r="W4157">
        <v>0</v>
      </c>
      <c r="X4157">
        <v>0</v>
      </c>
      <c r="Y4157">
        <v>0</v>
      </c>
      <c r="AF4157">
        <v>6.5</v>
      </c>
    </row>
    <row r="4158" spans="1:32" x14ac:dyDescent="0.2">
      <c r="A4158" t="s">
        <v>598</v>
      </c>
      <c r="B4158" t="s">
        <v>475</v>
      </c>
      <c r="C4158" t="s">
        <v>40</v>
      </c>
      <c r="D4158" t="s">
        <v>43</v>
      </c>
      <c r="E4158">
        <v>3</v>
      </c>
      <c r="F4158" t="s">
        <v>599</v>
      </c>
      <c r="G4158" t="s">
        <v>127</v>
      </c>
      <c r="O4158">
        <v>11</v>
      </c>
      <c r="P4158">
        <v>33</v>
      </c>
      <c r="Q4158">
        <v>0</v>
      </c>
      <c r="R4158">
        <v>0</v>
      </c>
      <c r="S4158">
        <v>0</v>
      </c>
      <c r="T4158">
        <v>3</v>
      </c>
      <c r="U4158">
        <v>2</v>
      </c>
      <c r="V4158">
        <v>9</v>
      </c>
      <c r="W4158">
        <v>0</v>
      </c>
      <c r="X4158">
        <v>0</v>
      </c>
      <c r="Y4158">
        <v>0</v>
      </c>
      <c r="AF4158">
        <v>6.2</v>
      </c>
    </row>
    <row r="4159" spans="1:32" x14ac:dyDescent="0.2">
      <c r="A4159" t="s">
        <v>1193</v>
      </c>
      <c r="B4159" t="s">
        <v>794</v>
      </c>
      <c r="C4159" t="s">
        <v>59</v>
      </c>
      <c r="D4159" t="s">
        <v>54</v>
      </c>
      <c r="E4159">
        <v>3</v>
      </c>
      <c r="F4159" t="s">
        <v>1194</v>
      </c>
      <c r="G4159" t="s">
        <v>126</v>
      </c>
      <c r="T4159">
        <v>3</v>
      </c>
      <c r="U4159">
        <v>3</v>
      </c>
      <c r="V4159">
        <v>32</v>
      </c>
      <c r="W4159">
        <v>0</v>
      </c>
      <c r="X4159">
        <v>0</v>
      </c>
      <c r="Y4159">
        <v>0</v>
      </c>
      <c r="AF4159">
        <v>6.2</v>
      </c>
    </row>
    <row r="4160" spans="1:32" x14ac:dyDescent="0.2">
      <c r="A4160" t="s">
        <v>1181</v>
      </c>
      <c r="B4160" t="s">
        <v>794</v>
      </c>
      <c r="C4160" t="s">
        <v>37</v>
      </c>
      <c r="D4160" t="s">
        <v>53</v>
      </c>
      <c r="E4160">
        <v>3</v>
      </c>
      <c r="F4160" t="s">
        <v>1182</v>
      </c>
      <c r="G4160" t="s">
        <v>123</v>
      </c>
      <c r="T4160">
        <v>6</v>
      </c>
      <c r="U4160">
        <v>3</v>
      </c>
      <c r="V4160">
        <v>32</v>
      </c>
      <c r="W4160">
        <v>0</v>
      </c>
      <c r="X4160">
        <v>0</v>
      </c>
      <c r="Y4160">
        <v>0</v>
      </c>
      <c r="AF4160">
        <v>6.2</v>
      </c>
    </row>
    <row r="4161" spans="1:32" x14ac:dyDescent="0.2">
      <c r="A4161" t="s">
        <v>646</v>
      </c>
      <c r="B4161" t="s">
        <v>475</v>
      </c>
      <c r="C4161" t="s">
        <v>54</v>
      </c>
      <c r="D4161" t="s">
        <v>59</v>
      </c>
      <c r="E4161">
        <v>3</v>
      </c>
      <c r="F4161" t="s">
        <v>647</v>
      </c>
      <c r="G4161" t="s">
        <v>126</v>
      </c>
      <c r="O4161">
        <v>5</v>
      </c>
      <c r="P4161">
        <v>10</v>
      </c>
      <c r="Q4161">
        <v>0</v>
      </c>
      <c r="R4161">
        <v>0</v>
      </c>
      <c r="S4161">
        <v>0</v>
      </c>
      <c r="T4161">
        <v>2</v>
      </c>
      <c r="U4161">
        <v>2</v>
      </c>
      <c r="V4161">
        <v>31</v>
      </c>
      <c r="W4161">
        <v>0</v>
      </c>
      <c r="X4161">
        <v>0</v>
      </c>
      <c r="Y4161">
        <v>0</v>
      </c>
      <c r="AF4161">
        <v>6.1</v>
      </c>
    </row>
    <row r="4162" spans="1:32" x14ac:dyDescent="0.2">
      <c r="A4162" t="s">
        <v>483</v>
      </c>
      <c r="B4162" t="s">
        <v>475</v>
      </c>
      <c r="C4162" t="s">
        <v>47</v>
      </c>
      <c r="D4162" t="s">
        <v>62</v>
      </c>
      <c r="E4162">
        <v>3</v>
      </c>
      <c r="F4162" t="s">
        <v>484</v>
      </c>
      <c r="G4162" t="s">
        <v>138</v>
      </c>
      <c r="O4162">
        <v>17</v>
      </c>
      <c r="P4162">
        <v>32</v>
      </c>
      <c r="Q4162">
        <v>0</v>
      </c>
      <c r="R4162">
        <v>0</v>
      </c>
      <c r="S4162">
        <v>0</v>
      </c>
      <c r="T4162">
        <v>1</v>
      </c>
      <c r="U4162">
        <v>1</v>
      </c>
      <c r="V4162">
        <v>19</v>
      </c>
      <c r="W4162">
        <v>0</v>
      </c>
      <c r="X4162">
        <v>0</v>
      </c>
      <c r="Y4162">
        <v>0</v>
      </c>
      <c r="AF4162">
        <v>6.1</v>
      </c>
    </row>
    <row r="4163" spans="1:32" x14ac:dyDescent="0.2">
      <c r="A4163" t="s">
        <v>572</v>
      </c>
      <c r="B4163" t="s">
        <v>530</v>
      </c>
      <c r="C4163" t="s">
        <v>39</v>
      </c>
      <c r="D4163" t="s">
        <v>49</v>
      </c>
      <c r="E4163">
        <v>3</v>
      </c>
      <c r="F4163" t="s">
        <v>573</v>
      </c>
      <c r="G4163" t="s">
        <v>132</v>
      </c>
      <c r="O4163">
        <v>1</v>
      </c>
      <c r="P4163">
        <v>1</v>
      </c>
      <c r="Q4163">
        <v>1</v>
      </c>
      <c r="R4163">
        <v>0</v>
      </c>
      <c r="S4163">
        <v>0</v>
      </c>
      <c r="AF4163">
        <v>6.1</v>
      </c>
    </row>
    <row r="4164" spans="1:32" x14ac:dyDescent="0.2">
      <c r="A4164" t="s">
        <v>928</v>
      </c>
      <c r="B4164" t="s">
        <v>720</v>
      </c>
      <c r="C4164" t="s">
        <v>36</v>
      </c>
      <c r="D4164" t="s">
        <v>33</v>
      </c>
      <c r="E4164">
        <v>3</v>
      </c>
      <c r="F4164" t="s">
        <v>929</v>
      </c>
      <c r="G4164" t="s">
        <v>133</v>
      </c>
      <c r="T4164">
        <v>4</v>
      </c>
      <c r="U4164">
        <v>2</v>
      </c>
      <c r="V4164">
        <v>40</v>
      </c>
      <c r="W4164">
        <v>0</v>
      </c>
      <c r="X4164">
        <v>0</v>
      </c>
      <c r="Y4164">
        <v>0</v>
      </c>
      <c r="AF4164">
        <v>6</v>
      </c>
    </row>
    <row r="4165" spans="1:32" x14ac:dyDescent="0.2">
      <c r="A4165" t="s">
        <v>1197</v>
      </c>
      <c r="B4165" t="s">
        <v>794</v>
      </c>
      <c r="C4165" t="s">
        <v>60</v>
      </c>
      <c r="D4165" t="s">
        <v>46</v>
      </c>
      <c r="E4165">
        <v>3</v>
      </c>
      <c r="F4165" t="s">
        <v>1198</v>
      </c>
      <c r="G4165" t="s">
        <v>134</v>
      </c>
      <c r="T4165">
        <v>3</v>
      </c>
      <c r="U4165">
        <v>3</v>
      </c>
      <c r="V4165">
        <v>29</v>
      </c>
      <c r="W4165">
        <v>0</v>
      </c>
      <c r="X4165">
        <v>0</v>
      </c>
      <c r="Y4165">
        <v>0</v>
      </c>
      <c r="AF4165">
        <v>5.9</v>
      </c>
    </row>
    <row r="4166" spans="1:32" x14ac:dyDescent="0.2">
      <c r="A4166" t="s">
        <v>830</v>
      </c>
      <c r="B4166" t="s">
        <v>720</v>
      </c>
      <c r="C4166" t="s">
        <v>45</v>
      </c>
      <c r="D4166" t="s">
        <v>56</v>
      </c>
      <c r="E4166">
        <v>3</v>
      </c>
      <c r="F4166" t="s">
        <v>831</v>
      </c>
      <c r="G4166" t="s">
        <v>129</v>
      </c>
      <c r="T4166">
        <v>5</v>
      </c>
      <c r="U4166">
        <v>3</v>
      </c>
      <c r="V4166">
        <v>28</v>
      </c>
      <c r="W4166">
        <v>0</v>
      </c>
      <c r="X4166">
        <v>0</v>
      </c>
      <c r="Y4166">
        <v>0</v>
      </c>
      <c r="AF4166">
        <v>5.8</v>
      </c>
    </row>
    <row r="4167" spans="1:32" x14ac:dyDescent="0.2">
      <c r="A4167" t="s">
        <v>818</v>
      </c>
      <c r="B4167" t="s">
        <v>720</v>
      </c>
      <c r="C4167" t="s">
        <v>39</v>
      </c>
      <c r="D4167" t="s">
        <v>49</v>
      </c>
      <c r="E4167">
        <v>3</v>
      </c>
      <c r="F4167" t="s">
        <v>819</v>
      </c>
      <c r="G4167" t="s">
        <v>132</v>
      </c>
      <c r="T4167">
        <v>4</v>
      </c>
      <c r="U4167">
        <v>3</v>
      </c>
      <c r="V4167">
        <v>28</v>
      </c>
      <c r="W4167">
        <v>0</v>
      </c>
      <c r="X4167">
        <v>0</v>
      </c>
      <c r="Y4167">
        <v>0</v>
      </c>
      <c r="AF4167">
        <v>5.8</v>
      </c>
    </row>
    <row r="4168" spans="1:32" x14ac:dyDescent="0.2">
      <c r="A4168" t="s">
        <v>1057</v>
      </c>
      <c r="B4168" t="s">
        <v>720</v>
      </c>
      <c r="C4168" t="s">
        <v>31</v>
      </c>
      <c r="D4168" t="s">
        <v>61</v>
      </c>
      <c r="E4168">
        <v>3</v>
      </c>
      <c r="F4168" t="s">
        <v>1058</v>
      </c>
      <c r="G4168" t="s">
        <v>137</v>
      </c>
      <c r="T4168">
        <v>3</v>
      </c>
      <c r="U4168">
        <v>3</v>
      </c>
      <c r="V4168">
        <v>27</v>
      </c>
      <c r="W4168">
        <v>0</v>
      </c>
      <c r="X4168">
        <v>0</v>
      </c>
      <c r="Y4168">
        <v>0</v>
      </c>
      <c r="AF4168">
        <v>5.7</v>
      </c>
    </row>
    <row r="4169" spans="1:32" x14ac:dyDescent="0.2">
      <c r="A4169" t="s">
        <v>1201</v>
      </c>
      <c r="B4169" t="s">
        <v>794</v>
      </c>
      <c r="C4169" t="s">
        <v>37</v>
      </c>
      <c r="D4169" t="s">
        <v>53</v>
      </c>
      <c r="E4169">
        <v>3</v>
      </c>
      <c r="F4169" t="s">
        <v>1202</v>
      </c>
      <c r="G4169" t="s">
        <v>123</v>
      </c>
      <c r="T4169">
        <v>3</v>
      </c>
      <c r="U4169">
        <v>3</v>
      </c>
      <c r="V4169">
        <v>27</v>
      </c>
      <c r="W4169">
        <v>0</v>
      </c>
      <c r="X4169">
        <v>0</v>
      </c>
      <c r="Y4169">
        <v>0</v>
      </c>
      <c r="AF4169">
        <v>5.7</v>
      </c>
    </row>
    <row r="4170" spans="1:32" x14ac:dyDescent="0.2">
      <c r="A4170" t="s">
        <v>1089</v>
      </c>
      <c r="B4170" t="s">
        <v>794</v>
      </c>
      <c r="C4170" t="s">
        <v>52</v>
      </c>
      <c r="D4170" t="s">
        <v>57</v>
      </c>
      <c r="E4170">
        <v>3</v>
      </c>
      <c r="F4170" t="s">
        <v>1090</v>
      </c>
      <c r="G4170" t="s">
        <v>136</v>
      </c>
      <c r="T4170">
        <v>5</v>
      </c>
      <c r="U4170">
        <v>4</v>
      </c>
      <c r="V4170">
        <v>15</v>
      </c>
      <c r="W4170">
        <v>0</v>
      </c>
      <c r="X4170">
        <v>0</v>
      </c>
      <c r="Y4170">
        <v>0</v>
      </c>
      <c r="AF4170">
        <v>5.5</v>
      </c>
    </row>
    <row r="4171" spans="1:32" x14ac:dyDescent="0.2">
      <c r="A4171" t="s">
        <v>802</v>
      </c>
      <c r="B4171" t="s">
        <v>720</v>
      </c>
      <c r="C4171" t="s">
        <v>51</v>
      </c>
      <c r="D4171" t="s">
        <v>55</v>
      </c>
      <c r="E4171">
        <v>3</v>
      </c>
      <c r="F4171" t="s">
        <v>803</v>
      </c>
      <c r="G4171" t="s">
        <v>125</v>
      </c>
      <c r="O4171">
        <v>1</v>
      </c>
      <c r="P4171">
        <v>6</v>
      </c>
      <c r="Q4171">
        <v>0</v>
      </c>
      <c r="R4171">
        <v>0</v>
      </c>
      <c r="S4171">
        <v>0</v>
      </c>
      <c r="T4171">
        <v>4</v>
      </c>
      <c r="U4171">
        <v>2</v>
      </c>
      <c r="V4171">
        <v>28</v>
      </c>
      <c r="W4171">
        <v>0</v>
      </c>
      <c r="X4171">
        <v>0</v>
      </c>
      <c r="Y4171">
        <v>0</v>
      </c>
      <c r="AF4171">
        <v>5.4</v>
      </c>
    </row>
    <row r="4172" spans="1:32" x14ac:dyDescent="0.2">
      <c r="A4172" t="s">
        <v>906</v>
      </c>
      <c r="B4172" t="s">
        <v>794</v>
      </c>
      <c r="C4172" t="s">
        <v>46</v>
      </c>
      <c r="D4172" t="s">
        <v>60</v>
      </c>
      <c r="E4172">
        <v>3</v>
      </c>
      <c r="F4172" t="s">
        <v>907</v>
      </c>
      <c r="G4172" t="s">
        <v>134</v>
      </c>
      <c r="T4172">
        <v>3</v>
      </c>
      <c r="U4172">
        <v>2</v>
      </c>
      <c r="V4172">
        <v>34</v>
      </c>
      <c r="W4172">
        <v>0</v>
      </c>
      <c r="X4172">
        <v>0</v>
      </c>
      <c r="Y4172">
        <v>0</v>
      </c>
      <c r="AF4172">
        <v>5.4</v>
      </c>
    </row>
    <row r="4173" spans="1:32" x14ac:dyDescent="0.2">
      <c r="A4173" t="s">
        <v>660</v>
      </c>
      <c r="B4173" t="s">
        <v>475</v>
      </c>
      <c r="C4173" t="s">
        <v>44</v>
      </c>
      <c r="D4173" t="s">
        <v>41</v>
      </c>
      <c r="E4173">
        <v>3</v>
      </c>
      <c r="F4173" t="s">
        <v>661</v>
      </c>
      <c r="G4173" t="s">
        <v>128</v>
      </c>
      <c r="O4173">
        <v>14</v>
      </c>
      <c r="P4173">
        <v>52</v>
      </c>
      <c r="Q4173">
        <v>0</v>
      </c>
      <c r="R4173">
        <v>0</v>
      </c>
      <c r="S4173">
        <v>0</v>
      </c>
      <c r="T4173">
        <v>1</v>
      </c>
      <c r="U4173">
        <v>0</v>
      </c>
      <c r="V4173">
        <v>0</v>
      </c>
      <c r="W4173">
        <v>0</v>
      </c>
      <c r="X4173">
        <v>0</v>
      </c>
      <c r="Y4173">
        <v>0</v>
      </c>
      <c r="AF4173">
        <v>5.2</v>
      </c>
    </row>
    <row r="4174" spans="1:32" x14ac:dyDescent="0.2">
      <c r="A4174" t="s">
        <v>796</v>
      </c>
      <c r="B4174" t="s">
        <v>720</v>
      </c>
      <c r="C4174" t="s">
        <v>54</v>
      </c>
      <c r="D4174" t="s">
        <v>59</v>
      </c>
      <c r="E4174">
        <v>3</v>
      </c>
      <c r="F4174" t="s">
        <v>797</v>
      </c>
      <c r="G4174" t="s">
        <v>126</v>
      </c>
      <c r="O4174">
        <v>5</v>
      </c>
      <c r="P4174">
        <v>7</v>
      </c>
      <c r="Q4174">
        <v>0</v>
      </c>
      <c r="R4174">
        <v>0</v>
      </c>
      <c r="S4174">
        <v>0</v>
      </c>
      <c r="T4174">
        <v>2</v>
      </c>
      <c r="U4174">
        <v>1</v>
      </c>
      <c r="V4174">
        <v>35</v>
      </c>
      <c r="W4174">
        <v>0</v>
      </c>
      <c r="X4174">
        <v>0</v>
      </c>
      <c r="Y4174">
        <v>0</v>
      </c>
      <c r="AF4174">
        <v>5.2</v>
      </c>
    </row>
    <row r="4175" spans="1:32" x14ac:dyDescent="0.2">
      <c r="A4175" t="s">
        <v>499</v>
      </c>
      <c r="B4175" t="s">
        <v>475</v>
      </c>
      <c r="C4175" t="s">
        <v>49</v>
      </c>
      <c r="D4175" t="s">
        <v>39</v>
      </c>
      <c r="E4175">
        <v>3</v>
      </c>
      <c r="F4175" t="s">
        <v>500</v>
      </c>
      <c r="G4175" t="s">
        <v>132</v>
      </c>
      <c r="O4175">
        <v>14</v>
      </c>
      <c r="P4175">
        <v>51</v>
      </c>
      <c r="Q4175">
        <v>0</v>
      </c>
      <c r="R4175">
        <v>0</v>
      </c>
      <c r="S4175">
        <v>0</v>
      </c>
      <c r="T4175">
        <v>1</v>
      </c>
      <c r="U4175">
        <v>0</v>
      </c>
      <c r="V4175">
        <v>0</v>
      </c>
      <c r="W4175">
        <v>0</v>
      </c>
      <c r="X4175">
        <v>0</v>
      </c>
      <c r="Y4175">
        <v>0</v>
      </c>
      <c r="AF4175">
        <v>5.0999999999999996</v>
      </c>
    </row>
    <row r="4176" spans="1:32" x14ac:dyDescent="0.2">
      <c r="A4176" t="s">
        <v>602</v>
      </c>
      <c r="B4176" t="s">
        <v>475</v>
      </c>
      <c r="C4176" t="s">
        <v>35</v>
      </c>
      <c r="D4176" t="s">
        <v>48</v>
      </c>
      <c r="E4176">
        <v>3</v>
      </c>
      <c r="F4176" t="s">
        <v>603</v>
      </c>
      <c r="G4176" t="s">
        <v>131</v>
      </c>
      <c r="O4176">
        <v>1</v>
      </c>
      <c r="P4176">
        <v>12</v>
      </c>
      <c r="Q4176">
        <v>0</v>
      </c>
      <c r="R4176">
        <v>0</v>
      </c>
      <c r="S4176">
        <v>0</v>
      </c>
      <c r="T4176">
        <v>2</v>
      </c>
      <c r="U4176">
        <v>2</v>
      </c>
      <c r="V4176">
        <v>18</v>
      </c>
      <c r="W4176">
        <v>0</v>
      </c>
      <c r="X4176">
        <v>0</v>
      </c>
      <c r="Y4176">
        <v>0</v>
      </c>
      <c r="AF4176">
        <v>5</v>
      </c>
    </row>
    <row r="4177" spans="1:32" x14ac:dyDescent="0.2">
      <c r="A4177" t="s">
        <v>814</v>
      </c>
      <c r="B4177" t="s">
        <v>720</v>
      </c>
      <c r="C4177" t="s">
        <v>54</v>
      </c>
      <c r="D4177" t="s">
        <v>59</v>
      </c>
      <c r="E4177">
        <v>3</v>
      </c>
      <c r="F4177" t="s">
        <v>815</v>
      </c>
      <c r="G4177" t="s">
        <v>126</v>
      </c>
      <c r="T4177">
        <v>6</v>
      </c>
      <c r="U4177">
        <v>3</v>
      </c>
      <c r="V4177">
        <v>20</v>
      </c>
      <c r="W4177">
        <v>0</v>
      </c>
      <c r="X4177">
        <v>0</v>
      </c>
      <c r="Y4177">
        <v>0</v>
      </c>
      <c r="AF4177">
        <v>5</v>
      </c>
    </row>
    <row r="4178" spans="1:32" x14ac:dyDescent="0.2">
      <c r="A4178" t="s">
        <v>894</v>
      </c>
      <c r="B4178" t="s">
        <v>794</v>
      </c>
      <c r="C4178" t="s">
        <v>38</v>
      </c>
      <c r="D4178" t="s">
        <v>32</v>
      </c>
      <c r="E4178">
        <v>3</v>
      </c>
      <c r="F4178" t="s">
        <v>895</v>
      </c>
      <c r="G4178" t="s">
        <v>130</v>
      </c>
      <c r="T4178">
        <v>2</v>
      </c>
      <c r="U4178">
        <v>2</v>
      </c>
      <c r="V4178">
        <v>30</v>
      </c>
      <c r="W4178">
        <v>0</v>
      </c>
      <c r="X4178">
        <v>0</v>
      </c>
      <c r="Y4178">
        <v>0</v>
      </c>
      <c r="AF4178">
        <v>5</v>
      </c>
    </row>
    <row r="4179" spans="1:32" x14ac:dyDescent="0.2">
      <c r="A4179" t="s">
        <v>650</v>
      </c>
      <c r="B4179" t="s">
        <v>475</v>
      </c>
      <c r="C4179" t="s">
        <v>42</v>
      </c>
      <c r="D4179" t="s">
        <v>58</v>
      </c>
      <c r="E4179">
        <v>3</v>
      </c>
      <c r="F4179" t="s">
        <v>651</v>
      </c>
      <c r="G4179" t="s">
        <v>135</v>
      </c>
      <c r="O4179">
        <v>9</v>
      </c>
      <c r="P4179">
        <v>49</v>
      </c>
      <c r="Q4179">
        <v>0</v>
      </c>
      <c r="R4179">
        <v>0</v>
      </c>
      <c r="S4179">
        <v>0</v>
      </c>
      <c r="AF4179">
        <v>4.9000000000000004</v>
      </c>
    </row>
    <row r="4180" spans="1:32" x14ac:dyDescent="0.2">
      <c r="A4180" t="s">
        <v>934</v>
      </c>
      <c r="B4180" t="s">
        <v>720</v>
      </c>
      <c r="C4180" t="s">
        <v>58</v>
      </c>
      <c r="D4180" t="s">
        <v>42</v>
      </c>
      <c r="E4180">
        <v>3</v>
      </c>
      <c r="F4180" t="s">
        <v>935</v>
      </c>
      <c r="G4180" t="s">
        <v>135</v>
      </c>
      <c r="T4180">
        <v>2</v>
      </c>
      <c r="U4180">
        <v>1</v>
      </c>
      <c r="V4180">
        <v>39</v>
      </c>
      <c r="W4180">
        <v>0</v>
      </c>
      <c r="X4180">
        <v>0</v>
      </c>
      <c r="Y4180">
        <v>0</v>
      </c>
      <c r="AF4180">
        <v>4.9000000000000004</v>
      </c>
    </row>
    <row r="4181" spans="1:32" x14ac:dyDescent="0.2">
      <c r="A4181" t="s">
        <v>1015</v>
      </c>
      <c r="B4181" t="s">
        <v>794</v>
      </c>
      <c r="C4181" t="s">
        <v>54</v>
      </c>
      <c r="D4181" t="s">
        <v>59</v>
      </c>
      <c r="E4181">
        <v>3</v>
      </c>
      <c r="F4181" t="s">
        <v>1016</v>
      </c>
      <c r="G4181" t="s">
        <v>126</v>
      </c>
      <c r="T4181">
        <v>2</v>
      </c>
      <c r="U4181">
        <v>2</v>
      </c>
      <c r="V4181">
        <v>29</v>
      </c>
      <c r="W4181">
        <v>0</v>
      </c>
      <c r="X4181">
        <v>0</v>
      </c>
      <c r="Y4181">
        <v>0</v>
      </c>
      <c r="AF4181">
        <v>4.9000000000000004</v>
      </c>
    </row>
    <row r="4182" spans="1:32" x14ac:dyDescent="0.2">
      <c r="A4182" t="s">
        <v>1021</v>
      </c>
      <c r="B4182" t="s">
        <v>720</v>
      </c>
      <c r="C4182" t="s">
        <v>48</v>
      </c>
      <c r="D4182" t="s">
        <v>35</v>
      </c>
      <c r="E4182">
        <v>3</v>
      </c>
      <c r="F4182" t="s">
        <v>1022</v>
      </c>
      <c r="G4182" t="s">
        <v>131</v>
      </c>
      <c r="T4182">
        <v>3</v>
      </c>
      <c r="U4182">
        <v>3</v>
      </c>
      <c r="V4182">
        <v>19</v>
      </c>
      <c r="W4182">
        <v>0</v>
      </c>
      <c r="X4182">
        <v>0</v>
      </c>
      <c r="Y4182">
        <v>0</v>
      </c>
      <c r="AF4182">
        <v>4.9000000000000004</v>
      </c>
    </row>
    <row r="4183" spans="1:32" x14ac:dyDescent="0.2">
      <c r="A4183" t="s">
        <v>984</v>
      </c>
      <c r="B4183" t="s">
        <v>720</v>
      </c>
      <c r="C4183" t="s">
        <v>55</v>
      </c>
      <c r="D4183" t="s">
        <v>51</v>
      </c>
      <c r="E4183">
        <v>3</v>
      </c>
      <c r="F4183" t="s">
        <v>985</v>
      </c>
      <c r="G4183" t="s">
        <v>125</v>
      </c>
      <c r="T4183">
        <v>5</v>
      </c>
      <c r="U4183">
        <v>2</v>
      </c>
      <c r="V4183">
        <v>29</v>
      </c>
      <c r="W4183">
        <v>0</v>
      </c>
      <c r="X4183">
        <v>0</v>
      </c>
      <c r="Y4183">
        <v>0</v>
      </c>
      <c r="AF4183">
        <v>4.9000000000000004</v>
      </c>
    </row>
    <row r="4184" spans="1:32" x14ac:dyDescent="0.2">
      <c r="A4184" t="s">
        <v>1041</v>
      </c>
      <c r="B4184" t="s">
        <v>794</v>
      </c>
      <c r="C4184" t="s">
        <v>36</v>
      </c>
      <c r="D4184" t="s">
        <v>33</v>
      </c>
      <c r="E4184">
        <v>3</v>
      </c>
      <c r="F4184" t="s">
        <v>1042</v>
      </c>
      <c r="G4184" t="s">
        <v>133</v>
      </c>
      <c r="T4184">
        <v>4</v>
      </c>
      <c r="U4184">
        <v>3</v>
      </c>
      <c r="V4184">
        <v>18</v>
      </c>
      <c r="W4184">
        <v>0</v>
      </c>
      <c r="X4184">
        <v>0</v>
      </c>
      <c r="Y4184">
        <v>0</v>
      </c>
      <c r="AF4184">
        <v>4.8</v>
      </c>
    </row>
    <row r="4185" spans="1:32" x14ac:dyDescent="0.2">
      <c r="A4185" t="s">
        <v>1282</v>
      </c>
      <c r="B4185" t="s">
        <v>720</v>
      </c>
      <c r="C4185" t="s">
        <v>40</v>
      </c>
      <c r="D4185" t="s">
        <v>43</v>
      </c>
      <c r="E4185">
        <v>3</v>
      </c>
      <c r="F4185" t="s">
        <v>1283</v>
      </c>
      <c r="G4185" t="s">
        <v>127</v>
      </c>
      <c r="T4185">
        <v>3</v>
      </c>
      <c r="U4185">
        <v>2</v>
      </c>
      <c r="V4185">
        <v>28</v>
      </c>
      <c r="W4185">
        <v>0</v>
      </c>
      <c r="X4185">
        <v>0</v>
      </c>
      <c r="Y4185">
        <v>0</v>
      </c>
      <c r="AF4185">
        <v>4.8</v>
      </c>
    </row>
    <row r="4186" spans="1:32" x14ac:dyDescent="0.2">
      <c r="A4186" t="s">
        <v>962</v>
      </c>
      <c r="B4186" t="s">
        <v>720</v>
      </c>
      <c r="C4186" t="s">
        <v>52</v>
      </c>
      <c r="D4186" t="s">
        <v>57</v>
      </c>
      <c r="E4186">
        <v>3</v>
      </c>
      <c r="F4186" t="s">
        <v>963</v>
      </c>
      <c r="G4186" t="s">
        <v>136</v>
      </c>
      <c r="T4186">
        <v>3</v>
      </c>
      <c r="U4186">
        <v>3</v>
      </c>
      <c r="V4186">
        <v>17</v>
      </c>
      <c r="W4186">
        <v>0</v>
      </c>
      <c r="X4186">
        <v>0</v>
      </c>
      <c r="Y4186">
        <v>0</v>
      </c>
      <c r="AF4186">
        <v>4.7</v>
      </c>
    </row>
    <row r="4187" spans="1:32" x14ac:dyDescent="0.2">
      <c r="A4187" t="s">
        <v>856</v>
      </c>
      <c r="B4187" t="s">
        <v>720</v>
      </c>
      <c r="C4187" t="s">
        <v>53</v>
      </c>
      <c r="D4187" t="s">
        <v>37</v>
      </c>
      <c r="E4187">
        <v>3</v>
      </c>
      <c r="F4187" t="s">
        <v>857</v>
      </c>
      <c r="G4187" t="s">
        <v>123</v>
      </c>
      <c r="T4187">
        <v>2</v>
      </c>
      <c r="U4187">
        <v>2</v>
      </c>
      <c r="V4187">
        <v>27</v>
      </c>
      <c r="W4187">
        <v>0</v>
      </c>
      <c r="X4187">
        <v>0</v>
      </c>
      <c r="Y4187">
        <v>0</v>
      </c>
      <c r="Z4187">
        <v>0</v>
      </c>
      <c r="AA4187">
        <v>1</v>
      </c>
      <c r="AF4187">
        <v>4.7</v>
      </c>
    </row>
    <row r="4188" spans="1:32" x14ac:dyDescent="0.2">
      <c r="A4188" t="s">
        <v>550</v>
      </c>
      <c r="B4188" t="s">
        <v>475</v>
      </c>
      <c r="C4188" t="s">
        <v>41</v>
      </c>
      <c r="D4188" t="s">
        <v>44</v>
      </c>
      <c r="E4188">
        <v>3</v>
      </c>
      <c r="F4188" t="s">
        <v>551</v>
      </c>
      <c r="G4188" t="s">
        <v>128</v>
      </c>
      <c r="O4188">
        <v>1</v>
      </c>
      <c r="P4188">
        <v>4</v>
      </c>
      <c r="Q4188">
        <v>0</v>
      </c>
      <c r="R4188">
        <v>0</v>
      </c>
      <c r="S4188">
        <v>0</v>
      </c>
      <c r="T4188">
        <v>2</v>
      </c>
      <c r="U4188">
        <v>2</v>
      </c>
      <c r="V4188">
        <v>22</v>
      </c>
      <c r="W4188">
        <v>0</v>
      </c>
      <c r="X4188">
        <v>0</v>
      </c>
      <c r="Y4188">
        <v>0</v>
      </c>
      <c r="AF4188">
        <v>4.5999999999999996</v>
      </c>
    </row>
    <row r="4189" spans="1:32" x14ac:dyDescent="0.2">
      <c r="A4189" t="s">
        <v>513</v>
      </c>
      <c r="B4189" t="s">
        <v>475</v>
      </c>
      <c r="C4189" t="s">
        <v>36</v>
      </c>
      <c r="D4189" t="s">
        <v>33</v>
      </c>
      <c r="E4189">
        <v>3</v>
      </c>
      <c r="F4189" t="s">
        <v>514</v>
      </c>
      <c r="G4189" t="s">
        <v>133</v>
      </c>
      <c r="O4189">
        <v>14</v>
      </c>
      <c r="P4189">
        <v>46</v>
      </c>
      <c r="Q4189">
        <v>0</v>
      </c>
      <c r="R4189">
        <v>0</v>
      </c>
      <c r="S4189">
        <v>0</v>
      </c>
      <c r="AF4189">
        <v>4.5999999999999996</v>
      </c>
    </row>
    <row r="4190" spans="1:32" x14ac:dyDescent="0.2">
      <c r="A4190" t="s">
        <v>1179</v>
      </c>
      <c r="B4190" t="s">
        <v>794</v>
      </c>
      <c r="C4190" t="s">
        <v>42</v>
      </c>
      <c r="D4190" t="s">
        <v>58</v>
      </c>
      <c r="E4190">
        <v>3</v>
      </c>
      <c r="F4190" t="s">
        <v>1180</v>
      </c>
      <c r="G4190" t="s">
        <v>135</v>
      </c>
      <c r="T4190">
        <v>8</v>
      </c>
      <c r="U4190">
        <v>3</v>
      </c>
      <c r="V4190">
        <v>16</v>
      </c>
      <c r="W4190">
        <v>0</v>
      </c>
      <c r="X4190">
        <v>0</v>
      </c>
      <c r="Y4190">
        <v>0</v>
      </c>
      <c r="AF4190">
        <v>4.5999999999999996</v>
      </c>
    </row>
    <row r="4191" spans="1:32" x14ac:dyDescent="0.2">
      <c r="A4191" t="s">
        <v>1240</v>
      </c>
      <c r="B4191" t="s">
        <v>794</v>
      </c>
      <c r="C4191" t="s">
        <v>43</v>
      </c>
      <c r="D4191" t="s">
        <v>40</v>
      </c>
      <c r="E4191">
        <v>3</v>
      </c>
      <c r="F4191" t="s">
        <v>1241</v>
      </c>
      <c r="G4191" t="s">
        <v>127</v>
      </c>
      <c r="T4191">
        <v>2</v>
      </c>
      <c r="U4191">
        <v>2</v>
      </c>
      <c r="V4191">
        <v>25</v>
      </c>
      <c r="W4191">
        <v>0</v>
      </c>
      <c r="X4191">
        <v>0</v>
      </c>
      <c r="Y4191">
        <v>0</v>
      </c>
      <c r="AF4191">
        <v>4.5</v>
      </c>
    </row>
    <row r="4192" spans="1:32" x14ac:dyDescent="0.2">
      <c r="A4192" t="s">
        <v>606</v>
      </c>
      <c r="B4192" t="s">
        <v>475</v>
      </c>
      <c r="C4192" t="s">
        <v>57</v>
      </c>
      <c r="D4192" t="s">
        <v>52</v>
      </c>
      <c r="E4192">
        <v>3</v>
      </c>
      <c r="F4192" t="s">
        <v>607</v>
      </c>
      <c r="G4192" t="s">
        <v>136</v>
      </c>
      <c r="O4192">
        <v>2</v>
      </c>
      <c r="P4192">
        <v>13</v>
      </c>
      <c r="Q4192">
        <v>0</v>
      </c>
      <c r="R4192">
        <v>0</v>
      </c>
      <c r="S4192">
        <v>0</v>
      </c>
      <c r="T4192">
        <v>2</v>
      </c>
      <c r="U4192">
        <v>2</v>
      </c>
      <c r="V4192">
        <v>9</v>
      </c>
      <c r="W4192">
        <v>0</v>
      </c>
      <c r="X4192">
        <v>0</v>
      </c>
      <c r="Y4192">
        <v>0</v>
      </c>
      <c r="AF4192">
        <v>4.2</v>
      </c>
    </row>
    <row r="4193" spans="1:32" x14ac:dyDescent="0.2">
      <c r="A4193" t="s">
        <v>614</v>
      </c>
      <c r="B4193" t="s">
        <v>475</v>
      </c>
      <c r="C4193" t="s">
        <v>35</v>
      </c>
      <c r="D4193" t="s">
        <v>48</v>
      </c>
      <c r="E4193">
        <v>3</v>
      </c>
      <c r="F4193" t="s">
        <v>615</v>
      </c>
      <c r="G4193" t="s">
        <v>131</v>
      </c>
      <c r="O4193">
        <v>9</v>
      </c>
      <c r="P4193">
        <v>16</v>
      </c>
      <c r="Q4193">
        <v>0</v>
      </c>
      <c r="R4193">
        <v>0</v>
      </c>
      <c r="S4193">
        <v>0</v>
      </c>
      <c r="T4193">
        <v>1</v>
      </c>
      <c r="U4193">
        <v>1</v>
      </c>
      <c r="V4193">
        <v>15</v>
      </c>
      <c r="W4193">
        <v>0</v>
      </c>
      <c r="X4193">
        <v>0</v>
      </c>
      <c r="Y4193">
        <v>0</v>
      </c>
      <c r="AF4193">
        <v>4.0999999999999996</v>
      </c>
    </row>
    <row r="4194" spans="1:32" x14ac:dyDescent="0.2">
      <c r="A4194" t="s">
        <v>783</v>
      </c>
      <c r="B4194" t="s">
        <v>720</v>
      </c>
      <c r="C4194" t="s">
        <v>55</v>
      </c>
      <c r="D4194" t="s">
        <v>51</v>
      </c>
      <c r="E4194">
        <v>3</v>
      </c>
      <c r="F4194" t="s">
        <v>784</v>
      </c>
      <c r="G4194" t="s">
        <v>125</v>
      </c>
      <c r="O4194">
        <v>1</v>
      </c>
      <c r="P4194">
        <v>8</v>
      </c>
      <c r="Q4194">
        <v>0</v>
      </c>
      <c r="R4194">
        <v>0</v>
      </c>
      <c r="S4194">
        <v>0</v>
      </c>
      <c r="T4194">
        <v>2</v>
      </c>
      <c r="U4194">
        <v>2</v>
      </c>
      <c r="V4194">
        <v>11</v>
      </c>
      <c r="W4194">
        <v>0</v>
      </c>
      <c r="X4194">
        <v>0</v>
      </c>
      <c r="Y4194">
        <v>0</v>
      </c>
      <c r="AF4194">
        <v>3.9</v>
      </c>
    </row>
    <row r="4195" spans="1:32" x14ac:dyDescent="0.2">
      <c r="A4195" t="s">
        <v>1171</v>
      </c>
      <c r="B4195" t="s">
        <v>794</v>
      </c>
      <c r="C4195" t="s">
        <v>55</v>
      </c>
      <c r="D4195" t="s">
        <v>51</v>
      </c>
      <c r="E4195">
        <v>3</v>
      </c>
      <c r="F4195" t="s">
        <v>1172</v>
      </c>
      <c r="G4195" t="s">
        <v>125</v>
      </c>
      <c r="T4195">
        <v>2</v>
      </c>
      <c r="U4195">
        <v>2</v>
      </c>
      <c r="V4195">
        <v>19</v>
      </c>
      <c r="W4195">
        <v>0</v>
      </c>
      <c r="X4195">
        <v>0</v>
      </c>
      <c r="Y4195">
        <v>0</v>
      </c>
      <c r="AF4195">
        <v>3.9</v>
      </c>
    </row>
    <row r="4196" spans="1:32" x14ac:dyDescent="0.2">
      <c r="A4196" t="s">
        <v>1163</v>
      </c>
      <c r="B4196" t="s">
        <v>720</v>
      </c>
      <c r="C4196" t="s">
        <v>54</v>
      </c>
      <c r="D4196" t="s">
        <v>59</v>
      </c>
      <c r="E4196">
        <v>3</v>
      </c>
      <c r="F4196" t="s">
        <v>1164</v>
      </c>
      <c r="G4196" t="s">
        <v>126</v>
      </c>
      <c r="T4196">
        <v>2</v>
      </c>
      <c r="U4196">
        <v>1</v>
      </c>
      <c r="V4196">
        <v>29</v>
      </c>
      <c r="W4196">
        <v>0</v>
      </c>
      <c r="X4196">
        <v>0</v>
      </c>
      <c r="Y4196">
        <v>0</v>
      </c>
      <c r="AF4196">
        <v>3.9</v>
      </c>
    </row>
    <row r="4197" spans="1:32" x14ac:dyDescent="0.2">
      <c r="A4197" t="s">
        <v>1157</v>
      </c>
      <c r="B4197" t="s">
        <v>794</v>
      </c>
      <c r="C4197" t="s">
        <v>44</v>
      </c>
      <c r="D4197" t="s">
        <v>41</v>
      </c>
      <c r="E4197">
        <v>3</v>
      </c>
      <c r="F4197" t="s">
        <v>1158</v>
      </c>
      <c r="G4197" t="s">
        <v>128</v>
      </c>
      <c r="T4197">
        <v>3</v>
      </c>
      <c r="U4197">
        <v>2</v>
      </c>
      <c r="V4197">
        <v>19</v>
      </c>
      <c r="W4197">
        <v>0</v>
      </c>
      <c r="X4197">
        <v>0</v>
      </c>
      <c r="Y4197">
        <v>0</v>
      </c>
      <c r="AF4197">
        <v>3.9</v>
      </c>
    </row>
    <row r="4198" spans="1:32" x14ac:dyDescent="0.2">
      <c r="A4198" t="s">
        <v>455</v>
      </c>
      <c r="B4198" t="s">
        <v>367</v>
      </c>
      <c r="C4198" t="s">
        <v>52</v>
      </c>
      <c r="D4198" t="s">
        <v>57</v>
      </c>
      <c r="E4198">
        <v>3</v>
      </c>
      <c r="F4198" t="s">
        <v>456</v>
      </c>
      <c r="G4198" t="s">
        <v>136</v>
      </c>
      <c r="H4198">
        <v>17</v>
      </c>
      <c r="I4198">
        <v>9</v>
      </c>
      <c r="J4198">
        <v>63</v>
      </c>
      <c r="K4198">
        <v>0</v>
      </c>
      <c r="L4198">
        <v>0</v>
      </c>
      <c r="M4198">
        <v>0</v>
      </c>
      <c r="N4198">
        <v>0</v>
      </c>
      <c r="O4198">
        <v>3</v>
      </c>
      <c r="P4198">
        <v>13</v>
      </c>
      <c r="Q4198">
        <v>0</v>
      </c>
      <c r="R4198">
        <v>0</v>
      </c>
      <c r="S4198">
        <v>0</v>
      </c>
      <c r="AF4198">
        <v>3.82</v>
      </c>
    </row>
    <row r="4199" spans="1:32" x14ac:dyDescent="0.2">
      <c r="A4199" t="s">
        <v>523</v>
      </c>
      <c r="B4199" t="s">
        <v>475</v>
      </c>
      <c r="C4199" t="s">
        <v>53</v>
      </c>
      <c r="D4199" t="s">
        <v>37</v>
      </c>
      <c r="E4199">
        <v>3</v>
      </c>
      <c r="F4199" t="s">
        <v>524</v>
      </c>
      <c r="G4199" t="s">
        <v>123</v>
      </c>
      <c r="O4199">
        <v>11</v>
      </c>
      <c r="P4199">
        <v>38</v>
      </c>
      <c r="Q4199">
        <v>0</v>
      </c>
      <c r="R4199">
        <v>0</v>
      </c>
      <c r="S4199">
        <v>0</v>
      </c>
      <c r="Z4199">
        <v>1</v>
      </c>
      <c r="AA4199">
        <v>0</v>
      </c>
      <c r="AF4199">
        <v>3.8</v>
      </c>
    </row>
    <row r="4200" spans="1:32" x14ac:dyDescent="0.2">
      <c r="A4200" t="s">
        <v>1149</v>
      </c>
      <c r="B4200" t="s">
        <v>720</v>
      </c>
      <c r="C4200" t="s">
        <v>45</v>
      </c>
      <c r="D4200" t="s">
        <v>56</v>
      </c>
      <c r="E4200">
        <v>3</v>
      </c>
      <c r="F4200" t="s">
        <v>1150</v>
      </c>
      <c r="G4200" t="s">
        <v>129</v>
      </c>
      <c r="T4200">
        <v>6</v>
      </c>
      <c r="U4200">
        <v>2</v>
      </c>
      <c r="V4200">
        <v>18</v>
      </c>
      <c r="W4200">
        <v>0</v>
      </c>
      <c r="X4200">
        <v>0</v>
      </c>
      <c r="Y4200">
        <v>0</v>
      </c>
      <c r="AF4200">
        <v>3.8</v>
      </c>
    </row>
    <row r="4201" spans="1:32" x14ac:dyDescent="0.2">
      <c r="A4201" t="s">
        <v>373</v>
      </c>
      <c r="B4201" t="s">
        <v>367</v>
      </c>
      <c r="C4201" t="s">
        <v>39</v>
      </c>
      <c r="D4201" t="s">
        <v>49</v>
      </c>
      <c r="E4201">
        <v>3</v>
      </c>
      <c r="F4201" t="s">
        <v>374</v>
      </c>
      <c r="G4201" t="s">
        <v>132</v>
      </c>
      <c r="H4201">
        <v>24</v>
      </c>
      <c r="I4201">
        <v>13</v>
      </c>
      <c r="J4201">
        <v>121</v>
      </c>
      <c r="K4201">
        <v>0</v>
      </c>
      <c r="L4201">
        <v>0</v>
      </c>
      <c r="M4201">
        <v>1</v>
      </c>
      <c r="N4201">
        <v>0</v>
      </c>
      <c r="O4201">
        <v>1</v>
      </c>
      <c r="P4201">
        <v>-1</v>
      </c>
      <c r="Q4201">
        <v>0</v>
      </c>
      <c r="R4201">
        <v>0</v>
      </c>
      <c r="S4201">
        <v>0</v>
      </c>
      <c r="AF4201">
        <v>3.74</v>
      </c>
    </row>
    <row r="4202" spans="1:32" x14ac:dyDescent="0.2">
      <c r="A4202" t="s">
        <v>568</v>
      </c>
      <c r="B4202" t="s">
        <v>475</v>
      </c>
      <c r="C4202" t="s">
        <v>31</v>
      </c>
      <c r="D4202" t="s">
        <v>61</v>
      </c>
      <c r="E4202">
        <v>3</v>
      </c>
      <c r="F4202" t="s">
        <v>569</v>
      </c>
      <c r="G4202" t="s">
        <v>137</v>
      </c>
      <c r="O4202">
        <v>8</v>
      </c>
      <c r="P4202">
        <v>18</v>
      </c>
      <c r="Q4202">
        <v>0</v>
      </c>
      <c r="R4202">
        <v>0</v>
      </c>
      <c r="S4202">
        <v>0</v>
      </c>
      <c r="T4202">
        <v>1</v>
      </c>
      <c r="U4202">
        <v>1</v>
      </c>
      <c r="V4202">
        <v>9</v>
      </c>
      <c r="W4202">
        <v>0</v>
      </c>
      <c r="X4202">
        <v>0</v>
      </c>
      <c r="Y4202">
        <v>0</v>
      </c>
      <c r="AF4202">
        <v>3.7</v>
      </c>
    </row>
    <row r="4203" spans="1:32" x14ac:dyDescent="0.2">
      <c r="A4203" t="s">
        <v>916</v>
      </c>
      <c r="B4203" t="s">
        <v>794</v>
      </c>
      <c r="C4203" t="s">
        <v>48</v>
      </c>
      <c r="D4203" t="s">
        <v>35</v>
      </c>
      <c r="E4203">
        <v>3</v>
      </c>
      <c r="F4203" t="s">
        <v>917</v>
      </c>
      <c r="G4203" t="s">
        <v>131</v>
      </c>
      <c r="T4203">
        <v>3</v>
      </c>
      <c r="U4203">
        <v>2</v>
      </c>
      <c r="V4203">
        <v>17</v>
      </c>
      <c r="W4203">
        <v>0</v>
      </c>
      <c r="X4203">
        <v>0</v>
      </c>
      <c r="Y4203">
        <v>0</v>
      </c>
      <c r="AF4203">
        <v>3.7</v>
      </c>
    </row>
    <row r="4204" spans="1:32" x14ac:dyDescent="0.2">
      <c r="A4204" t="s">
        <v>574</v>
      </c>
      <c r="B4204" t="s">
        <v>475</v>
      </c>
      <c r="C4204" t="s">
        <v>45</v>
      </c>
      <c r="D4204" t="s">
        <v>56</v>
      </c>
      <c r="E4204">
        <v>3</v>
      </c>
      <c r="F4204" t="s">
        <v>575</v>
      </c>
      <c r="G4204" t="s">
        <v>129</v>
      </c>
      <c r="O4204">
        <v>10</v>
      </c>
      <c r="P4204">
        <v>36</v>
      </c>
      <c r="Q4204">
        <v>0</v>
      </c>
      <c r="R4204">
        <v>0</v>
      </c>
      <c r="S4204">
        <v>0</v>
      </c>
      <c r="AF4204">
        <v>3.6</v>
      </c>
    </row>
    <row r="4205" spans="1:32" x14ac:dyDescent="0.2">
      <c r="A4205" t="s">
        <v>1187</v>
      </c>
      <c r="B4205" t="s">
        <v>794</v>
      </c>
      <c r="C4205" t="s">
        <v>54</v>
      </c>
      <c r="D4205" t="s">
        <v>59</v>
      </c>
      <c r="E4205">
        <v>3</v>
      </c>
      <c r="F4205" t="s">
        <v>1188</v>
      </c>
      <c r="G4205" t="s">
        <v>126</v>
      </c>
      <c r="T4205">
        <v>2</v>
      </c>
      <c r="U4205">
        <v>1</v>
      </c>
      <c r="V4205">
        <v>26</v>
      </c>
      <c r="W4205">
        <v>0</v>
      </c>
      <c r="X4205">
        <v>0</v>
      </c>
      <c r="Y4205">
        <v>0</v>
      </c>
      <c r="AF4205">
        <v>3.6</v>
      </c>
    </row>
    <row r="4206" spans="1:32" x14ac:dyDescent="0.2">
      <c r="A4206" t="s">
        <v>914</v>
      </c>
      <c r="B4206" t="s">
        <v>794</v>
      </c>
      <c r="C4206" t="s">
        <v>50</v>
      </c>
      <c r="D4206" t="s">
        <v>34</v>
      </c>
      <c r="E4206">
        <v>3</v>
      </c>
      <c r="F4206" t="s">
        <v>915</v>
      </c>
      <c r="G4206" t="s">
        <v>124</v>
      </c>
      <c r="T4206">
        <v>1</v>
      </c>
      <c r="U4206">
        <v>1</v>
      </c>
      <c r="V4206">
        <v>6</v>
      </c>
      <c r="W4206">
        <v>0</v>
      </c>
      <c r="X4206">
        <v>1</v>
      </c>
      <c r="Y4206">
        <v>0</v>
      </c>
      <c r="AF4206">
        <v>3.6</v>
      </c>
    </row>
    <row r="4207" spans="1:32" x14ac:dyDescent="0.2">
      <c r="A4207" t="s">
        <v>952</v>
      </c>
      <c r="B4207" t="s">
        <v>720</v>
      </c>
      <c r="C4207" t="s">
        <v>60</v>
      </c>
      <c r="D4207" t="s">
        <v>46</v>
      </c>
      <c r="E4207">
        <v>3</v>
      </c>
      <c r="F4207" t="s">
        <v>953</v>
      </c>
      <c r="G4207" t="s">
        <v>134</v>
      </c>
      <c r="T4207">
        <v>4</v>
      </c>
      <c r="U4207">
        <v>2</v>
      </c>
      <c r="V4207">
        <v>16</v>
      </c>
      <c r="W4207">
        <v>0</v>
      </c>
      <c r="X4207">
        <v>0</v>
      </c>
      <c r="Y4207">
        <v>0</v>
      </c>
      <c r="AF4207">
        <v>3.6</v>
      </c>
    </row>
    <row r="4208" spans="1:32" x14ac:dyDescent="0.2">
      <c r="A4208" t="s">
        <v>1268</v>
      </c>
      <c r="B4208" t="s">
        <v>794</v>
      </c>
      <c r="C4208" t="s">
        <v>31</v>
      </c>
      <c r="D4208" t="s">
        <v>61</v>
      </c>
      <c r="E4208">
        <v>3</v>
      </c>
      <c r="F4208" t="s">
        <v>1269</v>
      </c>
      <c r="G4208" t="s">
        <v>137</v>
      </c>
      <c r="T4208">
        <v>1</v>
      </c>
      <c r="U4208">
        <v>1</v>
      </c>
      <c r="V4208">
        <v>26</v>
      </c>
      <c r="W4208">
        <v>0</v>
      </c>
      <c r="X4208">
        <v>0</v>
      </c>
      <c r="Y4208">
        <v>0</v>
      </c>
      <c r="AF4208">
        <v>3.6</v>
      </c>
    </row>
    <row r="4209" spans="1:32" x14ac:dyDescent="0.2">
      <c r="A4209" t="s">
        <v>1298</v>
      </c>
      <c r="B4209" t="s">
        <v>720</v>
      </c>
      <c r="C4209" t="s">
        <v>39</v>
      </c>
      <c r="D4209" t="s">
        <v>49</v>
      </c>
      <c r="E4209">
        <v>3</v>
      </c>
      <c r="F4209" t="s">
        <v>1299</v>
      </c>
      <c r="G4209" t="s">
        <v>132</v>
      </c>
      <c r="T4209">
        <v>4</v>
      </c>
      <c r="U4209">
        <v>2</v>
      </c>
      <c r="V4209">
        <v>16</v>
      </c>
      <c r="W4209">
        <v>0</v>
      </c>
      <c r="X4209">
        <v>0</v>
      </c>
      <c r="Y4209">
        <v>0</v>
      </c>
      <c r="AF4209">
        <v>3.6</v>
      </c>
    </row>
    <row r="4210" spans="1:32" x14ac:dyDescent="0.2">
      <c r="A4210" t="s">
        <v>930</v>
      </c>
      <c r="B4210" t="s">
        <v>720</v>
      </c>
      <c r="C4210" t="s">
        <v>48</v>
      </c>
      <c r="D4210" t="s">
        <v>35</v>
      </c>
      <c r="E4210">
        <v>3</v>
      </c>
      <c r="F4210" t="s">
        <v>931</v>
      </c>
      <c r="G4210" t="s">
        <v>131</v>
      </c>
      <c r="T4210">
        <v>3</v>
      </c>
      <c r="U4210">
        <v>2</v>
      </c>
      <c r="V4210">
        <v>16</v>
      </c>
      <c r="W4210">
        <v>0</v>
      </c>
      <c r="X4210">
        <v>0</v>
      </c>
      <c r="Y4210">
        <v>0</v>
      </c>
      <c r="AF4210">
        <v>3.6</v>
      </c>
    </row>
    <row r="4211" spans="1:32" x14ac:dyDescent="0.2">
      <c r="A4211" t="s">
        <v>592</v>
      </c>
      <c r="B4211" t="s">
        <v>475</v>
      </c>
      <c r="C4211" t="s">
        <v>39</v>
      </c>
      <c r="D4211" t="s">
        <v>49</v>
      </c>
      <c r="E4211">
        <v>3</v>
      </c>
      <c r="F4211" t="s">
        <v>593</v>
      </c>
      <c r="G4211" t="s">
        <v>132</v>
      </c>
      <c r="O4211">
        <v>2</v>
      </c>
      <c r="P4211">
        <v>10</v>
      </c>
      <c r="Q4211">
        <v>0</v>
      </c>
      <c r="R4211">
        <v>0</v>
      </c>
      <c r="S4211">
        <v>0</v>
      </c>
      <c r="T4211">
        <v>2</v>
      </c>
      <c r="U4211">
        <v>2</v>
      </c>
      <c r="V4211">
        <v>5</v>
      </c>
      <c r="W4211">
        <v>0</v>
      </c>
      <c r="X4211">
        <v>0</v>
      </c>
      <c r="Y4211">
        <v>0</v>
      </c>
      <c r="AF4211">
        <v>3.5</v>
      </c>
    </row>
    <row r="4212" spans="1:32" x14ac:dyDescent="0.2">
      <c r="A4212" t="s">
        <v>793</v>
      </c>
      <c r="B4212" t="s">
        <v>794</v>
      </c>
      <c r="C4212" t="s">
        <v>47</v>
      </c>
      <c r="D4212" t="s">
        <v>62</v>
      </c>
      <c r="E4212">
        <v>3</v>
      </c>
      <c r="F4212" t="s">
        <v>795</v>
      </c>
      <c r="G4212" t="s">
        <v>138</v>
      </c>
      <c r="T4212">
        <v>4</v>
      </c>
      <c r="U4212">
        <v>2</v>
      </c>
      <c r="V4212">
        <v>15</v>
      </c>
      <c r="W4212">
        <v>0</v>
      </c>
      <c r="X4212">
        <v>0</v>
      </c>
      <c r="Y4212">
        <v>0</v>
      </c>
      <c r="AF4212">
        <v>3.5</v>
      </c>
    </row>
    <row r="4213" spans="1:32" x14ac:dyDescent="0.2">
      <c r="A4213" t="s">
        <v>1153</v>
      </c>
      <c r="B4213" t="s">
        <v>794</v>
      </c>
      <c r="C4213" t="s">
        <v>39</v>
      </c>
      <c r="D4213" t="s">
        <v>49</v>
      </c>
      <c r="E4213">
        <v>3</v>
      </c>
      <c r="F4213" t="s">
        <v>1154</v>
      </c>
      <c r="G4213" t="s">
        <v>132</v>
      </c>
      <c r="T4213">
        <v>5</v>
      </c>
      <c r="U4213">
        <v>2</v>
      </c>
      <c r="V4213">
        <v>14</v>
      </c>
      <c r="W4213">
        <v>0</v>
      </c>
      <c r="X4213">
        <v>0</v>
      </c>
      <c r="Y4213">
        <v>0</v>
      </c>
      <c r="AF4213">
        <v>3.4</v>
      </c>
    </row>
    <row r="4214" spans="1:32" x14ac:dyDescent="0.2">
      <c r="A4214" t="s">
        <v>1334</v>
      </c>
      <c r="B4214" t="s">
        <v>794</v>
      </c>
      <c r="C4214" t="s">
        <v>47</v>
      </c>
      <c r="D4214" t="s">
        <v>62</v>
      </c>
      <c r="E4214">
        <v>3</v>
      </c>
      <c r="F4214" t="s">
        <v>1335</v>
      </c>
      <c r="G4214" t="s">
        <v>138</v>
      </c>
      <c r="T4214">
        <v>2</v>
      </c>
      <c r="U4214">
        <v>2</v>
      </c>
      <c r="V4214">
        <v>14</v>
      </c>
      <c r="W4214">
        <v>0</v>
      </c>
      <c r="X4214">
        <v>0</v>
      </c>
      <c r="Y4214">
        <v>0</v>
      </c>
      <c r="AF4214">
        <v>3.4</v>
      </c>
    </row>
    <row r="4215" spans="1:32" x14ac:dyDescent="0.2">
      <c r="A4215" t="s">
        <v>532</v>
      </c>
      <c r="B4215" t="s">
        <v>475</v>
      </c>
      <c r="C4215" t="s">
        <v>57</v>
      </c>
      <c r="D4215" t="s">
        <v>52</v>
      </c>
      <c r="E4215">
        <v>3</v>
      </c>
      <c r="F4215" t="s">
        <v>533</v>
      </c>
      <c r="G4215" t="s">
        <v>136</v>
      </c>
      <c r="O4215">
        <v>5</v>
      </c>
      <c r="P4215">
        <v>14</v>
      </c>
      <c r="Q4215">
        <v>0</v>
      </c>
      <c r="R4215">
        <v>0</v>
      </c>
      <c r="S4215">
        <v>0</v>
      </c>
      <c r="T4215">
        <v>1</v>
      </c>
      <c r="U4215">
        <v>1</v>
      </c>
      <c r="V4215">
        <v>9</v>
      </c>
      <c r="W4215">
        <v>0</v>
      </c>
      <c r="X4215">
        <v>0</v>
      </c>
      <c r="Y4215">
        <v>0</v>
      </c>
      <c r="AF4215">
        <v>3.3</v>
      </c>
    </row>
    <row r="4216" spans="1:32" x14ac:dyDescent="0.2">
      <c r="A4216" t="s">
        <v>765</v>
      </c>
      <c r="B4216" t="s">
        <v>720</v>
      </c>
      <c r="C4216" t="s">
        <v>57</v>
      </c>
      <c r="D4216" t="s">
        <v>52</v>
      </c>
      <c r="E4216">
        <v>3</v>
      </c>
      <c r="F4216" t="s">
        <v>766</v>
      </c>
      <c r="G4216" t="s">
        <v>136</v>
      </c>
      <c r="T4216">
        <v>2</v>
      </c>
      <c r="U4216">
        <v>1</v>
      </c>
      <c r="V4216">
        <v>23</v>
      </c>
      <c r="W4216">
        <v>0</v>
      </c>
      <c r="X4216">
        <v>0</v>
      </c>
      <c r="Y4216">
        <v>0</v>
      </c>
      <c r="AF4216">
        <v>3.3</v>
      </c>
    </row>
    <row r="4217" spans="1:32" x14ac:dyDescent="0.2">
      <c r="A4217" t="s">
        <v>491</v>
      </c>
      <c r="B4217" t="s">
        <v>475</v>
      </c>
      <c r="C4217" t="s">
        <v>42</v>
      </c>
      <c r="D4217" t="s">
        <v>58</v>
      </c>
      <c r="E4217">
        <v>3</v>
      </c>
      <c r="F4217" t="s">
        <v>492</v>
      </c>
      <c r="G4217" t="s">
        <v>135</v>
      </c>
      <c r="O4217">
        <v>2</v>
      </c>
      <c r="P4217">
        <v>17</v>
      </c>
      <c r="Q4217">
        <v>0</v>
      </c>
      <c r="R4217">
        <v>0</v>
      </c>
      <c r="S4217">
        <v>0</v>
      </c>
      <c r="T4217">
        <v>3</v>
      </c>
      <c r="U4217">
        <v>1</v>
      </c>
      <c r="V4217">
        <v>5</v>
      </c>
      <c r="W4217">
        <v>0</v>
      </c>
      <c r="X4217">
        <v>0</v>
      </c>
      <c r="Y4217">
        <v>0</v>
      </c>
      <c r="AF4217">
        <v>3.2</v>
      </c>
    </row>
    <row r="4218" spans="1:32" x14ac:dyDescent="0.2">
      <c r="A4218" t="s">
        <v>1293</v>
      </c>
      <c r="B4218" t="s">
        <v>794</v>
      </c>
      <c r="C4218" t="s">
        <v>35</v>
      </c>
      <c r="D4218" t="s">
        <v>48</v>
      </c>
      <c r="E4218">
        <v>3</v>
      </c>
      <c r="F4218" t="s">
        <v>1294</v>
      </c>
      <c r="G4218" t="s">
        <v>131</v>
      </c>
      <c r="T4218">
        <v>5</v>
      </c>
      <c r="U4218">
        <v>2</v>
      </c>
      <c r="V4218">
        <v>12</v>
      </c>
      <c r="W4218">
        <v>0</v>
      </c>
      <c r="X4218">
        <v>0</v>
      </c>
      <c r="Y4218">
        <v>0</v>
      </c>
      <c r="AF4218">
        <v>3.2</v>
      </c>
    </row>
    <row r="4219" spans="1:32" x14ac:dyDescent="0.2">
      <c r="A4219" t="s">
        <v>608</v>
      </c>
      <c r="B4219" t="s">
        <v>475</v>
      </c>
      <c r="C4219" t="s">
        <v>52</v>
      </c>
      <c r="D4219" t="s">
        <v>57</v>
      </c>
      <c r="E4219">
        <v>3</v>
      </c>
      <c r="F4219" t="s">
        <v>609</v>
      </c>
      <c r="G4219" t="s">
        <v>136</v>
      </c>
      <c r="O4219">
        <v>4</v>
      </c>
      <c r="P4219">
        <v>11</v>
      </c>
      <c r="Q4219">
        <v>0</v>
      </c>
      <c r="R4219">
        <v>0</v>
      </c>
      <c r="S4219">
        <v>0</v>
      </c>
      <c r="T4219">
        <v>1</v>
      </c>
      <c r="U4219">
        <v>1</v>
      </c>
      <c r="V4219">
        <v>10</v>
      </c>
      <c r="W4219">
        <v>0</v>
      </c>
      <c r="X4219">
        <v>0</v>
      </c>
      <c r="Y4219">
        <v>0</v>
      </c>
      <c r="AF4219">
        <v>3.1</v>
      </c>
    </row>
    <row r="4220" spans="1:32" x14ac:dyDescent="0.2">
      <c r="A4220" t="s">
        <v>1025</v>
      </c>
      <c r="B4220" t="s">
        <v>794</v>
      </c>
      <c r="C4220" t="s">
        <v>52</v>
      </c>
      <c r="D4220" t="s">
        <v>57</v>
      </c>
      <c r="E4220">
        <v>3</v>
      </c>
      <c r="F4220" t="s">
        <v>1026</v>
      </c>
      <c r="G4220" t="s">
        <v>136</v>
      </c>
      <c r="T4220">
        <v>1</v>
      </c>
      <c r="U4220">
        <v>1</v>
      </c>
      <c r="V4220">
        <v>21</v>
      </c>
      <c r="W4220">
        <v>0</v>
      </c>
      <c r="X4220">
        <v>0</v>
      </c>
      <c r="Y4220">
        <v>0</v>
      </c>
      <c r="AF4220">
        <v>3.1</v>
      </c>
    </row>
    <row r="4221" spans="1:32" x14ac:dyDescent="0.2">
      <c r="A4221" t="s">
        <v>844</v>
      </c>
      <c r="B4221" t="s">
        <v>720</v>
      </c>
      <c r="C4221" t="s">
        <v>61</v>
      </c>
      <c r="D4221" t="s">
        <v>31</v>
      </c>
      <c r="E4221">
        <v>3</v>
      </c>
      <c r="F4221" t="s">
        <v>845</v>
      </c>
      <c r="G4221" t="s">
        <v>137</v>
      </c>
      <c r="T4221">
        <v>3</v>
      </c>
      <c r="U4221">
        <v>2</v>
      </c>
      <c r="V4221">
        <v>10</v>
      </c>
      <c r="W4221">
        <v>0</v>
      </c>
      <c r="X4221">
        <v>0</v>
      </c>
      <c r="Y4221">
        <v>0</v>
      </c>
      <c r="AF4221">
        <v>3</v>
      </c>
    </row>
    <row r="4222" spans="1:32" x14ac:dyDescent="0.2">
      <c r="A4222" t="s">
        <v>1311</v>
      </c>
      <c r="B4222" t="s">
        <v>794</v>
      </c>
      <c r="C4222" t="s">
        <v>32</v>
      </c>
      <c r="D4222" t="s">
        <v>38</v>
      </c>
      <c r="E4222">
        <v>3</v>
      </c>
      <c r="F4222" t="s">
        <v>1312</v>
      </c>
      <c r="G4222" t="s">
        <v>130</v>
      </c>
      <c r="T4222">
        <v>4</v>
      </c>
      <c r="U4222">
        <v>2</v>
      </c>
      <c r="V4222">
        <v>10</v>
      </c>
      <c r="W4222">
        <v>0</v>
      </c>
      <c r="X4222">
        <v>0</v>
      </c>
      <c r="Y4222">
        <v>0</v>
      </c>
      <c r="AF4222">
        <v>3</v>
      </c>
    </row>
    <row r="4223" spans="1:32" x14ac:dyDescent="0.2">
      <c r="A4223" t="s">
        <v>1023</v>
      </c>
      <c r="B4223" t="s">
        <v>720</v>
      </c>
      <c r="C4223" t="s">
        <v>53</v>
      </c>
      <c r="D4223" t="s">
        <v>37</v>
      </c>
      <c r="E4223">
        <v>3</v>
      </c>
      <c r="F4223" t="s">
        <v>1024</v>
      </c>
      <c r="G4223" t="s">
        <v>123</v>
      </c>
      <c r="T4223">
        <v>5</v>
      </c>
      <c r="U4223">
        <v>2</v>
      </c>
      <c r="V4223">
        <v>9</v>
      </c>
      <c r="W4223">
        <v>0</v>
      </c>
      <c r="X4223">
        <v>0</v>
      </c>
      <c r="Y4223">
        <v>0</v>
      </c>
      <c r="AF4223">
        <v>2.9</v>
      </c>
    </row>
    <row r="4224" spans="1:32" x14ac:dyDescent="0.2">
      <c r="A4224" t="s">
        <v>1189</v>
      </c>
      <c r="B4224" t="s">
        <v>720</v>
      </c>
      <c r="C4224" t="s">
        <v>53</v>
      </c>
      <c r="D4224" t="s">
        <v>37</v>
      </c>
      <c r="E4224">
        <v>3</v>
      </c>
      <c r="F4224" t="s">
        <v>1190</v>
      </c>
      <c r="G4224" t="s">
        <v>123</v>
      </c>
      <c r="T4224">
        <v>3</v>
      </c>
      <c r="U4224">
        <v>1</v>
      </c>
      <c r="V4224">
        <v>18</v>
      </c>
      <c r="W4224">
        <v>0</v>
      </c>
      <c r="X4224">
        <v>0</v>
      </c>
      <c r="Y4224">
        <v>0</v>
      </c>
      <c r="AF4224">
        <v>2.8</v>
      </c>
    </row>
    <row r="4225" spans="1:32" x14ac:dyDescent="0.2">
      <c r="A4225" t="s">
        <v>976</v>
      </c>
      <c r="B4225" t="s">
        <v>720</v>
      </c>
      <c r="C4225" t="s">
        <v>62</v>
      </c>
      <c r="D4225" t="s">
        <v>47</v>
      </c>
      <c r="E4225">
        <v>3</v>
      </c>
      <c r="F4225" t="s">
        <v>977</v>
      </c>
      <c r="G4225" t="s">
        <v>138</v>
      </c>
      <c r="T4225">
        <v>4</v>
      </c>
      <c r="U4225">
        <v>2</v>
      </c>
      <c r="V4225">
        <v>8</v>
      </c>
      <c r="W4225">
        <v>0</v>
      </c>
      <c r="X4225">
        <v>0</v>
      </c>
      <c r="Y4225">
        <v>0</v>
      </c>
      <c r="AF4225">
        <v>2.8</v>
      </c>
    </row>
    <row r="4226" spans="1:32" x14ac:dyDescent="0.2">
      <c r="A4226" t="s">
        <v>600</v>
      </c>
      <c r="B4226" t="s">
        <v>475</v>
      </c>
      <c r="C4226" t="s">
        <v>49</v>
      </c>
      <c r="D4226" t="s">
        <v>39</v>
      </c>
      <c r="E4226">
        <v>3</v>
      </c>
      <c r="F4226" t="s">
        <v>601</v>
      </c>
      <c r="G4226" t="s">
        <v>132</v>
      </c>
      <c r="O4226">
        <v>8</v>
      </c>
      <c r="P4226">
        <v>26</v>
      </c>
      <c r="Q4226">
        <v>0</v>
      </c>
      <c r="R4226">
        <v>0</v>
      </c>
      <c r="S4226">
        <v>0</v>
      </c>
      <c r="T4226">
        <v>1</v>
      </c>
      <c r="U4226">
        <v>0</v>
      </c>
      <c r="V4226">
        <v>0</v>
      </c>
      <c r="W4226">
        <v>0</v>
      </c>
      <c r="X4226">
        <v>0</v>
      </c>
      <c r="Y4226">
        <v>0</v>
      </c>
      <c r="AF4226">
        <v>2.6</v>
      </c>
    </row>
    <row r="4227" spans="1:32" x14ac:dyDescent="0.2">
      <c r="A4227" t="s">
        <v>900</v>
      </c>
      <c r="B4227" t="s">
        <v>720</v>
      </c>
      <c r="C4227" t="s">
        <v>62</v>
      </c>
      <c r="D4227" t="s">
        <v>47</v>
      </c>
      <c r="E4227">
        <v>3</v>
      </c>
      <c r="F4227" t="s">
        <v>901</v>
      </c>
      <c r="G4227" t="s">
        <v>138</v>
      </c>
      <c r="T4227">
        <v>1</v>
      </c>
      <c r="U4227">
        <v>1</v>
      </c>
      <c r="V4227">
        <v>16</v>
      </c>
      <c r="W4227">
        <v>0</v>
      </c>
      <c r="X4227">
        <v>0</v>
      </c>
      <c r="Y4227">
        <v>0</v>
      </c>
      <c r="AF4227">
        <v>2.6</v>
      </c>
    </row>
    <row r="4228" spans="1:32" x14ac:dyDescent="0.2">
      <c r="A4228" t="s">
        <v>781</v>
      </c>
      <c r="B4228" t="s">
        <v>720</v>
      </c>
      <c r="C4228" t="s">
        <v>62</v>
      </c>
      <c r="D4228" t="s">
        <v>47</v>
      </c>
      <c r="E4228">
        <v>3</v>
      </c>
      <c r="F4228" t="s">
        <v>782</v>
      </c>
      <c r="G4228" t="s">
        <v>138</v>
      </c>
      <c r="O4228">
        <v>1</v>
      </c>
      <c r="P4228">
        <v>-7</v>
      </c>
      <c r="Q4228">
        <v>0</v>
      </c>
      <c r="R4228">
        <v>0</v>
      </c>
      <c r="S4228">
        <v>0</v>
      </c>
      <c r="T4228">
        <v>2</v>
      </c>
      <c r="U4228">
        <v>2</v>
      </c>
      <c r="V4228">
        <v>12</v>
      </c>
      <c r="W4228">
        <v>0</v>
      </c>
      <c r="X4228">
        <v>0</v>
      </c>
      <c r="Y4228">
        <v>0</v>
      </c>
      <c r="AF4228">
        <v>2.5</v>
      </c>
    </row>
    <row r="4229" spans="1:32" x14ac:dyDescent="0.2">
      <c r="A4229" t="s">
        <v>1313</v>
      </c>
      <c r="B4229" t="s">
        <v>720</v>
      </c>
      <c r="C4229" t="s">
        <v>45</v>
      </c>
      <c r="D4229" t="s">
        <v>56</v>
      </c>
      <c r="E4229">
        <v>3</v>
      </c>
      <c r="F4229" t="s">
        <v>1314</v>
      </c>
      <c r="G4229" t="s">
        <v>129</v>
      </c>
      <c r="T4229">
        <v>1</v>
      </c>
      <c r="U4229">
        <v>1</v>
      </c>
      <c r="V4229">
        <v>15</v>
      </c>
      <c r="W4229">
        <v>0</v>
      </c>
      <c r="X4229">
        <v>0</v>
      </c>
      <c r="Y4229">
        <v>0</v>
      </c>
      <c r="AF4229">
        <v>2.5</v>
      </c>
    </row>
    <row r="4230" spans="1:32" x14ac:dyDescent="0.2">
      <c r="A4230" t="s">
        <v>584</v>
      </c>
      <c r="B4230" t="s">
        <v>530</v>
      </c>
      <c r="C4230" t="s">
        <v>33</v>
      </c>
      <c r="D4230" t="s">
        <v>36</v>
      </c>
      <c r="E4230">
        <v>3</v>
      </c>
      <c r="F4230" t="s">
        <v>585</v>
      </c>
      <c r="G4230" t="s">
        <v>133</v>
      </c>
      <c r="O4230">
        <v>3</v>
      </c>
      <c r="P4230">
        <v>24</v>
      </c>
      <c r="Q4230">
        <v>0</v>
      </c>
      <c r="R4230">
        <v>0</v>
      </c>
      <c r="S4230">
        <v>0</v>
      </c>
      <c r="T4230">
        <v>1</v>
      </c>
      <c r="U4230">
        <v>0</v>
      </c>
      <c r="V4230">
        <v>0</v>
      </c>
      <c r="W4230">
        <v>0</v>
      </c>
      <c r="X4230">
        <v>0</v>
      </c>
      <c r="Y4230">
        <v>0</v>
      </c>
      <c r="AF4230">
        <v>2.4</v>
      </c>
    </row>
    <row r="4231" spans="1:32" x14ac:dyDescent="0.2">
      <c r="A4231" t="s">
        <v>658</v>
      </c>
      <c r="B4231" t="s">
        <v>475</v>
      </c>
      <c r="C4231" t="s">
        <v>35</v>
      </c>
      <c r="D4231" t="s">
        <v>48</v>
      </c>
      <c r="E4231">
        <v>3</v>
      </c>
      <c r="F4231" t="s">
        <v>659</v>
      </c>
      <c r="G4231" t="s">
        <v>131</v>
      </c>
      <c r="O4231">
        <v>6</v>
      </c>
      <c r="P4231">
        <v>9</v>
      </c>
      <c r="Q4231">
        <v>0</v>
      </c>
      <c r="R4231">
        <v>0</v>
      </c>
      <c r="S4231">
        <v>0</v>
      </c>
      <c r="T4231">
        <v>1</v>
      </c>
      <c r="U4231">
        <v>1</v>
      </c>
      <c r="V4231">
        <v>5</v>
      </c>
      <c r="W4231">
        <v>0</v>
      </c>
      <c r="X4231">
        <v>0</v>
      </c>
      <c r="Y4231">
        <v>0</v>
      </c>
      <c r="AF4231">
        <v>2.4</v>
      </c>
    </row>
    <row r="4232" spans="1:32" x14ac:dyDescent="0.2">
      <c r="A4232" t="s">
        <v>670</v>
      </c>
      <c r="B4232" t="s">
        <v>475</v>
      </c>
      <c r="C4232" t="s">
        <v>40</v>
      </c>
      <c r="D4232" t="s">
        <v>43</v>
      </c>
      <c r="E4232">
        <v>3</v>
      </c>
      <c r="F4232" t="s">
        <v>671</v>
      </c>
      <c r="G4232" t="s">
        <v>127</v>
      </c>
      <c r="O4232">
        <v>2</v>
      </c>
      <c r="P4232">
        <v>6</v>
      </c>
      <c r="Q4232">
        <v>0</v>
      </c>
      <c r="R4232">
        <v>0</v>
      </c>
      <c r="S4232">
        <v>0</v>
      </c>
      <c r="T4232">
        <v>2</v>
      </c>
      <c r="U4232">
        <v>1</v>
      </c>
      <c r="V4232">
        <v>8</v>
      </c>
      <c r="W4232">
        <v>0</v>
      </c>
      <c r="X4232">
        <v>0</v>
      </c>
      <c r="Y4232">
        <v>0</v>
      </c>
      <c r="AF4232">
        <v>2.4</v>
      </c>
    </row>
    <row r="4233" spans="1:32" x14ac:dyDescent="0.2">
      <c r="A4233" t="s">
        <v>692</v>
      </c>
      <c r="B4233" t="s">
        <v>475</v>
      </c>
      <c r="C4233" t="s">
        <v>40</v>
      </c>
      <c r="D4233" t="s">
        <v>43</v>
      </c>
      <c r="E4233">
        <v>3</v>
      </c>
      <c r="F4233" t="s">
        <v>693</v>
      </c>
      <c r="G4233" t="s">
        <v>127</v>
      </c>
      <c r="O4233">
        <v>1</v>
      </c>
      <c r="P4233">
        <v>1</v>
      </c>
      <c r="Q4233">
        <v>0</v>
      </c>
      <c r="R4233">
        <v>0</v>
      </c>
      <c r="S4233">
        <v>0</v>
      </c>
      <c r="T4233">
        <v>3</v>
      </c>
      <c r="U4233">
        <v>2</v>
      </c>
      <c r="V4233">
        <v>3</v>
      </c>
      <c r="W4233">
        <v>0</v>
      </c>
      <c r="X4233">
        <v>0</v>
      </c>
      <c r="Y4233">
        <v>0</v>
      </c>
      <c r="AF4233">
        <v>2.4</v>
      </c>
    </row>
    <row r="4234" spans="1:32" x14ac:dyDescent="0.2">
      <c r="A4234" t="s">
        <v>964</v>
      </c>
      <c r="B4234" t="s">
        <v>720</v>
      </c>
      <c r="C4234" t="s">
        <v>44</v>
      </c>
      <c r="D4234" t="s">
        <v>41</v>
      </c>
      <c r="E4234">
        <v>3</v>
      </c>
      <c r="F4234" t="s">
        <v>965</v>
      </c>
      <c r="G4234" t="s">
        <v>128</v>
      </c>
      <c r="T4234">
        <v>4</v>
      </c>
      <c r="U4234">
        <v>1</v>
      </c>
      <c r="V4234">
        <v>14</v>
      </c>
      <c r="W4234">
        <v>0</v>
      </c>
      <c r="X4234">
        <v>0</v>
      </c>
      <c r="Y4234">
        <v>0</v>
      </c>
      <c r="AF4234">
        <v>2.4</v>
      </c>
    </row>
    <row r="4235" spans="1:32" x14ac:dyDescent="0.2">
      <c r="A4235" t="s">
        <v>558</v>
      </c>
      <c r="B4235" t="s">
        <v>475</v>
      </c>
      <c r="C4235" t="s">
        <v>37</v>
      </c>
      <c r="D4235" t="s">
        <v>53</v>
      </c>
      <c r="E4235">
        <v>3</v>
      </c>
      <c r="F4235" t="s">
        <v>559</v>
      </c>
      <c r="G4235" t="s">
        <v>123</v>
      </c>
      <c r="O4235">
        <v>6</v>
      </c>
      <c r="P4235">
        <v>23</v>
      </c>
      <c r="Q4235">
        <v>0</v>
      </c>
      <c r="R4235">
        <v>0</v>
      </c>
      <c r="S4235">
        <v>0</v>
      </c>
      <c r="T4235">
        <v>3</v>
      </c>
      <c r="U4235">
        <v>0</v>
      </c>
      <c r="V4235">
        <v>0</v>
      </c>
      <c r="W4235">
        <v>0</v>
      </c>
      <c r="X4235">
        <v>0</v>
      </c>
      <c r="Y4235">
        <v>0</v>
      </c>
      <c r="AF4235">
        <v>2.2999999999999998</v>
      </c>
    </row>
    <row r="4236" spans="1:32" x14ac:dyDescent="0.2">
      <c r="A4236" t="s">
        <v>996</v>
      </c>
      <c r="B4236" t="s">
        <v>794</v>
      </c>
      <c r="C4236" t="s">
        <v>46</v>
      </c>
      <c r="D4236" t="s">
        <v>60</v>
      </c>
      <c r="E4236">
        <v>3</v>
      </c>
      <c r="F4236" t="s">
        <v>997</v>
      </c>
      <c r="G4236" t="s">
        <v>134</v>
      </c>
      <c r="T4236">
        <v>2</v>
      </c>
      <c r="U4236">
        <v>1</v>
      </c>
      <c r="V4236">
        <v>13</v>
      </c>
      <c r="W4236">
        <v>0</v>
      </c>
      <c r="X4236">
        <v>0</v>
      </c>
      <c r="Y4236">
        <v>0</v>
      </c>
      <c r="AF4236">
        <v>2.2999999999999998</v>
      </c>
    </row>
    <row r="4237" spans="1:32" x14ac:dyDescent="0.2">
      <c r="A4237" t="s">
        <v>1256</v>
      </c>
      <c r="B4237" t="s">
        <v>794</v>
      </c>
      <c r="C4237" t="s">
        <v>42</v>
      </c>
      <c r="D4237" t="s">
        <v>58</v>
      </c>
      <c r="E4237">
        <v>3</v>
      </c>
      <c r="F4237" t="s">
        <v>1257</v>
      </c>
      <c r="G4237" t="s">
        <v>135</v>
      </c>
      <c r="T4237">
        <v>1</v>
      </c>
      <c r="U4237">
        <v>1</v>
      </c>
      <c r="V4237">
        <v>13</v>
      </c>
      <c r="W4237">
        <v>0</v>
      </c>
      <c r="X4237">
        <v>0</v>
      </c>
      <c r="Y4237">
        <v>0</v>
      </c>
      <c r="AF4237">
        <v>2.2999999999999998</v>
      </c>
    </row>
    <row r="4238" spans="1:32" x14ac:dyDescent="0.2">
      <c r="A4238" t="s">
        <v>808</v>
      </c>
      <c r="B4238" t="s">
        <v>720</v>
      </c>
      <c r="C4238" t="s">
        <v>40</v>
      </c>
      <c r="D4238" t="s">
        <v>43</v>
      </c>
      <c r="E4238">
        <v>3</v>
      </c>
      <c r="F4238" t="s">
        <v>809</v>
      </c>
      <c r="G4238" t="s">
        <v>127</v>
      </c>
      <c r="T4238">
        <v>2</v>
      </c>
      <c r="U4238">
        <v>1</v>
      </c>
      <c r="V4238">
        <v>13</v>
      </c>
      <c r="W4238">
        <v>0</v>
      </c>
      <c r="X4238">
        <v>0</v>
      </c>
      <c r="Y4238">
        <v>0</v>
      </c>
      <c r="AF4238">
        <v>2.2999999999999998</v>
      </c>
    </row>
    <row r="4239" spans="1:32" x14ac:dyDescent="0.2">
      <c r="A4239" t="s">
        <v>968</v>
      </c>
      <c r="B4239" t="s">
        <v>720</v>
      </c>
      <c r="C4239" t="s">
        <v>44</v>
      </c>
      <c r="D4239" t="s">
        <v>41</v>
      </c>
      <c r="E4239">
        <v>3</v>
      </c>
      <c r="F4239" t="s">
        <v>969</v>
      </c>
      <c r="G4239" t="s">
        <v>128</v>
      </c>
      <c r="T4239">
        <v>2</v>
      </c>
      <c r="U4239">
        <v>1</v>
      </c>
      <c r="V4239">
        <v>13</v>
      </c>
      <c r="W4239">
        <v>0</v>
      </c>
      <c r="X4239">
        <v>0</v>
      </c>
      <c r="Y4239">
        <v>0</v>
      </c>
      <c r="AF4239">
        <v>2.2999999999999998</v>
      </c>
    </row>
    <row r="4240" spans="1:32" x14ac:dyDescent="0.2">
      <c r="A4240" t="s">
        <v>892</v>
      </c>
      <c r="B4240" t="s">
        <v>720</v>
      </c>
      <c r="C4240" t="s">
        <v>46</v>
      </c>
      <c r="D4240" t="s">
        <v>60</v>
      </c>
      <c r="E4240">
        <v>3</v>
      </c>
      <c r="F4240" t="s">
        <v>893</v>
      </c>
      <c r="G4240" t="s">
        <v>134</v>
      </c>
      <c r="T4240">
        <v>5</v>
      </c>
      <c r="U4240">
        <v>1</v>
      </c>
      <c r="V4240">
        <v>12</v>
      </c>
      <c r="W4240">
        <v>0</v>
      </c>
      <c r="X4240">
        <v>0</v>
      </c>
      <c r="Y4240">
        <v>0</v>
      </c>
      <c r="AF4240">
        <v>2.2000000000000002</v>
      </c>
    </row>
    <row r="4241" spans="1:32" x14ac:dyDescent="0.2">
      <c r="A4241" t="s">
        <v>666</v>
      </c>
      <c r="B4241" t="s">
        <v>475</v>
      </c>
      <c r="C4241" t="s">
        <v>60</v>
      </c>
      <c r="D4241" t="s">
        <v>46</v>
      </c>
      <c r="E4241">
        <v>3</v>
      </c>
      <c r="F4241" t="s">
        <v>667</v>
      </c>
      <c r="G4241" t="s">
        <v>134</v>
      </c>
      <c r="O4241">
        <v>7</v>
      </c>
      <c r="P4241">
        <v>6</v>
      </c>
      <c r="Q4241">
        <v>0</v>
      </c>
      <c r="R4241">
        <v>0</v>
      </c>
      <c r="S4241">
        <v>0</v>
      </c>
      <c r="T4241">
        <v>3</v>
      </c>
      <c r="U4241">
        <v>1</v>
      </c>
      <c r="V4241">
        <v>5</v>
      </c>
      <c r="W4241">
        <v>0</v>
      </c>
      <c r="X4241">
        <v>0</v>
      </c>
      <c r="Y4241">
        <v>0</v>
      </c>
      <c r="AF4241">
        <v>2.1</v>
      </c>
    </row>
    <row r="4242" spans="1:32" x14ac:dyDescent="0.2">
      <c r="A4242" t="s">
        <v>562</v>
      </c>
      <c r="B4242" t="s">
        <v>475</v>
      </c>
      <c r="C4242" t="s">
        <v>32</v>
      </c>
      <c r="D4242" t="s">
        <v>38</v>
      </c>
      <c r="E4242">
        <v>3</v>
      </c>
      <c r="F4242" t="s">
        <v>563</v>
      </c>
      <c r="G4242" t="s">
        <v>130</v>
      </c>
      <c r="O4242">
        <v>2</v>
      </c>
      <c r="P4242">
        <v>3</v>
      </c>
      <c r="Q4242">
        <v>0</v>
      </c>
      <c r="R4242">
        <v>0</v>
      </c>
      <c r="S4242">
        <v>0</v>
      </c>
      <c r="T4242">
        <v>2</v>
      </c>
      <c r="U4242">
        <v>2</v>
      </c>
      <c r="V4242">
        <v>-2</v>
      </c>
      <c r="W4242">
        <v>0</v>
      </c>
      <c r="X4242">
        <v>0</v>
      </c>
      <c r="Y4242">
        <v>0</v>
      </c>
      <c r="AF4242">
        <v>2.1</v>
      </c>
    </row>
    <row r="4243" spans="1:32" x14ac:dyDescent="0.2">
      <c r="A4243" t="s">
        <v>517</v>
      </c>
      <c r="B4243" t="s">
        <v>475</v>
      </c>
      <c r="C4243" t="s">
        <v>51</v>
      </c>
      <c r="D4243" t="s">
        <v>55</v>
      </c>
      <c r="E4243">
        <v>3</v>
      </c>
      <c r="F4243" t="s">
        <v>518</v>
      </c>
      <c r="G4243" t="s">
        <v>125</v>
      </c>
      <c r="O4243">
        <v>12</v>
      </c>
      <c r="P4243">
        <v>21</v>
      </c>
      <c r="Q4243">
        <v>0</v>
      </c>
      <c r="R4243">
        <v>0</v>
      </c>
      <c r="S4243">
        <v>0</v>
      </c>
      <c r="AF4243">
        <v>2.1</v>
      </c>
    </row>
    <row r="4244" spans="1:32" x14ac:dyDescent="0.2">
      <c r="A4244" t="s">
        <v>998</v>
      </c>
      <c r="B4244" t="s">
        <v>720</v>
      </c>
      <c r="C4244" t="s">
        <v>42</v>
      </c>
      <c r="D4244" t="s">
        <v>58</v>
      </c>
      <c r="E4244">
        <v>3</v>
      </c>
      <c r="F4244" t="s">
        <v>999</v>
      </c>
      <c r="G4244" t="s">
        <v>135</v>
      </c>
      <c r="T4244">
        <v>3</v>
      </c>
      <c r="U4244">
        <v>1</v>
      </c>
      <c r="V4244">
        <v>10</v>
      </c>
      <c r="W4244">
        <v>0</v>
      </c>
      <c r="X4244">
        <v>0</v>
      </c>
      <c r="Y4244">
        <v>0</v>
      </c>
      <c r="AF4244">
        <v>2</v>
      </c>
    </row>
    <row r="4245" spans="1:32" x14ac:dyDescent="0.2">
      <c r="A4245" t="s">
        <v>1027</v>
      </c>
      <c r="B4245" t="s">
        <v>794</v>
      </c>
      <c r="C4245" t="s">
        <v>41</v>
      </c>
      <c r="D4245" t="s">
        <v>44</v>
      </c>
      <c r="E4245">
        <v>3</v>
      </c>
      <c r="F4245" t="s">
        <v>1028</v>
      </c>
      <c r="G4245" t="s">
        <v>128</v>
      </c>
      <c r="T4245">
        <v>1</v>
      </c>
      <c r="U4245">
        <v>1</v>
      </c>
      <c r="V4245">
        <v>10</v>
      </c>
      <c r="W4245">
        <v>0</v>
      </c>
      <c r="X4245">
        <v>0</v>
      </c>
      <c r="Y4245">
        <v>0</v>
      </c>
      <c r="AF4245">
        <v>2</v>
      </c>
    </row>
    <row r="4246" spans="1:32" x14ac:dyDescent="0.2">
      <c r="A4246" t="s">
        <v>544</v>
      </c>
      <c r="B4246" t="s">
        <v>475</v>
      </c>
      <c r="C4246" t="s">
        <v>53</v>
      </c>
      <c r="D4246" t="s">
        <v>37</v>
      </c>
      <c r="E4246">
        <v>3</v>
      </c>
      <c r="F4246" t="s">
        <v>545</v>
      </c>
      <c r="G4246" t="s">
        <v>123</v>
      </c>
      <c r="O4246">
        <v>6</v>
      </c>
      <c r="P4246">
        <v>19</v>
      </c>
      <c r="Q4246">
        <v>0</v>
      </c>
      <c r="R4246">
        <v>0</v>
      </c>
      <c r="S4246">
        <v>0</v>
      </c>
      <c r="AF4246">
        <v>1.9</v>
      </c>
    </row>
    <row r="4247" spans="1:32" x14ac:dyDescent="0.2">
      <c r="A4247" t="s">
        <v>922</v>
      </c>
      <c r="B4247" t="s">
        <v>720</v>
      </c>
      <c r="C4247" t="s">
        <v>41</v>
      </c>
      <c r="D4247" t="s">
        <v>44</v>
      </c>
      <c r="E4247">
        <v>3</v>
      </c>
      <c r="F4247" t="s">
        <v>923</v>
      </c>
      <c r="G4247" t="s">
        <v>128</v>
      </c>
      <c r="T4247">
        <v>3</v>
      </c>
      <c r="U4247">
        <v>1</v>
      </c>
      <c r="V4247">
        <v>9</v>
      </c>
      <c r="W4247">
        <v>0</v>
      </c>
      <c r="X4247">
        <v>0</v>
      </c>
      <c r="Y4247">
        <v>0</v>
      </c>
      <c r="AF4247">
        <v>1.9</v>
      </c>
    </row>
    <row r="4248" spans="1:32" x14ac:dyDescent="0.2">
      <c r="A4248" t="s">
        <v>974</v>
      </c>
      <c r="B4248" t="s">
        <v>720</v>
      </c>
      <c r="C4248" t="s">
        <v>39</v>
      </c>
      <c r="D4248" t="s">
        <v>49</v>
      </c>
      <c r="E4248">
        <v>3</v>
      </c>
      <c r="F4248" t="s">
        <v>975</v>
      </c>
      <c r="G4248" t="s">
        <v>132</v>
      </c>
      <c r="T4248">
        <v>2</v>
      </c>
      <c r="U4248">
        <v>1</v>
      </c>
      <c r="V4248">
        <v>9</v>
      </c>
      <c r="W4248">
        <v>0</v>
      </c>
      <c r="X4248">
        <v>0</v>
      </c>
      <c r="Y4248">
        <v>0</v>
      </c>
      <c r="AF4248">
        <v>1.9</v>
      </c>
    </row>
    <row r="4249" spans="1:32" x14ac:dyDescent="0.2">
      <c r="A4249" t="s">
        <v>1123</v>
      </c>
      <c r="B4249" t="s">
        <v>794</v>
      </c>
      <c r="C4249" t="s">
        <v>33</v>
      </c>
      <c r="D4249" t="s">
        <v>36</v>
      </c>
      <c r="E4249">
        <v>3</v>
      </c>
      <c r="F4249" t="s">
        <v>1124</v>
      </c>
      <c r="G4249" t="s">
        <v>133</v>
      </c>
      <c r="T4249">
        <v>1</v>
      </c>
      <c r="U4249">
        <v>1</v>
      </c>
      <c r="V4249">
        <v>9</v>
      </c>
      <c r="W4249">
        <v>0</v>
      </c>
      <c r="X4249">
        <v>0</v>
      </c>
      <c r="Y4249">
        <v>0</v>
      </c>
      <c r="AF4249">
        <v>1.9</v>
      </c>
    </row>
    <row r="4250" spans="1:32" x14ac:dyDescent="0.2">
      <c r="A4250" t="s">
        <v>538</v>
      </c>
      <c r="B4250" t="s">
        <v>475</v>
      </c>
      <c r="C4250" t="s">
        <v>39</v>
      </c>
      <c r="D4250" t="s">
        <v>49</v>
      </c>
      <c r="E4250">
        <v>3</v>
      </c>
      <c r="F4250" t="s">
        <v>539</v>
      </c>
      <c r="G4250" t="s">
        <v>132</v>
      </c>
      <c r="O4250">
        <v>6</v>
      </c>
      <c r="P4250">
        <v>18</v>
      </c>
      <c r="Q4250">
        <v>0</v>
      </c>
      <c r="R4250">
        <v>0</v>
      </c>
      <c r="S4250">
        <v>0</v>
      </c>
      <c r="T4250">
        <v>1</v>
      </c>
      <c r="U4250">
        <v>0</v>
      </c>
      <c r="V4250">
        <v>0</v>
      </c>
      <c r="W4250">
        <v>0</v>
      </c>
      <c r="X4250">
        <v>0</v>
      </c>
      <c r="Y4250">
        <v>0</v>
      </c>
      <c r="AF4250">
        <v>1.8</v>
      </c>
    </row>
    <row r="4251" spans="1:32" x14ac:dyDescent="0.2">
      <c r="A4251" t="s">
        <v>746</v>
      </c>
      <c r="B4251" t="s">
        <v>462</v>
      </c>
      <c r="C4251" t="s">
        <v>59</v>
      </c>
      <c r="D4251" t="s">
        <v>54</v>
      </c>
      <c r="E4251">
        <v>3</v>
      </c>
      <c r="F4251" t="s">
        <v>747</v>
      </c>
      <c r="G4251" t="s">
        <v>126</v>
      </c>
      <c r="O4251">
        <v>1</v>
      </c>
      <c r="P4251">
        <v>18</v>
      </c>
      <c r="Q4251">
        <v>0</v>
      </c>
      <c r="R4251">
        <v>0</v>
      </c>
      <c r="S4251">
        <v>0</v>
      </c>
      <c r="AF4251">
        <v>1.8</v>
      </c>
    </row>
    <row r="4252" spans="1:32" x14ac:dyDescent="0.2">
      <c r="A4252" t="s">
        <v>1073</v>
      </c>
      <c r="B4252" t="s">
        <v>794</v>
      </c>
      <c r="C4252" t="s">
        <v>50</v>
      </c>
      <c r="D4252" t="s">
        <v>34</v>
      </c>
      <c r="E4252">
        <v>3</v>
      </c>
      <c r="F4252" t="s">
        <v>1074</v>
      </c>
      <c r="G4252" t="s">
        <v>124</v>
      </c>
      <c r="T4252">
        <v>1</v>
      </c>
      <c r="U4252">
        <v>1</v>
      </c>
      <c r="V4252">
        <v>8</v>
      </c>
      <c r="W4252">
        <v>0</v>
      </c>
      <c r="X4252">
        <v>0</v>
      </c>
      <c r="Y4252">
        <v>0</v>
      </c>
      <c r="AF4252">
        <v>1.8</v>
      </c>
    </row>
    <row r="4253" spans="1:32" x14ac:dyDescent="0.2">
      <c r="A4253" t="s">
        <v>1017</v>
      </c>
      <c r="B4253" t="s">
        <v>794</v>
      </c>
      <c r="C4253" t="s">
        <v>56</v>
      </c>
      <c r="D4253" t="s">
        <v>45</v>
      </c>
      <c r="E4253">
        <v>3</v>
      </c>
      <c r="F4253" t="s">
        <v>1018</v>
      </c>
      <c r="G4253" t="s">
        <v>129</v>
      </c>
      <c r="T4253">
        <v>1</v>
      </c>
      <c r="U4253">
        <v>1</v>
      </c>
      <c r="V4253">
        <v>8</v>
      </c>
      <c r="W4253">
        <v>0</v>
      </c>
      <c r="X4253">
        <v>0</v>
      </c>
      <c r="Y4253">
        <v>0</v>
      </c>
      <c r="AF4253">
        <v>1.8</v>
      </c>
    </row>
    <row r="4254" spans="1:32" x14ac:dyDescent="0.2">
      <c r="A4254" t="s">
        <v>742</v>
      </c>
      <c r="B4254" t="s">
        <v>475</v>
      </c>
      <c r="C4254" t="s">
        <v>47</v>
      </c>
      <c r="D4254" t="s">
        <v>62</v>
      </c>
      <c r="E4254">
        <v>3</v>
      </c>
      <c r="F4254" t="s">
        <v>743</v>
      </c>
      <c r="G4254" t="s">
        <v>138</v>
      </c>
      <c r="O4254">
        <v>2</v>
      </c>
      <c r="P4254">
        <v>17</v>
      </c>
      <c r="Q4254">
        <v>0</v>
      </c>
      <c r="R4254">
        <v>0</v>
      </c>
      <c r="S4254">
        <v>0</v>
      </c>
      <c r="AF4254">
        <v>1.7</v>
      </c>
    </row>
    <row r="4255" spans="1:32" x14ac:dyDescent="0.2">
      <c r="A4255" t="s">
        <v>876</v>
      </c>
      <c r="B4255" t="s">
        <v>794</v>
      </c>
      <c r="C4255" t="s">
        <v>35</v>
      </c>
      <c r="D4255" t="s">
        <v>48</v>
      </c>
      <c r="E4255">
        <v>3</v>
      </c>
      <c r="F4255" t="s">
        <v>877</v>
      </c>
      <c r="G4255" t="s">
        <v>131</v>
      </c>
      <c r="T4255">
        <v>3</v>
      </c>
      <c r="U4255">
        <v>1</v>
      </c>
      <c r="V4255">
        <v>7</v>
      </c>
      <c r="W4255">
        <v>0</v>
      </c>
      <c r="X4255">
        <v>0</v>
      </c>
      <c r="Y4255">
        <v>0</v>
      </c>
      <c r="AF4255">
        <v>1.7</v>
      </c>
    </row>
    <row r="4256" spans="1:32" x14ac:dyDescent="0.2">
      <c r="A4256" t="s">
        <v>1065</v>
      </c>
      <c r="B4256" t="s">
        <v>720</v>
      </c>
      <c r="C4256" t="s">
        <v>60</v>
      </c>
      <c r="D4256" t="s">
        <v>46</v>
      </c>
      <c r="E4256">
        <v>3</v>
      </c>
      <c r="F4256" t="s">
        <v>1066</v>
      </c>
      <c r="G4256" t="s">
        <v>134</v>
      </c>
      <c r="T4256">
        <v>3</v>
      </c>
      <c r="U4256">
        <v>1</v>
      </c>
      <c r="V4256">
        <v>7</v>
      </c>
      <c r="W4256">
        <v>0</v>
      </c>
      <c r="X4256">
        <v>0</v>
      </c>
      <c r="Y4256">
        <v>0</v>
      </c>
      <c r="AF4256">
        <v>1.7</v>
      </c>
    </row>
    <row r="4257" spans="1:32" x14ac:dyDescent="0.2">
      <c r="A4257" t="s">
        <v>610</v>
      </c>
      <c r="B4257" t="s">
        <v>475</v>
      </c>
      <c r="C4257" t="s">
        <v>55</v>
      </c>
      <c r="D4257" t="s">
        <v>51</v>
      </c>
      <c r="E4257">
        <v>3</v>
      </c>
      <c r="F4257" t="s">
        <v>611</v>
      </c>
      <c r="G4257" t="s">
        <v>125</v>
      </c>
      <c r="O4257">
        <v>3</v>
      </c>
      <c r="P4257">
        <v>0</v>
      </c>
      <c r="Q4257">
        <v>0</v>
      </c>
      <c r="R4257">
        <v>0</v>
      </c>
      <c r="S4257">
        <v>0</v>
      </c>
      <c r="T4257">
        <v>1</v>
      </c>
      <c r="U4257">
        <v>1</v>
      </c>
      <c r="V4257">
        <v>6</v>
      </c>
      <c r="W4257">
        <v>0</v>
      </c>
      <c r="X4257">
        <v>0</v>
      </c>
      <c r="Y4257">
        <v>0</v>
      </c>
      <c r="AF4257">
        <v>1.6</v>
      </c>
    </row>
    <row r="4258" spans="1:32" x14ac:dyDescent="0.2">
      <c r="A4258" t="s">
        <v>527</v>
      </c>
      <c r="B4258" t="s">
        <v>475</v>
      </c>
      <c r="C4258" t="s">
        <v>56</v>
      </c>
      <c r="D4258" t="s">
        <v>45</v>
      </c>
      <c r="E4258">
        <v>3</v>
      </c>
      <c r="F4258" t="s">
        <v>528</v>
      </c>
      <c r="G4258" t="s">
        <v>129</v>
      </c>
      <c r="O4258">
        <v>2</v>
      </c>
      <c r="P4258">
        <v>16</v>
      </c>
      <c r="Q4258">
        <v>0</v>
      </c>
      <c r="R4258">
        <v>0</v>
      </c>
      <c r="S4258">
        <v>0</v>
      </c>
      <c r="AF4258">
        <v>1.6</v>
      </c>
    </row>
    <row r="4259" spans="1:32" x14ac:dyDescent="0.2">
      <c r="A4259" t="s">
        <v>910</v>
      </c>
      <c r="B4259" t="s">
        <v>720</v>
      </c>
      <c r="C4259" t="s">
        <v>50</v>
      </c>
      <c r="D4259" t="s">
        <v>34</v>
      </c>
      <c r="E4259">
        <v>3</v>
      </c>
      <c r="F4259" t="s">
        <v>911</v>
      </c>
      <c r="G4259" t="s">
        <v>124</v>
      </c>
      <c r="T4259">
        <v>1</v>
      </c>
      <c r="U4259">
        <v>1</v>
      </c>
      <c r="V4259">
        <v>6</v>
      </c>
      <c r="W4259">
        <v>0</v>
      </c>
      <c r="X4259">
        <v>0</v>
      </c>
      <c r="Y4259">
        <v>0</v>
      </c>
      <c r="AF4259">
        <v>1.6</v>
      </c>
    </row>
    <row r="4260" spans="1:32" x14ac:dyDescent="0.2">
      <c r="A4260" t="s">
        <v>898</v>
      </c>
      <c r="B4260" t="s">
        <v>720</v>
      </c>
      <c r="C4260" t="s">
        <v>43</v>
      </c>
      <c r="D4260" t="s">
        <v>40</v>
      </c>
      <c r="E4260">
        <v>3</v>
      </c>
      <c r="F4260" t="s">
        <v>899</v>
      </c>
      <c r="G4260" t="s">
        <v>127</v>
      </c>
      <c r="T4260">
        <v>3</v>
      </c>
      <c r="U4260">
        <v>1</v>
      </c>
      <c r="V4260">
        <v>5</v>
      </c>
      <c r="W4260">
        <v>0</v>
      </c>
      <c r="X4260">
        <v>0</v>
      </c>
      <c r="Y4260">
        <v>0</v>
      </c>
      <c r="AF4260">
        <v>1.5</v>
      </c>
    </row>
    <row r="4261" spans="1:32" x14ac:dyDescent="0.2">
      <c r="A4261" t="s">
        <v>447</v>
      </c>
      <c r="B4261" t="s">
        <v>367</v>
      </c>
      <c r="C4261" t="s">
        <v>48</v>
      </c>
      <c r="D4261" t="s">
        <v>35</v>
      </c>
      <c r="E4261">
        <v>3</v>
      </c>
      <c r="F4261" t="s">
        <v>448</v>
      </c>
      <c r="G4261" t="s">
        <v>131</v>
      </c>
      <c r="H4261">
        <v>6</v>
      </c>
      <c r="I4261">
        <v>5</v>
      </c>
      <c r="J4261">
        <v>38</v>
      </c>
      <c r="K4261">
        <v>0</v>
      </c>
      <c r="L4261">
        <v>0</v>
      </c>
      <c r="M4261">
        <v>0</v>
      </c>
      <c r="N4261">
        <v>0</v>
      </c>
      <c r="O4261">
        <v>2</v>
      </c>
      <c r="P4261">
        <v>-2</v>
      </c>
      <c r="Q4261">
        <v>0</v>
      </c>
      <c r="R4261">
        <v>0</v>
      </c>
      <c r="S4261">
        <v>0</v>
      </c>
      <c r="AF4261">
        <v>1.32</v>
      </c>
    </row>
    <row r="4262" spans="1:32" x14ac:dyDescent="0.2">
      <c r="A4262" t="s">
        <v>612</v>
      </c>
      <c r="B4262" t="s">
        <v>475</v>
      </c>
      <c r="C4262" t="s">
        <v>55</v>
      </c>
      <c r="D4262" t="s">
        <v>51</v>
      </c>
      <c r="E4262">
        <v>3</v>
      </c>
      <c r="F4262" t="s">
        <v>613</v>
      </c>
      <c r="G4262" t="s">
        <v>125</v>
      </c>
      <c r="O4262">
        <v>3</v>
      </c>
      <c r="P4262">
        <v>12</v>
      </c>
      <c r="Q4262">
        <v>0</v>
      </c>
      <c r="R4262">
        <v>0</v>
      </c>
      <c r="S4262">
        <v>0</v>
      </c>
      <c r="AF4262">
        <v>1.2</v>
      </c>
    </row>
    <row r="4263" spans="1:32" x14ac:dyDescent="0.2">
      <c r="A4263" t="s">
        <v>1071</v>
      </c>
      <c r="B4263" t="s">
        <v>720</v>
      </c>
      <c r="C4263" t="s">
        <v>31</v>
      </c>
      <c r="D4263" t="s">
        <v>61</v>
      </c>
      <c r="E4263">
        <v>3</v>
      </c>
      <c r="F4263" t="s">
        <v>1072</v>
      </c>
      <c r="G4263" t="s">
        <v>137</v>
      </c>
      <c r="T4263">
        <v>1</v>
      </c>
      <c r="U4263">
        <v>1</v>
      </c>
      <c r="V4263">
        <v>2</v>
      </c>
      <c r="W4263">
        <v>0</v>
      </c>
      <c r="X4263">
        <v>0</v>
      </c>
      <c r="Y4263">
        <v>0</v>
      </c>
      <c r="AF4263">
        <v>1.2</v>
      </c>
    </row>
    <row r="4264" spans="1:32" x14ac:dyDescent="0.2">
      <c r="A4264" t="s">
        <v>748</v>
      </c>
      <c r="B4264" t="s">
        <v>475</v>
      </c>
      <c r="C4264" t="s">
        <v>31</v>
      </c>
      <c r="D4264" t="s">
        <v>61</v>
      </c>
      <c r="E4264">
        <v>3</v>
      </c>
      <c r="F4264" t="s">
        <v>749</v>
      </c>
      <c r="G4264" t="s">
        <v>137</v>
      </c>
      <c r="O4264">
        <v>3</v>
      </c>
      <c r="P4264">
        <v>11</v>
      </c>
      <c r="Q4264">
        <v>0</v>
      </c>
      <c r="R4264">
        <v>0</v>
      </c>
      <c r="S4264">
        <v>0</v>
      </c>
      <c r="AF4264">
        <v>1.1000000000000001</v>
      </c>
    </row>
    <row r="4265" spans="1:32" x14ac:dyDescent="0.2">
      <c r="A4265" t="s">
        <v>644</v>
      </c>
      <c r="B4265" t="s">
        <v>475</v>
      </c>
      <c r="C4265" t="s">
        <v>40</v>
      </c>
      <c r="D4265" t="s">
        <v>43</v>
      </c>
      <c r="E4265">
        <v>3</v>
      </c>
      <c r="F4265" t="s">
        <v>645</v>
      </c>
      <c r="G4265" t="s">
        <v>127</v>
      </c>
      <c r="O4265">
        <v>3</v>
      </c>
      <c r="P4265">
        <v>10</v>
      </c>
      <c r="Q4265">
        <v>0</v>
      </c>
      <c r="R4265">
        <v>0</v>
      </c>
      <c r="S4265">
        <v>0</v>
      </c>
      <c r="AF4265">
        <v>1</v>
      </c>
    </row>
    <row r="4266" spans="1:32" x14ac:dyDescent="0.2">
      <c r="A4266" t="s">
        <v>1191</v>
      </c>
      <c r="B4266" t="s">
        <v>794</v>
      </c>
      <c r="C4266" t="s">
        <v>60</v>
      </c>
      <c r="D4266" t="s">
        <v>46</v>
      </c>
      <c r="E4266">
        <v>3</v>
      </c>
      <c r="F4266" t="s">
        <v>1192</v>
      </c>
      <c r="G4266" t="s">
        <v>134</v>
      </c>
      <c r="T4266">
        <v>1</v>
      </c>
      <c r="U4266">
        <v>1</v>
      </c>
      <c r="V4266">
        <v>0</v>
      </c>
      <c r="W4266">
        <v>0</v>
      </c>
      <c r="X4266">
        <v>0</v>
      </c>
      <c r="Y4266">
        <v>0</v>
      </c>
      <c r="AF4266">
        <v>1</v>
      </c>
    </row>
    <row r="4267" spans="1:32" x14ac:dyDescent="0.2">
      <c r="A4267" t="s">
        <v>1185</v>
      </c>
      <c r="B4267" t="s">
        <v>720</v>
      </c>
      <c r="C4267" t="s">
        <v>33</v>
      </c>
      <c r="D4267" t="s">
        <v>36</v>
      </c>
      <c r="E4267">
        <v>3</v>
      </c>
      <c r="F4267" t="s">
        <v>1186</v>
      </c>
      <c r="G4267" t="s">
        <v>133</v>
      </c>
      <c r="T4267">
        <v>1</v>
      </c>
      <c r="U4267">
        <v>1</v>
      </c>
      <c r="V4267">
        <v>-1</v>
      </c>
      <c r="W4267">
        <v>0</v>
      </c>
      <c r="X4267">
        <v>0</v>
      </c>
      <c r="Y4267">
        <v>0</v>
      </c>
      <c r="AF4267">
        <v>0.9</v>
      </c>
    </row>
    <row r="4268" spans="1:32" x14ac:dyDescent="0.2">
      <c r="A4268" t="s">
        <v>604</v>
      </c>
      <c r="B4268" t="s">
        <v>475</v>
      </c>
      <c r="C4268" t="s">
        <v>59</v>
      </c>
      <c r="D4268" t="s">
        <v>54</v>
      </c>
      <c r="E4268">
        <v>3</v>
      </c>
      <c r="F4268" t="s">
        <v>605</v>
      </c>
      <c r="G4268" t="s">
        <v>126</v>
      </c>
      <c r="O4268">
        <v>2</v>
      </c>
      <c r="P4268">
        <v>8</v>
      </c>
      <c r="Q4268">
        <v>0</v>
      </c>
      <c r="R4268">
        <v>0</v>
      </c>
      <c r="S4268">
        <v>0</v>
      </c>
      <c r="AF4268">
        <v>0.8</v>
      </c>
    </row>
    <row r="4269" spans="1:32" x14ac:dyDescent="0.2">
      <c r="A4269" t="s">
        <v>733</v>
      </c>
      <c r="B4269" t="s">
        <v>475</v>
      </c>
      <c r="C4269" t="s">
        <v>44</v>
      </c>
      <c r="D4269" t="s">
        <v>41</v>
      </c>
      <c r="E4269">
        <v>3</v>
      </c>
      <c r="F4269" t="s">
        <v>734</v>
      </c>
      <c r="G4269" t="s">
        <v>128</v>
      </c>
      <c r="O4269">
        <v>3</v>
      </c>
      <c r="P4269">
        <v>6</v>
      </c>
      <c r="Q4269">
        <v>0</v>
      </c>
      <c r="R4269">
        <v>0</v>
      </c>
      <c r="S4269">
        <v>0</v>
      </c>
      <c r="AF4269">
        <v>0.6</v>
      </c>
    </row>
    <row r="4270" spans="1:32" x14ac:dyDescent="0.2">
      <c r="A4270" t="s">
        <v>700</v>
      </c>
      <c r="B4270" t="s">
        <v>475</v>
      </c>
      <c r="C4270" t="s">
        <v>46</v>
      </c>
      <c r="D4270" t="s">
        <v>60</v>
      </c>
      <c r="E4270">
        <v>3</v>
      </c>
      <c r="F4270" t="s">
        <v>701</v>
      </c>
      <c r="G4270" t="s">
        <v>134</v>
      </c>
      <c r="O4270">
        <v>4</v>
      </c>
      <c r="P4270">
        <v>6</v>
      </c>
      <c r="Q4270">
        <v>0</v>
      </c>
      <c r="R4270">
        <v>0</v>
      </c>
      <c r="S4270">
        <v>0</v>
      </c>
      <c r="AF4270">
        <v>0.6</v>
      </c>
    </row>
    <row r="4271" spans="1:32" x14ac:dyDescent="0.2">
      <c r="A4271" t="s">
        <v>548</v>
      </c>
      <c r="B4271" t="s">
        <v>475</v>
      </c>
      <c r="C4271" t="s">
        <v>33</v>
      </c>
      <c r="D4271" t="s">
        <v>36</v>
      </c>
      <c r="E4271">
        <v>3</v>
      </c>
      <c r="F4271" t="s">
        <v>549</v>
      </c>
      <c r="G4271" t="s">
        <v>133</v>
      </c>
      <c r="O4271">
        <v>5</v>
      </c>
      <c r="P4271">
        <v>5</v>
      </c>
      <c r="Q4271">
        <v>0</v>
      </c>
      <c r="R4271">
        <v>0</v>
      </c>
      <c r="S4271">
        <v>0</v>
      </c>
      <c r="AF4271">
        <v>0.5</v>
      </c>
    </row>
    <row r="4272" spans="1:32" x14ac:dyDescent="0.2">
      <c r="A4272" t="s">
        <v>576</v>
      </c>
      <c r="B4272" t="s">
        <v>530</v>
      </c>
      <c r="C4272" t="s">
        <v>41</v>
      </c>
      <c r="D4272" t="s">
        <v>44</v>
      </c>
      <c r="E4272">
        <v>3</v>
      </c>
      <c r="F4272" t="s">
        <v>577</v>
      </c>
      <c r="G4272" t="s">
        <v>128</v>
      </c>
      <c r="O4272">
        <v>2</v>
      </c>
      <c r="P4272">
        <v>4</v>
      </c>
      <c r="Q4272">
        <v>0</v>
      </c>
      <c r="R4272">
        <v>0</v>
      </c>
      <c r="S4272">
        <v>0</v>
      </c>
      <c r="AF4272">
        <v>0.4</v>
      </c>
    </row>
    <row r="4273" spans="1:32" x14ac:dyDescent="0.2">
      <c r="A4273" t="s">
        <v>726</v>
      </c>
      <c r="B4273" t="s">
        <v>727</v>
      </c>
      <c r="C4273" t="s">
        <v>55</v>
      </c>
      <c r="D4273" t="s">
        <v>51</v>
      </c>
      <c r="E4273">
        <v>3</v>
      </c>
      <c r="F4273" t="s">
        <v>728</v>
      </c>
      <c r="G4273" t="s">
        <v>125</v>
      </c>
      <c r="O4273">
        <v>1</v>
      </c>
      <c r="P4273">
        <v>3</v>
      </c>
      <c r="Q4273">
        <v>0</v>
      </c>
      <c r="R4273">
        <v>0</v>
      </c>
      <c r="S4273">
        <v>0</v>
      </c>
      <c r="AF4273">
        <v>0.3</v>
      </c>
    </row>
    <row r="4274" spans="1:32" x14ac:dyDescent="0.2">
      <c r="A4274" t="s">
        <v>717</v>
      </c>
      <c r="B4274" t="s">
        <v>530</v>
      </c>
      <c r="C4274" t="s">
        <v>53</v>
      </c>
      <c r="D4274" t="s">
        <v>37</v>
      </c>
      <c r="E4274">
        <v>3</v>
      </c>
      <c r="F4274" t="s">
        <v>718</v>
      </c>
      <c r="G4274" t="s">
        <v>123</v>
      </c>
      <c r="O4274">
        <v>1</v>
      </c>
      <c r="P4274">
        <v>2</v>
      </c>
      <c r="Q4274">
        <v>0</v>
      </c>
      <c r="R4274">
        <v>0</v>
      </c>
      <c r="S4274">
        <v>0</v>
      </c>
      <c r="AF4274">
        <v>0.2</v>
      </c>
    </row>
    <row r="4275" spans="1:32" x14ac:dyDescent="0.2">
      <c r="A4275" t="s">
        <v>552</v>
      </c>
      <c r="B4275" t="s">
        <v>475</v>
      </c>
      <c r="C4275" t="s">
        <v>48</v>
      </c>
      <c r="D4275" t="s">
        <v>35</v>
      </c>
      <c r="E4275">
        <v>3</v>
      </c>
      <c r="F4275" t="s">
        <v>553</v>
      </c>
      <c r="G4275" t="s">
        <v>131</v>
      </c>
      <c r="O4275">
        <v>1</v>
      </c>
      <c r="P4275">
        <v>2</v>
      </c>
      <c r="Q4275">
        <v>0</v>
      </c>
      <c r="R4275">
        <v>0</v>
      </c>
      <c r="S4275">
        <v>0</v>
      </c>
      <c r="AF4275">
        <v>0.2</v>
      </c>
    </row>
    <row r="4276" spans="1:32" x14ac:dyDescent="0.2">
      <c r="A4276" t="s">
        <v>461</v>
      </c>
      <c r="B4276" t="s">
        <v>462</v>
      </c>
      <c r="C4276" t="s">
        <v>35</v>
      </c>
      <c r="D4276" t="s">
        <v>48</v>
      </c>
      <c r="E4276">
        <v>3</v>
      </c>
      <c r="F4276" t="s">
        <v>463</v>
      </c>
      <c r="G4276" t="s">
        <v>131</v>
      </c>
      <c r="H4276">
        <v>1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AF4276">
        <v>0</v>
      </c>
    </row>
    <row r="4277" spans="1:32" x14ac:dyDescent="0.2">
      <c r="A4277" t="s">
        <v>982</v>
      </c>
      <c r="B4277" t="s">
        <v>720</v>
      </c>
      <c r="C4277" t="s">
        <v>60</v>
      </c>
      <c r="D4277" t="s">
        <v>46</v>
      </c>
      <c r="E4277">
        <v>3</v>
      </c>
      <c r="F4277" t="s">
        <v>983</v>
      </c>
      <c r="G4277" t="s">
        <v>134</v>
      </c>
      <c r="T4277">
        <v>2</v>
      </c>
      <c r="U4277">
        <v>0</v>
      </c>
      <c r="V4277">
        <v>0</v>
      </c>
      <c r="W4277">
        <v>0</v>
      </c>
      <c r="X4277">
        <v>0</v>
      </c>
      <c r="Y4277">
        <v>0</v>
      </c>
      <c r="AF4277">
        <v>0</v>
      </c>
    </row>
    <row r="4278" spans="1:32" x14ac:dyDescent="0.2">
      <c r="A4278" t="s">
        <v>860</v>
      </c>
      <c r="B4278" t="s">
        <v>720</v>
      </c>
      <c r="C4278" t="s">
        <v>38</v>
      </c>
      <c r="D4278" t="s">
        <v>32</v>
      </c>
      <c r="E4278">
        <v>3</v>
      </c>
      <c r="F4278" t="s">
        <v>861</v>
      </c>
      <c r="G4278" t="s">
        <v>130</v>
      </c>
      <c r="T4278">
        <v>4</v>
      </c>
      <c r="U4278">
        <v>0</v>
      </c>
      <c r="V4278">
        <v>0</v>
      </c>
      <c r="W4278">
        <v>0</v>
      </c>
      <c r="X4278">
        <v>0</v>
      </c>
      <c r="Y4278">
        <v>0</v>
      </c>
      <c r="AF4278">
        <v>0</v>
      </c>
    </row>
    <row r="4279" spans="1:32" x14ac:dyDescent="0.2">
      <c r="A4279" t="s">
        <v>1121</v>
      </c>
      <c r="B4279" t="s">
        <v>720</v>
      </c>
      <c r="C4279" t="s">
        <v>47</v>
      </c>
      <c r="D4279" t="s">
        <v>62</v>
      </c>
      <c r="E4279">
        <v>3</v>
      </c>
      <c r="F4279" t="s">
        <v>1122</v>
      </c>
      <c r="G4279" t="s">
        <v>138</v>
      </c>
      <c r="T4279">
        <v>1</v>
      </c>
      <c r="U4279">
        <v>0</v>
      </c>
      <c r="V4279">
        <v>0</v>
      </c>
      <c r="W4279">
        <v>0</v>
      </c>
      <c r="X4279">
        <v>0</v>
      </c>
      <c r="Y4279">
        <v>0</v>
      </c>
      <c r="AF4279">
        <v>0</v>
      </c>
    </row>
    <row r="4280" spans="1:32" x14ac:dyDescent="0.2">
      <c r="A4280" t="s">
        <v>1029</v>
      </c>
      <c r="B4280" t="s">
        <v>720</v>
      </c>
      <c r="C4280" t="s">
        <v>42</v>
      </c>
      <c r="D4280" t="s">
        <v>58</v>
      </c>
      <c r="E4280">
        <v>3</v>
      </c>
      <c r="F4280" t="s">
        <v>1030</v>
      </c>
      <c r="G4280" t="s">
        <v>135</v>
      </c>
      <c r="T4280">
        <v>1</v>
      </c>
      <c r="U4280">
        <v>0</v>
      </c>
      <c r="V4280">
        <v>0</v>
      </c>
      <c r="W4280">
        <v>0</v>
      </c>
      <c r="X4280">
        <v>0</v>
      </c>
      <c r="Y4280">
        <v>0</v>
      </c>
      <c r="AF4280">
        <v>0</v>
      </c>
    </row>
    <row r="4281" spans="1:32" x14ac:dyDescent="0.2">
      <c r="A4281" t="s">
        <v>960</v>
      </c>
      <c r="B4281" t="s">
        <v>794</v>
      </c>
      <c r="C4281" t="s">
        <v>60</v>
      </c>
      <c r="D4281" t="s">
        <v>46</v>
      </c>
      <c r="E4281">
        <v>3</v>
      </c>
      <c r="F4281" t="s">
        <v>961</v>
      </c>
      <c r="G4281" t="s">
        <v>134</v>
      </c>
      <c r="T4281">
        <v>2</v>
      </c>
      <c r="U4281">
        <v>0</v>
      </c>
      <c r="V4281">
        <v>0</v>
      </c>
      <c r="W4281">
        <v>0</v>
      </c>
      <c r="X4281">
        <v>0</v>
      </c>
      <c r="Y4281">
        <v>0</v>
      </c>
      <c r="AF4281">
        <v>0</v>
      </c>
    </row>
    <row r="4282" spans="1:32" x14ac:dyDescent="0.2">
      <c r="A4282" t="s">
        <v>992</v>
      </c>
      <c r="B4282" t="s">
        <v>794</v>
      </c>
      <c r="C4282" t="s">
        <v>51</v>
      </c>
      <c r="D4282" t="s">
        <v>55</v>
      </c>
      <c r="E4282">
        <v>3</v>
      </c>
      <c r="F4282" t="s">
        <v>993</v>
      </c>
      <c r="G4282" t="s">
        <v>125</v>
      </c>
      <c r="T4282">
        <v>3</v>
      </c>
      <c r="U4282">
        <v>0</v>
      </c>
      <c r="V4282">
        <v>0</v>
      </c>
      <c r="W4282">
        <v>0</v>
      </c>
      <c r="X4282">
        <v>0</v>
      </c>
      <c r="Y4282">
        <v>0</v>
      </c>
      <c r="AF4282">
        <v>0</v>
      </c>
    </row>
    <row r="4283" spans="1:32" x14ac:dyDescent="0.2">
      <c r="A4283" t="s">
        <v>1183</v>
      </c>
      <c r="B4283" t="s">
        <v>720</v>
      </c>
      <c r="C4283" t="s">
        <v>52</v>
      </c>
      <c r="D4283" t="s">
        <v>57</v>
      </c>
      <c r="E4283">
        <v>3</v>
      </c>
      <c r="F4283" t="s">
        <v>1184</v>
      </c>
      <c r="G4283" t="s">
        <v>136</v>
      </c>
      <c r="T4283">
        <v>2</v>
      </c>
      <c r="U4283">
        <v>0</v>
      </c>
      <c r="V4283">
        <v>0</v>
      </c>
      <c r="W4283">
        <v>0</v>
      </c>
      <c r="X4283">
        <v>0</v>
      </c>
      <c r="Y4283">
        <v>0</v>
      </c>
      <c r="AF4283">
        <v>0</v>
      </c>
    </row>
    <row r="4284" spans="1:32" x14ac:dyDescent="0.2">
      <c r="A4284" t="s">
        <v>840</v>
      </c>
      <c r="B4284" t="s">
        <v>720</v>
      </c>
      <c r="C4284" t="s">
        <v>37</v>
      </c>
      <c r="D4284" t="s">
        <v>53</v>
      </c>
      <c r="E4284">
        <v>3</v>
      </c>
      <c r="F4284" t="s">
        <v>841</v>
      </c>
      <c r="G4284" t="s">
        <v>123</v>
      </c>
      <c r="T4284">
        <v>1</v>
      </c>
      <c r="U4284">
        <v>0</v>
      </c>
      <c r="V4284">
        <v>0</v>
      </c>
      <c r="W4284">
        <v>0</v>
      </c>
      <c r="X4284">
        <v>0</v>
      </c>
      <c r="Y4284">
        <v>0</v>
      </c>
      <c r="AF4284">
        <v>0</v>
      </c>
    </row>
    <row r="4285" spans="1:32" x14ac:dyDescent="0.2">
      <c r="A4285" t="s">
        <v>773</v>
      </c>
      <c r="B4285" t="s">
        <v>720</v>
      </c>
      <c r="C4285" t="s">
        <v>57</v>
      </c>
      <c r="D4285" t="s">
        <v>52</v>
      </c>
      <c r="E4285">
        <v>3</v>
      </c>
      <c r="F4285" t="s">
        <v>774</v>
      </c>
      <c r="G4285" t="s">
        <v>136</v>
      </c>
      <c r="T4285">
        <v>1</v>
      </c>
      <c r="U4285">
        <v>0</v>
      </c>
      <c r="V4285">
        <v>0</v>
      </c>
      <c r="W4285">
        <v>0</v>
      </c>
      <c r="X4285">
        <v>0</v>
      </c>
      <c r="Y4285">
        <v>0</v>
      </c>
      <c r="Z4285">
        <v>0</v>
      </c>
      <c r="AA4285">
        <v>1</v>
      </c>
      <c r="AF4285">
        <v>0</v>
      </c>
    </row>
    <row r="4286" spans="1:32" x14ac:dyDescent="0.2">
      <c r="A4286" t="s">
        <v>1033</v>
      </c>
      <c r="B4286" t="s">
        <v>794</v>
      </c>
      <c r="C4286" t="s">
        <v>39</v>
      </c>
      <c r="D4286" t="s">
        <v>49</v>
      </c>
      <c r="E4286">
        <v>3</v>
      </c>
      <c r="F4286" t="s">
        <v>1034</v>
      </c>
      <c r="G4286" t="s">
        <v>132</v>
      </c>
      <c r="T4286">
        <v>2</v>
      </c>
      <c r="U4286">
        <v>0</v>
      </c>
      <c r="V4286">
        <v>0</v>
      </c>
      <c r="W4286">
        <v>0</v>
      </c>
      <c r="X4286">
        <v>0</v>
      </c>
      <c r="Y4286">
        <v>0</v>
      </c>
      <c r="AF4286">
        <v>0</v>
      </c>
    </row>
    <row r="4287" spans="1:32" x14ac:dyDescent="0.2">
      <c r="A4287" t="s">
        <v>1115</v>
      </c>
      <c r="B4287" t="s">
        <v>794</v>
      </c>
      <c r="C4287" t="s">
        <v>45</v>
      </c>
      <c r="D4287" t="s">
        <v>56</v>
      </c>
      <c r="E4287">
        <v>3</v>
      </c>
      <c r="F4287" t="s">
        <v>1116</v>
      </c>
      <c r="G4287" t="s">
        <v>129</v>
      </c>
      <c r="T4287">
        <v>2</v>
      </c>
      <c r="U4287">
        <v>0</v>
      </c>
      <c r="V4287">
        <v>0</v>
      </c>
      <c r="W4287">
        <v>0</v>
      </c>
      <c r="X4287">
        <v>0</v>
      </c>
      <c r="Y4287">
        <v>0</v>
      </c>
      <c r="AF4287">
        <v>0</v>
      </c>
    </row>
    <row r="4288" spans="1:32" x14ac:dyDescent="0.2">
      <c r="A4288" t="s">
        <v>1105</v>
      </c>
      <c r="B4288" t="s">
        <v>720</v>
      </c>
      <c r="C4288" t="s">
        <v>52</v>
      </c>
      <c r="D4288" t="s">
        <v>57</v>
      </c>
      <c r="E4288">
        <v>3</v>
      </c>
      <c r="F4288" t="s">
        <v>1106</v>
      </c>
      <c r="G4288" t="s">
        <v>136</v>
      </c>
      <c r="T4288">
        <v>2</v>
      </c>
      <c r="U4288">
        <v>0</v>
      </c>
      <c r="V4288">
        <v>0</v>
      </c>
      <c r="W4288">
        <v>0</v>
      </c>
      <c r="X4288">
        <v>0</v>
      </c>
      <c r="Y4288">
        <v>0</v>
      </c>
      <c r="AF4288">
        <v>0</v>
      </c>
    </row>
    <row r="4289" spans="1:32" x14ac:dyDescent="0.2">
      <c r="A4289" t="s">
        <v>1274</v>
      </c>
      <c r="B4289" t="s">
        <v>720</v>
      </c>
      <c r="C4289" t="s">
        <v>36</v>
      </c>
      <c r="D4289" t="s">
        <v>33</v>
      </c>
      <c r="E4289">
        <v>3</v>
      </c>
      <c r="F4289" t="s">
        <v>1275</v>
      </c>
      <c r="G4289" t="s">
        <v>133</v>
      </c>
      <c r="T4289">
        <v>1</v>
      </c>
      <c r="U4289">
        <v>0</v>
      </c>
      <c r="V4289">
        <v>0</v>
      </c>
      <c r="W4289">
        <v>0</v>
      </c>
      <c r="X4289">
        <v>0</v>
      </c>
      <c r="Y4289">
        <v>0</v>
      </c>
      <c r="AF4289">
        <v>0</v>
      </c>
    </row>
    <row r="4290" spans="1:32" x14ac:dyDescent="0.2">
      <c r="A4290" t="s">
        <v>858</v>
      </c>
      <c r="B4290" t="s">
        <v>720</v>
      </c>
      <c r="C4290" t="s">
        <v>57</v>
      </c>
      <c r="D4290" t="s">
        <v>52</v>
      </c>
      <c r="E4290">
        <v>3</v>
      </c>
      <c r="F4290" t="s">
        <v>859</v>
      </c>
      <c r="G4290" t="s">
        <v>136</v>
      </c>
      <c r="T4290">
        <v>1</v>
      </c>
      <c r="U4290">
        <v>0</v>
      </c>
      <c r="V4290">
        <v>0</v>
      </c>
      <c r="W4290">
        <v>0</v>
      </c>
      <c r="X4290">
        <v>0</v>
      </c>
      <c r="Y4290">
        <v>0</v>
      </c>
      <c r="AF4290">
        <v>0</v>
      </c>
    </row>
    <row r="4291" spans="1:32" x14ac:dyDescent="0.2">
      <c r="A4291" t="s">
        <v>1099</v>
      </c>
      <c r="B4291" t="s">
        <v>794</v>
      </c>
      <c r="C4291" t="s">
        <v>53</v>
      </c>
      <c r="D4291" t="s">
        <v>37</v>
      </c>
      <c r="E4291">
        <v>3</v>
      </c>
      <c r="F4291" t="s">
        <v>1100</v>
      </c>
      <c r="G4291" t="s">
        <v>123</v>
      </c>
      <c r="T4291">
        <v>1</v>
      </c>
      <c r="U4291">
        <v>0</v>
      </c>
      <c r="V4291">
        <v>0</v>
      </c>
      <c r="W4291">
        <v>0</v>
      </c>
      <c r="X4291">
        <v>0</v>
      </c>
      <c r="Y4291">
        <v>0</v>
      </c>
      <c r="AF4291">
        <v>0</v>
      </c>
    </row>
    <row r="4292" spans="1:32" x14ac:dyDescent="0.2">
      <c r="A4292" t="s">
        <v>1039</v>
      </c>
      <c r="B4292" t="s">
        <v>794</v>
      </c>
      <c r="C4292" t="s">
        <v>62</v>
      </c>
      <c r="D4292" t="s">
        <v>47</v>
      </c>
      <c r="E4292">
        <v>3</v>
      </c>
      <c r="F4292" t="s">
        <v>1040</v>
      </c>
      <c r="G4292" t="s">
        <v>138</v>
      </c>
      <c r="T4292">
        <v>1</v>
      </c>
      <c r="U4292">
        <v>0</v>
      </c>
      <c r="V4292">
        <v>0</v>
      </c>
      <c r="W4292">
        <v>0</v>
      </c>
      <c r="X4292">
        <v>0</v>
      </c>
      <c r="Y4292">
        <v>0</v>
      </c>
      <c r="AF4292">
        <v>0</v>
      </c>
    </row>
    <row r="4293" spans="1:32" x14ac:dyDescent="0.2">
      <c r="A4293" t="s">
        <v>1219</v>
      </c>
      <c r="B4293" t="s">
        <v>794</v>
      </c>
      <c r="C4293" t="s">
        <v>56</v>
      </c>
      <c r="D4293" t="s">
        <v>45</v>
      </c>
      <c r="E4293">
        <v>3</v>
      </c>
      <c r="F4293" t="s">
        <v>1220</v>
      </c>
      <c r="G4293" t="s">
        <v>129</v>
      </c>
      <c r="T4293">
        <v>1</v>
      </c>
      <c r="U4293">
        <v>0</v>
      </c>
      <c r="V4293">
        <v>0</v>
      </c>
      <c r="W4293">
        <v>0</v>
      </c>
      <c r="X4293">
        <v>0</v>
      </c>
      <c r="Y4293">
        <v>0</v>
      </c>
      <c r="AF4293">
        <v>0</v>
      </c>
    </row>
    <row r="4294" spans="1:32" x14ac:dyDescent="0.2">
      <c r="A4294" t="s">
        <v>886</v>
      </c>
      <c r="B4294" t="s">
        <v>720</v>
      </c>
      <c r="C4294" t="s">
        <v>62</v>
      </c>
      <c r="D4294" t="s">
        <v>47</v>
      </c>
      <c r="E4294">
        <v>3</v>
      </c>
      <c r="F4294" t="s">
        <v>887</v>
      </c>
      <c r="G4294" t="s">
        <v>138</v>
      </c>
      <c r="T4294">
        <v>3</v>
      </c>
      <c r="U4294">
        <v>0</v>
      </c>
      <c r="V4294">
        <v>0</v>
      </c>
      <c r="W4294">
        <v>0</v>
      </c>
      <c r="X4294">
        <v>0</v>
      </c>
      <c r="Y4294">
        <v>0</v>
      </c>
      <c r="AF4294">
        <v>0</v>
      </c>
    </row>
    <row r="4295" spans="1:32" x14ac:dyDescent="0.2">
      <c r="A4295" t="s">
        <v>1317</v>
      </c>
      <c r="B4295" t="s">
        <v>720</v>
      </c>
      <c r="C4295" t="s">
        <v>47</v>
      </c>
      <c r="D4295" t="s">
        <v>62</v>
      </c>
      <c r="E4295">
        <v>3</v>
      </c>
      <c r="F4295" t="s">
        <v>1318</v>
      </c>
      <c r="G4295" t="s">
        <v>138</v>
      </c>
      <c r="T4295">
        <v>2</v>
      </c>
      <c r="U4295">
        <v>0</v>
      </c>
      <c r="V4295">
        <v>0</v>
      </c>
      <c r="W4295">
        <v>0</v>
      </c>
      <c r="X4295">
        <v>0</v>
      </c>
      <c r="Y4295">
        <v>0</v>
      </c>
      <c r="AF4295">
        <v>0</v>
      </c>
    </row>
    <row r="4296" spans="1:32" x14ac:dyDescent="0.2">
      <c r="A4296" t="s">
        <v>938</v>
      </c>
      <c r="B4296" t="s">
        <v>720</v>
      </c>
      <c r="C4296" t="s">
        <v>35</v>
      </c>
      <c r="D4296" t="s">
        <v>48</v>
      </c>
      <c r="E4296">
        <v>3</v>
      </c>
      <c r="F4296" t="s">
        <v>939</v>
      </c>
      <c r="G4296" t="s">
        <v>131</v>
      </c>
      <c r="T4296">
        <v>1</v>
      </c>
      <c r="U4296">
        <v>0</v>
      </c>
      <c r="V4296">
        <v>0</v>
      </c>
      <c r="W4296">
        <v>0</v>
      </c>
      <c r="X4296">
        <v>0</v>
      </c>
      <c r="Y4296">
        <v>0</v>
      </c>
      <c r="AF4296">
        <v>0</v>
      </c>
    </row>
    <row r="4297" spans="1:32" x14ac:dyDescent="0.2">
      <c r="A4297" t="s">
        <v>1323</v>
      </c>
      <c r="B4297" t="s">
        <v>794</v>
      </c>
      <c r="C4297" t="s">
        <v>57</v>
      </c>
      <c r="D4297" t="s">
        <v>52</v>
      </c>
      <c r="E4297">
        <v>3</v>
      </c>
      <c r="F4297" t="s">
        <v>1324</v>
      </c>
      <c r="G4297" t="s">
        <v>136</v>
      </c>
      <c r="T4297">
        <v>1</v>
      </c>
      <c r="U4297">
        <v>0</v>
      </c>
      <c r="V4297">
        <v>0</v>
      </c>
      <c r="W4297">
        <v>0</v>
      </c>
      <c r="X4297">
        <v>0</v>
      </c>
      <c r="Y4297">
        <v>0</v>
      </c>
      <c r="AF4297">
        <v>0</v>
      </c>
    </row>
    <row r="4298" spans="1:32" x14ac:dyDescent="0.2">
      <c r="A4298" t="s">
        <v>1242</v>
      </c>
      <c r="B4298" t="s">
        <v>794</v>
      </c>
      <c r="C4298" t="s">
        <v>40</v>
      </c>
      <c r="D4298" t="s">
        <v>43</v>
      </c>
      <c r="E4298">
        <v>3</v>
      </c>
      <c r="F4298" t="s">
        <v>1243</v>
      </c>
      <c r="G4298" t="s">
        <v>127</v>
      </c>
      <c r="T4298">
        <v>2</v>
      </c>
      <c r="U4298">
        <v>0</v>
      </c>
      <c r="V4298">
        <v>0</v>
      </c>
      <c r="W4298">
        <v>0</v>
      </c>
      <c r="X4298">
        <v>0</v>
      </c>
      <c r="Y4298">
        <v>0</v>
      </c>
      <c r="AF4298">
        <v>0</v>
      </c>
    </row>
    <row r="4299" spans="1:32" x14ac:dyDescent="0.2">
      <c r="A4299" t="s">
        <v>1031</v>
      </c>
      <c r="B4299" t="s">
        <v>720</v>
      </c>
      <c r="C4299" t="s">
        <v>59</v>
      </c>
      <c r="D4299" t="s">
        <v>54</v>
      </c>
      <c r="E4299">
        <v>3</v>
      </c>
      <c r="F4299" t="s">
        <v>1032</v>
      </c>
      <c r="G4299" t="s">
        <v>126</v>
      </c>
      <c r="T4299">
        <v>1</v>
      </c>
      <c r="U4299">
        <v>0</v>
      </c>
      <c r="V4299">
        <v>0</v>
      </c>
      <c r="W4299">
        <v>0</v>
      </c>
      <c r="X4299">
        <v>0</v>
      </c>
      <c r="Y4299">
        <v>0</v>
      </c>
      <c r="AF4299">
        <v>0</v>
      </c>
    </row>
    <row r="4300" spans="1:32" x14ac:dyDescent="0.2">
      <c r="A4300" t="s">
        <v>1227</v>
      </c>
      <c r="B4300" t="s">
        <v>720</v>
      </c>
      <c r="C4300" t="s">
        <v>38</v>
      </c>
      <c r="D4300" t="s">
        <v>32</v>
      </c>
      <c r="E4300">
        <v>3</v>
      </c>
      <c r="F4300" t="s">
        <v>1228</v>
      </c>
      <c r="G4300" t="s">
        <v>130</v>
      </c>
      <c r="T4300">
        <v>4</v>
      </c>
      <c r="U4300">
        <v>0</v>
      </c>
      <c r="V4300">
        <v>0</v>
      </c>
      <c r="W4300">
        <v>0</v>
      </c>
      <c r="X4300">
        <v>0</v>
      </c>
      <c r="Y4300">
        <v>0</v>
      </c>
      <c r="AF4300">
        <v>0</v>
      </c>
    </row>
    <row r="4301" spans="1:32" x14ac:dyDescent="0.2">
      <c r="A4301" t="s">
        <v>978</v>
      </c>
      <c r="B4301" t="s">
        <v>720</v>
      </c>
      <c r="C4301" t="s">
        <v>34</v>
      </c>
      <c r="D4301" t="s">
        <v>50</v>
      </c>
      <c r="E4301">
        <v>3</v>
      </c>
      <c r="F4301" t="s">
        <v>979</v>
      </c>
      <c r="G4301" t="s">
        <v>124</v>
      </c>
      <c r="T4301">
        <v>2</v>
      </c>
      <c r="U4301">
        <v>0</v>
      </c>
      <c r="V4301">
        <v>0</v>
      </c>
      <c r="W4301">
        <v>0</v>
      </c>
      <c r="X4301">
        <v>0</v>
      </c>
      <c r="Y4301">
        <v>0</v>
      </c>
      <c r="AF4301">
        <v>0</v>
      </c>
    </row>
    <row r="4302" spans="1:32" x14ac:dyDescent="0.2">
      <c r="A4302" t="s">
        <v>1093</v>
      </c>
      <c r="B4302" t="s">
        <v>794</v>
      </c>
      <c r="C4302" t="s">
        <v>35</v>
      </c>
      <c r="D4302" t="s">
        <v>48</v>
      </c>
      <c r="E4302">
        <v>3</v>
      </c>
      <c r="F4302" t="s">
        <v>1094</v>
      </c>
      <c r="G4302" t="s">
        <v>131</v>
      </c>
      <c r="T4302">
        <v>1</v>
      </c>
      <c r="U4302">
        <v>0</v>
      </c>
      <c r="V4302">
        <v>0</v>
      </c>
      <c r="W4302">
        <v>0</v>
      </c>
      <c r="X4302">
        <v>0</v>
      </c>
      <c r="Y4302">
        <v>0</v>
      </c>
      <c r="AF4302">
        <v>0</v>
      </c>
    </row>
    <row r="4303" spans="1:32" x14ac:dyDescent="0.2">
      <c r="A4303" t="s">
        <v>880</v>
      </c>
      <c r="B4303" t="s">
        <v>720</v>
      </c>
      <c r="C4303" t="s">
        <v>55</v>
      </c>
      <c r="D4303" t="s">
        <v>51</v>
      </c>
      <c r="E4303">
        <v>3</v>
      </c>
      <c r="F4303" t="s">
        <v>881</v>
      </c>
      <c r="G4303" t="s">
        <v>125</v>
      </c>
      <c r="T4303">
        <v>1</v>
      </c>
      <c r="U4303">
        <v>0</v>
      </c>
      <c r="V4303">
        <v>0</v>
      </c>
      <c r="W4303">
        <v>0</v>
      </c>
      <c r="X4303">
        <v>0</v>
      </c>
      <c r="Y4303">
        <v>0</v>
      </c>
      <c r="AF4303">
        <v>0</v>
      </c>
    </row>
    <row r="4304" spans="1:32" x14ac:dyDescent="0.2">
      <c r="A4304" t="s">
        <v>556</v>
      </c>
      <c r="B4304" t="s">
        <v>475</v>
      </c>
      <c r="C4304" t="s">
        <v>58</v>
      </c>
      <c r="D4304" t="s">
        <v>42</v>
      </c>
      <c r="E4304">
        <v>3</v>
      </c>
      <c r="F4304" t="s">
        <v>557</v>
      </c>
      <c r="G4304" t="s">
        <v>135</v>
      </c>
      <c r="O4304">
        <v>5</v>
      </c>
      <c r="P4304">
        <v>-1</v>
      </c>
      <c r="Q4304">
        <v>0</v>
      </c>
      <c r="R4304">
        <v>0</v>
      </c>
      <c r="S4304">
        <v>0</v>
      </c>
      <c r="AF4304">
        <v>-0.1</v>
      </c>
    </row>
    <row r="4305" spans="1:32" x14ac:dyDescent="0.2">
      <c r="A4305" t="s">
        <v>926</v>
      </c>
      <c r="B4305" t="s">
        <v>720</v>
      </c>
      <c r="C4305" t="s">
        <v>46</v>
      </c>
      <c r="D4305" t="s">
        <v>52</v>
      </c>
      <c r="E4305">
        <v>2</v>
      </c>
      <c r="F4305" t="s">
        <v>927</v>
      </c>
      <c r="G4305" t="s">
        <v>108</v>
      </c>
      <c r="T4305">
        <v>9</v>
      </c>
      <c r="U4305">
        <v>8</v>
      </c>
      <c r="V4305">
        <v>112</v>
      </c>
      <c r="W4305">
        <v>3</v>
      </c>
      <c r="X4305">
        <v>0</v>
      </c>
      <c r="Y4305">
        <v>1</v>
      </c>
      <c r="AF4305">
        <v>40.200000000000003</v>
      </c>
    </row>
    <row r="4306" spans="1:32" x14ac:dyDescent="0.2">
      <c r="A4306" t="s">
        <v>800</v>
      </c>
      <c r="B4306" t="s">
        <v>720</v>
      </c>
      <c r="C4306" t="s">
        <v>48</v>
      </c>
      <c r="D4306" t="s">
        <v>60</v>
      </c>
      <c r="E4306">
        <v>2</v>
      </c>
      <c r="F4306" t="s">
        <v>801</v>
      </c>
      <c r="G4306" t="s">
        <v>114</v>
      </c>
      <c r="T4306">
        <v>11</v>
      </c>
      <c r="U4306">
        <v>9</v>
      </c>
      <c r="V4306">
        <v>195</v>
      </c>
      <c r="W4306">
        <v>1</v>
      </c>
      <c r="X4306">
        <v>1</v>
      </c>
      <c r="Y4306">
        <v>1</v>
      </c>
      <c r="AF4306">
        <v>39.5</v>
      </c>
    </row>
    <row r="4307" spans="1:32" x14ac:dyDescent="0.2">
      <c r="A4307" t="s">
        <v>1252</v>
      </c>
      <c r="B4307" t="s">
        <v>720</v>
      </c>
      <c r="C4307" t="s">
        <v>40</v>
      </c>
      <c r="D4307" t="s">
        <v>42</v>
      </c>
      <c r="E4307">
        <v>2</v>
      </c>
      <c r="F4307" t="s">
        <v>1253</v>
      </c>
      <c r="G4307" t="s">
        <v>120</v>
      </c>
      <c r="T4307">
        <v>12</v>
      </c>
      <c r="U4307">
        <v>6</v>
      </c>
      <c r="V4307">
        <v>155</v>
      </c>
      <c r="W4307">
        <v>2</v>
      </c>
      <c r="X4307">
        <v>0</v>
      </c>
      <c r="Y4307">
        <v>1</v>
      </c>
      <c r="AF4307">
        <v>36.5</v>
      </c>
    </row>
    <row r="4308" spans="1:32" x14ac:dyDescent="0.2">
      <c r="A4308" t="s">
        <v>806</v>
      </c>
      <c r="B4308" t="s">
        <v>720</v>
      </c>
      <c r="C4308" t="s">
        <v>43</v>
      </c>
      <c r="D4308" t="s">
        <v>58</v>
      </c>
      <c r="E4308">
        <v>2</v>
      </c>
      <c r="F4308" t="s">
        <v>807</v>
      </c>
      <c r="G4308" t="s">
        <v>112</v>
      </c>
      <c r="O4308">
        <v>1</v>
      </c>
      <c r="P4308">
        <v>12</v>
      </c>
      <c r="Q4308">
        <v>0</v>
      </c>
      <c r="R4308">
        <v>0</v>
      </c>
      <c r="S4308">
        <v>0</v>
      </c>
      <c r="T4308">
        <v>19</v>
      </c>
      <c r="U4308">
        <v>11</v>
      </c>
      <c r="V4308">
        <v>97</v>
      </c>
      <c r="W4308">
        <v>2</v>
      </c>
      <c r="X4308">
        <v>0</v>
      </c>
      <c r="Y4308">
        <v>0</v>
      </c>
      <c r="AF4308">
        <v>33.9</v>
      </c>
    </row>
    <row r="4309" spans="1:32" x14ac:dyDescent="0.2">
      <c r="A4309" t="s">
        <v>451</v>
      </c>
      <c r="B4309" t="s">
        <v>367</v>
      </c>
      <c r="C4309" t="s">
        <v>48</v>
      </c>
      <c r="D4309" t="s">
        <v>60</v>
      </c>
      <c r="E4309">
        <v>2</v>
      </c>
      <c r="F4309" t="s">
        <v>452</v>
      </c>
      <c r="G4309" t="s">
        <v>114</v>
      </c>
      <c r="H4309">
        <v>27</v>
      </c>
      <c r="I4309">
        <v>21</v>
      </c>
      <c r="J4309">
        <v>369</v>
      </c>
      <c r="K4309">
        <v>3</v>
      </c>
      <c r="L4309">
        <v>2</v>
      </c>
      <c r="M4309">
        <v>0</v>
      </c>
      <c r="N4309">
        <v>1</v>
      </c>
      <c r="O4309">
        <v>1</v>
      </c>
      <c r="P4309">
        <v>-1</v>
      </c>
      <c r="Q4309">
        <v>0</v>
      </c>
      <c r="R4309">
        <v>0</v>
      </c>
      <c r="S4309">
        <v>0</v>
      </c>
      <c r="AF4309">
        <v>33.659999999999997</v>
      </c>
    </row>
    <row r="4310" spans="1:32" x14ac:dyDescent="0.2">
      <c r="A4310" t="s">
        <v>421</v>
      </c>
      <c r="B4310" t="s">
        <v>367</v>
      </c>
      <c r="C4310" t="s">
        <v>43</v>
      </c>
      <c r="D4310" t="s">
        <v>58</v>
      </c>
      <c r="E4310">
        <v>2</v>
      </c>
      <c r="F4310" t="s">
        <v>422</v>
      </c>
      <c r="G4310" t="s">
        <v>112</v>
      </c>
      <c r="H4310">
        <v>59</v>
      </c>
      <c r="I4310">
        <v>38</v>
      </c>
      <c r="J4310">
        <v>466</v>
      </c>
      <c r="K4310">
        <v>3</v>
      </c>
      <c r="L4310">
        <v>0</v>
      </c>
      <c r="M4310">
        <v>0</v>
      </c>
      <c r="N4310">
        <v>1</v>
      </c>
      <c r="O4310">
        <v>3</v>
      </c>
      <c r="P4310">
        <v>-4</v>
      </c>
      <c r="Q4310">
        <v>0</v>
      </c>
      <c r="R4310">
        <v>0</v>
      </c>
      <c r="S4310">
        <v>0</v>
      </c>
      <c r="Z4310">
        <v>1</v>
      </c>
      <c r="AA4310">
        <v>0</v>
      </c>
      <c r="AF4310">
        <v>33.24</v>
      </c>
    </row>
    <row r="4311" spans="1:32" x14ac:dyDescent="0.2">
      <c r="A4311" t="s">
        <v>523</v>
      </c>
      <c r="B4311" t="s">
        <v>475</v>
      </c>
      <c r="C4311" t="s">
        <v>53</v>
      </c>
      <c r="D4311" t="s">
        <v>35</v>
      </c>
      <c r="E4311">
        <v>2</v>
      </c>
      <c r="F4311" t="s">
        <v>524</v>
      </c>
      <c r="G4311" t="s">
        <v>115</v>
      </c>
      <c r="O4311">
        <v>19</v>
      </c>
      <c r="P4311">
        <v>123</v>
      </c>
      <c r="Q4311">
        <v>2</v>
      </c>
      <c r="R4311">
        <v>0</v>
      </c>
      <c r="S4311">
        <v>1</v>
      </c>
      <c r="T4311">
        <v>3</v>
      </c>
      <c r="U4311">
        <v>3</v>
      </c>
      <c r="V4311">
        <v>23</v>
      </c>
      <c r="W4311">
        <v>0</v>
      </c>
      <c r="X4311">
        <v>0</v>
      </c>
      <c r="Y4311">
        <v>0</v>
      </c>
      <c r="Z4311">
        <v>1</v>
      </c>
      <c r="AA4311">
        <v>0</v>
      </c>
      <c r="AF4311">
        <v>32.6</v>
      </c>
    </row>
    <row r="4312" spans="1:32" x14ac:dyDescent="0.2">
      <c r="A4312" t="s">
        <v>379</v>
      </c>
      <c r="B4312" t="s">
        <v>367</v>
      </c>
      <c r="C4312" t="s">
        <v>60</v>
      </c>
      <c r="D4312" t="s">
        <v>48</v>
      </c>
      <c r="E4312">
        <v>2</v>
      </c>
      <c r="F4312" t="s">
        <v>380</v>
      </c>
      <c r="G4312" t="s">
        <v>114</v>
      </c>
      <c r="H4312">
        <v>46</v>
      </c>
      <c r="I4312">
        <v>33</v>
      </c>
      <c r="J4312">
        <v>335</v>
      </c>
      <c r="K4312">
        <v>2</v>
      </c>
      <c r="L4312">
        <v>1</v>
      </c>
      <c r="M4312">
        <v>0</v>
      </c>
      <c r="N4312">
        <v>1</v>
      </c>
      <c r="O4312">
        <v>9</v>
      </c>
      <c r="P4312">
        <v>51</v>
      </c>
      <c r="Q4312">
        <v>0</v>
      </c>
      <c r="R4312">
        <v>0</v>
      </c>
      <c r="S4312">
        <v>0</v>
      </c>
      <c r="Z4312">
        <v>1</v>
      </c>
      <c r="AA4312">
        <v>0</v>
      </c>
      <c r="AF4312">
        <v>31.5</v>
      </c>
    </row>
    <row r="4313" spans="1:32" x14ac:dyDescent="0.2">
      <c r="A4313" t="s">
        <v>552</v>
      </c>
      <c r="B4313" t="s">
        <v>475</v>
      </c>
      <c r="C4313" t="s">
        <v>48</v>
      </c>
      <c r="D4313" t="s">
        <v>60</v>
      </c>
      <c r="E4313">
        <v>2</v>
      </c>
      <c r="F4313" t="s">
        <v>553</v>
      </c>
      <c r="G4313" t="s">
        <v>114</v>
      </c>
      <c r="O4313">
        <v>20</v>
      </c>
      <c r="P4313">
        <v>77</v>
      </c>
      <c r="Q4313">
        <v>3</v>
      </c>
      <c r="R4313">
        <v>0</v>
      </c>
      <c r="S4313">
        <v>0</v>
      </c>
      <c r="T4313">
        <v>5</v>
      </c>
      <c r="U4313">
        <v>4</v>
      </c>
      <c r="V4313">
        <v>15</v>
      </c>
      <c r="W4313">
        <v>0</v>
      </c>
      <c r="X4313">
        <v>0</v>
      </c>
      <c r="Y4313">
        <v>0</v>
      </c>
      <c r="AF4313">
        <v>31.2</v>
      </c>
    </row>
    <row r="4314" spans="1:32" x14ac:dyDescent="0.2">
      <c r="A4314" t="s">
        <v>785</v>
      </c>
      <c r="B4314" t="s">
        <v>720</v>
      </c>
      <c r="C4314" t="s">
        <v>37</v>
      </c>
      <c r="D4314" t="s">
        <v>50</v>
      </c>
      <c r="E4314">
        <v>2</v>
      </c>
      <c r="F4314" t="s">
        <v>786</v>
      </c>
      <c r="G4314" t="s">
        <v>109</v>
      </c>
      <c r="T4314">
        <v>12</v>
      </c>
      <c r="U4314">
        <v>7</v>
      </c>
      <c r="V4314">
        <v>146</v>
      </c>
      <c r="W4314">
        <v>1</v>
      </c>
      <c r="X4314">
        <v>0</v>
      </c>
      <c r="Y4314">
        <v>1</v>
      </c>
      <c r="AF4314">
        <v>30.6</v>
      </c>
    </row>
    <row r="4315" spans="1:32" x14ac:dyDescent="0.2">
      <c r="A4315" t="s">
        <v>375</v>
      </c>
      <c r="B4315" t="s">
        <v>367</v>
      </c>
      <c r="C4315" t="s">
        <v>56</v>
      </c>
      <c r="D4315" t="s">
        <v>55</v>
      </c>
      <c r="E4315">
        <v>2</v>
      </c>
      <c r="F4315" t="s">
        <v>376</v>
      </c>
      <c r="G4315" t="s">
        <v>118</v>
      </c>
      <c r="H4315">
        <v>46</v>
      </c>
      <c r="I4315">
        <v>30</v>
      </c>
      <c r="J4315">
        <v>351</v>
      </c>
      <c r="K4315">
        <v>3</v>
      </c>
      <c r="L4315">
        <v>0</v>
      </c>
      <c r="M4315">
        <v>1</v>
      </c>
      <c r="N4315">
        <v>1</v>
      </c>
      <c r="O4315">
        <v>2</v>
      </c>
      <c r="P4315">
        <v>23</v>
      </c>
      <c r="Q4315">
        <v>0</v>
      </c>
      <c r="R4315">
        <v>0</v>
      </c>
      <c r="S4315">
        <v>0</v>
      </c>
      <c r="AF4315">
        <v>30.34</v>
      </c>
    </row>
    <row r="4316" spans="1:32" x14ac:dyDescent="0.2">
      <c r="A4316" t="s">
        <v>896</v>
      </c>
      <c r="B4316" t="s">
        <v>720</v>
      </c>
      <c r="C4316" t="s">
        <v>50</v>
      </c>
      <c r="D4316" t="s">
        <v>37</v>
      </c>
      <c r="E4316">
        <v>2</v>
      </c>
      <c r="F4316" t="s">
        <v>897</v>
      </c>
      <c r="G4316" t="s">
        <v>109</v>
      </c>
      <c r="T4316">
        <v>15</v>
      </c>
      <c r="U4316">
        <v>13</v>
      </c>
      <c r="V4316">
        <v>135</v>
      </c>
      <c r="W4316">
        <v>0</v>
      </c>
      <c r="X4316">
        <v>0</v>
      </c>
      <c r="Y4316">
        <v>1</v>
      </c>
      <c r="AF4316">
        <v>29.5</v>
      </c>
    </row>
    <row r="4317" spans="1:32" x14ac:dyDescent="0.2">
      <c r="A4317" t="s">
        <v>854</v>
      </c>
      <c r="B4317" t="s">
        <v>720</v>
      </c>
      <c r="C4317" t="s">
        <v>45</v>
      </c>
      <c r="D4317" t="s">
        <v>54</v>
      </c>
      <c r="E4317">
        <v>2</v>
      </c>
      <c r="F4317" t="s">
        <v>855</v>
      </c>
      <c r="G4317" t="s">
        <v>116</v>
      </c>
      <c r="T4317">
        <v>4</v>
      </c>
      <c r="U4317">
        <v>3</v>
      </c>
      <c r="V4317">
        <v>115</v>
      </c>
      <c r="W4317">
        <v>2</v>
      </c>
      <c r="X4317">
        <v>0</v>
      </c>
      <c r="Y4317">
        <v>1</v>
      </c>
      <c r="Z4317">
        <v>0</v>
      </c>
      <c r="AA4317">
        <v>1</v>
      </c>
      <c r="AF4317">
        <v>29.5</v>
      </c>
    </row>
    <row r="4318" spans="1:32" x14ac:dyDescent="0.2">
      <c r="A4318" t="s">
        <v>1051</v>
      </c>
      <c r="B4318" t="s">
        <v>720</v>
      </c>
      <c r="C4318" t="s">
        <v>56</v>
      </c>
      <c r="D4318" t="s">
        <v>55</v>
      </c>
      <c r="E4318">
        <v>2</v>
      </c>
      <c r="F4318" t="s">
        <v>1052</v>
      </c>
      <c r="G4318" t="s">
        <v>118</v>
      </c>
      <c r="T4318">
        <v>16</v>
      </c>
      <c r="U4318">
        <v>9</v>
      </c>
      <c r="V4318">
        <v>111</v>
      </c>
      <c r="W4318">
        <v>1</v>
      </c>
      <c r="X4318">
        <v>0</v>
      </c>
      <c r="Y4318">
        <v>1</v>
      </c>
      <c r="AF4318">
        <v>29.1</v>
      </c>
    </row>
    <row r="4319" spans="1:32" x14ac:dyDescent="0.2">
      <c r="A4319" t="s">
        <v>982</v>
      </c>
      <c r="B4319" t="s">
        <v>720</v>
      </c>
      <c r="C4319" t="s">
        <v>60</v>
      </c>
      <c r="D4319" t="s">
        <v>48</v>
      </c>
      <c r="E4319">
        <v>2</v>
      </c>
      <c r="F4319" t="s">
        <v>983</v>
      </c>
      <c r="G4319" t="s">
        <v>114</v>
      </c>
      <c r="T4319">
        <v>7</v>
      </c>
      <c r="U4319">
        <v>6</v>
      </c>
      <c r="V4319">
        <v>120</v>
      </c>
      <c r="W4319">
        <v>1</v>
      </c>
      <c r="X4319">
        <v>1</v>
      </c>
      <c r="Y4319">
        <v>1</v>
      </c>
      <c r="AF4319">
        <v>29</v>
      </c>
    </row>
    <row r="4320" spans="1:32" x14ac:dyDescent="0.2">
      <c r="A4320" t="s">
        <v>369</v>
      </c>
      <c r="B4320" t="s">
        <v>367</v>
      </c>
      <c r="C4320" t="s">
        <v>58</v>
      </c>
      <c r="D4320" t="s">
        <v>43</v>
      </c>
      <c r="E4320">
        <v>2</v>
      </c>
      <c r="F4320" t="s">
        <v>370</v>
      </c>
      <c r="G4320" t="s">
        <v>112</v>
      </c>
      <c r="H4320">
        <v>30</v>
      </c>
      <c r="I4320">
        <v>23</v>
      </c>
      <c r="J4320">
        <v>242</v>
      </c>
      <c r="K4320">
        <v>3</v>
      </c>
      <c r="L4320">
        <v>0</v>
      </c>
      <c r="M4320">
        <v>3</v>
      </c>
      <c r="N4320">
        <v>0</v>
      </c>
      <c r="O4320">
        <v>5</v>
      </c>
      <c r="P4320">
        <v>43</v>
      </c>
      <c r="Q4320">
        <v>1</v>
      </c>
      <c r="R4320">
        <v>0</v>
      </c>
      <c r="S4320">
        <v>0</v>
      </c>
      <c r="AF4320">
        <v>28.98</v>
      </c>
    </row>
    <row r="4321" spans="1:32" x14ac:dyDescent="0.2">
      <c r="A4321" t="s">
        <v>820</v>
      </c>
      <c r="B4321" t="s">
        <v>720</v>
      </c>
      <c r="C4321" t="s">
        <v>31</v>
      </c>
      <c r="D4321" t="s">
        <v>62</v>
      </c>
      <c r="E4321">
        <v>2</v>
      </c>
      <c r="F4321" t="s">
        <v>821</v>
      </c>
      <c r="G4321" t="s">
        <v>107</v>
      </c>
      <c r="O4321">
        <v>1</v>
      </c>
      <c r="P4321">
        <v>0</v>
      </c>
      <c r="Q4321">
        <v>0</v>
      </c>
      <c r="R4321">
        <v>0</v>
      </c>
      <c r="S4321">
        <v>0</v>
      </c>
      <c r="T4321">
        <v>14</v>
      </c>
      <c r="U4321">
        <v>8</v>
      </c>
      <c r="V4321">
        <v>87</v>
      </c>
      <c r="W4321">
        <v>2</v>
      </c>
      <c r="X4321">
        <v>0</v>
      </c>
      <c r="Y4321">
        <v>0</v>
      </c>
      <c r="AF4321">
        <v>28.7</v>
      </c>
    </row>
    <row r="4322" spans="1:32" x14ac:dyDescent="0.2">
      <c r="A4322" t="s">
        <v>377</v>
      </c>
      <c r="B4322" t="s">
        <v>367</v>
      </c>
      <c r="C4322" t="s">
        <v>44</v>
      </c>
      <c r="D4322" t="s">
        <v>33</v>
      </c>
      <c r="E4322">
        <v>2</v>
      </c>
      <c r="F4322" t="s">
        <v>378</v>
      </c>
      <c r="G4322" t="s">
        <v>111</v>
      </c>
      <c r="H4322">
        <v>37</v>
      </c>
      <c r="I4322">
        <v>18</v>
      </c>
      <c r="J4322">
        <v>195</v>
      </c>
      <c r="K4322">
        <v>2</v>
      </c>
      <c r="L4322">
        <v>0</v>
      </c>
      <c r="M4322">
        <v>1</v>
      </c>
      <c r="N4322">
        <v>0</v>
      </c>
      <c r="O4322">
        <v>10</v>
      </c>
      <c r="P4322">
        <v>76</v>
      </c>
      <c r="Q4322">
        <v>1</v>
      </c>
      <c r="R4322">
        <v>0</v>
      </c>
      <c r="S4322">
        <v>0</v>
      </c>
      <c r="AF4322">
        <v>28.4</v>
      </c>
    </row>
    <row r="4323" spans="1:32" x14ac:dyDescent="0.2">
      <c r="A4323" t="s">
        <v>988</v>
      </c>
      <c r="B4323" t="s">
        <v>720</v>
      </c>
      <c r="C4323" t="s">
        <v>59</v>
      </c>
      <c r="D4323" t="s">
        <v>32</v>
      </c>
      <c r="E4323">
        <v>2</v>
      </c>
      <c r="F4323" t="s">
        <v>989</v>
      </c>
      <c r="G4323" t="s">
        <v>122</v>
      </c>
      <c r="T4323">
        <v>8</v>
      </c>
      <c r="U4323">
        <v>7</v>
      </c>
      <c r="V4323">
        <v>122</v>
      </c>
      <c r="W4323">
        <v>1</v>
      </c>
      <c r="X4323">
        <v>0</v>
      </c>
      <c r="Y4323">
        <v>1</v>
      </c>
      <c r="AF4323">
        <v>28.2</v>
      </c>
    </row>
    <row r="4324" spans="1:32" x14ac:dyDescent="0.2">
      <c r="A4324" t="s">
        <v>1155</v>
      </c>
      <c r="B4324" t="s">
        <v>720</v>
      </c>
      <c r="C4324" t="s">
        <v>55</v>
      </c>
      <c r="D4324" t="s">
        <v>56</v>
      </c>
      <c r="E4324">
        <v>2</v>
      </c>
      <c r="F4324" t="s">
        <v>1156</v>
      </c>
      <c r="G4324" t="s">
        <v>118</v>
      </c>
      <c r="T4324">
        <v>16</v>
      </c>
      <c r="U4324">
        <v>10</v>
      </c>
      <c r="V4324">
        <v>150</v>
      </c>
      <c r="W4324">
        <v>0</v>
      </c>
      <c r="X4324">
        <v>0</v>
      </c>
      <c r="Y4324">
        <v>1</v>
      </c>
      <c r="AF4324">
        <v>28</v>
      </c>
    </row>
    <row r="4325" spans="1:32" x14ac:dyDescent="0.2">
      <c r="A4325" t="s">
        <v>936</v>
      </c>
      <c r="B4325" t="s">
        <v>794</v>
      </c>
      <c r="C4325" t="s">
        <v>43</v>
      </c>
      <c r="D4325" t="s">
        <v>58</v>
      </c>
      <c r="E4325">
        <v>2</v>
      </c>
      <c r="F4325" t="s">
        <v>937</v>
      </c>
      <c r="G4325" t="s">
        <v>112</v>
      </c>
      <c r="T4325">
        <v>13</v>
      </c>
      <c r="U4325">
        <v>7</v>
      </c>
      <c r="V4325">
        <v>113</v>
      </c>
      <c r="W4325">
        <v>1</v>
      </c>
      <c r="X4325">
        <v>0</v>
      </c>
      <c r="Y4325">
        <v>1</v>
      </c>
      <c r="AF4325">
        <v>27.3</v>
      </c>
    </row>
    <row r="4326" spans="1:32" x14ac:dyDescent="0.2">
      <c r="A4326" t="s">
        <v>387</v>
      </c>
      <c r="B4326" t="s">
        <v>367</v>
      </c>
      <c r="C4326" t="s">
        <v>42</v>
      </c>
      <c r="D4326" t="s">
        <v>40</v>
      </c>
      <c r="E4326">
        <v>2</v>
      </c>
      <c r="F4326" t="s">
        <v>388</v>
      </c>
      <c r="G4326" t="s">
        <v>120</v>
      </c>
      <c r="H4326">
        <v>44</v>
      </c>
      <c r="I4326">
        <v>30</v>
      </c>
      <c r="J4326">
        <v>359</v>
      </c>
      <c r="K4326">
        <v>2</v>
      </c>
      <c r="L4326">
        <v>0</v>
      </c>
      <c r="M4326">
        <v>0</v>
      </c>
      <c r="N4326">
        <v>1</v>
      </c>
      <c r="O4326">
        <v>3</v>
      </c>
      <c r="P4326">
        <v>17</v>
      </c>
      <c r="Q4326">
        <v>0</v>
      </c>
      <c r="R4326">
        <v>0</v>
      </c>
      <c r="S4326">
        <v>0</v>
      </c>
      <c r="AF4326">
        <v>27.06</v>
      </c>
    </row>
    <row r="4327" spans="1:32" x14ac:dyDescent="0.2">
      <c r="A4327" t="s">
        <v>872</v>
      </c>
      <c r="B4327" t="s">
        <v>720</v>
      </c>
      <c r="C4327" t="s">
        <v>56</v>
      </c>
      <c r="D4327" t="s">
        <v>55</v>
      </c>
      <c r="E4327">
        <v>2</v>
      </c>
      <c r="F4327" t="s">
        <v>873</v>
      </c>
      <c r="G4327" t="s">
        <v>118</v>
      </c>
      <c r="T4327">
        <v>11</v>
      </c>
      <c r="U4327">
        <v>7</v>
      </c>
      <c r="V4327">
        <v>109</v>
      </c>
      <c r="W4327">
        <v>1</v>
      </c>
      <c r="X4327">
        <v>0</v>
      </c>
      <c r="Y4327">
        <v>1</v>
      </c>
      <c r="AF4327">
        <v>26.9</v>
      </c>
    </row>
    <row r="4328" spans="1:32" x14ac:dyDescent="0.2">
      <c r="A4328" t="s">
        <v>846</v>
      </c>
      <c r="B4328" t="s">
        <v>720</v>
      </c>
      <c r="C4328" t="s">
        <v>32</v>
      </c>
      <c r="D4328" t="s">
        <v>59</v>
      </c>
      <c r="E4328">
        <v>2</v>
      </c>
      <c r="F4328" t="s">
        <v>847</v>
      </c>
      <c r="G4328" t="s">
        <v>122</v>
      </c>
      <c r="T4328">
        <v>10</v>
      </c>
      <c r="U4328">
        <v>7</v>
      </c>
      <c r="V4328">
        <v>101</v>
      </c>
      <c r="W4328">
        <v>1</v>
      </c>
      <c r="X4328">
        <v>0</v>
      </c>
      <c r="Y4328">
        <v>1</v>
      </c>
      <c r="AF4328">
        <v>26.1</v>
      </c>
    </row>
    <row r="4329" spans="1:32" x14ac:dyDescent="0.2">
      <c r="A4329" t="s">
        <v>487</v>
      </c>
      <c r="B4329" t="s">
        <v>475</v>
      </c>
      <c r="C4329" t="s">
        <v>43</v>
      </c>
      <c r="D4329" t="s">
        <v>58</v>
      </c>
      <c r="E4329">
        <v>2</v>
      </c>
      <c r="F4329" t="s">
        <v>488</v>
      </c>
      <c r="G4329" t="s">
        <v>112</v>
      </c>
      <c r="O4329">
        <v>7</v>
      </c>
      <c r="P4329">
        <v>40</v>
      </c>
      <c r="Q4329">
        <v>1</v>
      </c>
      <c r="R4329">
        <v>0</v>
      </c>
      <c r="S4329">
        <v>0</v>
      </c>
      <c r="T4329">
        <v>9</v>
      </c>
      <c r="U4329">
        <v>6</v>
      </c>
      <c r="V4329">
        <v>98</v>
      </c>
      <c r="W4329">
        <v>0</v>
      </c>
      <c r="X4329">
        <v>0</v>
      </c>
      <c r="Y4329">
        <v>0</v>
      </c>
      <c r="Z4329">
        <v>1</v>
      </c>
      <c r="AA4329">
        <v>0</v>
      </c>
      <c r="AF4329">
        <v>25.8</v>
      </c>
    </row>
    <row r="4330" spans="1:32" x14ac:dyDescent="0.2">
      <c r="A4330" t="s">
        <v>1159</v>
      </c>
      <c r="B4330" t="s">
        <v>794</v>
      </c>
      <c r="C4330" t="s">
        <v>55</v>
      </c>
      <c r="D4330" t="s">
        <v>56</v>
      </c>
      <c r="E4330">
        <v>2</v>
      </c>
      <c r="F4330" t="s">
        <v>1160</v>
      </c>
      <c r="G4330" t="s">
        <v>118</v>
      </c>
      <c r="T4330">
        <v>6</v>
      </c>
      <c r="U4330">
        <v>5</v>
      </c>
      <c r="V4330">
        <v>88</v>
      </c>
      <c r="W4330">
        <v>2</v>
      </c>
      <c r="X4330">
        <v>0</v>
      </c>
      <c r="Y4330">
        <v>0</v>
      </c>
      <c r="AF4330">
        <v>25.8</v>
      </c>
    </row>
    <row r="4331" spans="1:32" x14ac:dyDescent="0.2">
      <c r="A4331" t="s">
        <v>497</v>
      </c>
      <c r="B4331" t="s">
        <v>475</v>
      </c>
      <c r="C4331" t="s">
        <v>62</v>
      </c>
      <c r="D4331" t="s">
        <v>31</v>
      </c>
      <c r="E4331">
        <v>2</v>
      </c>
      <c r="F4331" t="s">
        <v>498</v>
      </c>
      <c r="G4331" t="s">
        <v>107</v>
      </c>
      <c r="O4331">
        <v>21</v>
      </c>
      <c r="P4331">
        <v>125</v>
      </c>
      <c r="Q4331">
        <v>1</v>
      </c>
      <c r="R4331">
        <v>0</v>
      </c>
      <c r="S4331">
        <v>1</v>
      </c>
      <c r="T4331">
        <v>5</v>
      </c>
      <c r="U4331">
        <v>4</v>
      </c>
      <c r="V4331">
        <v>2</v>
      </c>
      <c r="W4331">
        <v>0</v>
      </c>
      <c r="X4331">
        <v>0</v>
      </c>
      <c r="Y4331">
        <v>0</v>
      </c>
      <c r="Z4331">
        <v>2</v>
      </c>
      <c r="AA4331">
        <v>0</v>
      </c>
      <c r="AF4331">
        <v>25.7</v>
      </c>
    </row>
    <row r="4332" spans="1:32" x14ac:dyDescent="0.2">
      <c r="A4332" t="s">
        <v>399</v>
      </c>
      <c r="B4332" t="s">
        <v>367</v>
      </c>
      <c r="C4332" t="s">
        <v>55</v>
      </c>
      <c r="D4332" t="s">
        <v>56</v>
      </c>
      <c r="E4332">
        <v>2</v>
      </c>
      <c r="F4332" t="s">
        <v>400</v>
      </c>
      <c r="G4332" t="s">
        <v>118</v>
      </c>
      <c r="H4332">
        <v>45</v>
      </c>
      <c r="I4332">
        <v>32</v>
      </c>
      <c r="J4332">
        <v>384</v>
      </c>
      <c r="K4332">
        <v>2</v>
      </c>
      <c r="L4332">
        <v>0</v>
      </c>
      <c r="M4332">
        <v>1</v>
      </c>
      <c r="N4332">
        <v>1</v>
      </c>
      <c r="O4332">
        <v>2</v>
      </c>
      <c r="P4332">
        <v>2</v>
      </c>
      <c r="Q4332">
        <v>0</v>
      </c>
      <c r="R4332">
        <v>0</v>
      </c>
      <c r="S4332">
        <v>0</v>
      </c>
      <c r="AF4332">
        <v>25.56</v>
      </c>
    </row>
    <row r="4333" spans="1:32" x14ac:dyDescent="0.2">
      <c r="A4333" t="s">
        <v>864</v>
      </c>
      <c r="B4333" t="s">
        <v>720</v>
      </c>
      <c r="C4333" t="s">
        <v>61</v>
      </c>
      <c r="D4333" t="s">
        <v>39</v>
      </c>
      <c r="E4333">
        <v>2</v>
      </c>
      <c r="F4333" t="s">
        <v>865</v>
      </c>
      <c r="G4333" t="s">
        <v>110</v>
      </c>
      <c r="T4333">
        <v>17</v>
      </c>
      <c r="U4333">
        <v>10</v>
      </c>
      <c r="V4333">
        <v>83</v>
      </c>
      <c r="W4333">
        <v>1</v>
      </c>
      <c r="X4333">
        <v>0</v>
      </c>
      <c r="Y4333">
        <v>0</v>
      </c>
      <c r="AF4333">
        <v>24.3</v>
      </c>
    </row>
    <row r="4334" spans="1:32" x14ac:dyDescent="0.2">
      <c r="A4334" t="s">
        <v>501</v>
      </c>
      <c r="B4334" t="s">
        <v>475</v>
      </c>
      <c r="C4334" t="s">
        <v>39</v>
      </c>
      <c r="D4334" t="s">
        <v>61</v>
      </c>
      <c r="E4334">
        <v>2</v>
      </c>
      <c r="F4334" t="s">
        <v>502</v>
      </c>
      <c r="G4334" t="s">
        <v>110</v>
      </c>
      <c r="O4334">
        <v>29</v>
      </c>
      <c r="P4334">
        <v>134</v>
      </c>
      <c r="Q4334">
        <v>0</v>
      </c>
      <c r="R4334">
        <v>0</v>
      </c>
      <c r="S4334">
        <v>1</v>
      </c>
      <c r="T4334">
        <v>2</v>
      </c>
      <c r="U4334">
        <v>2</v>
      </c>
      <c r="V4334">
        <v>58</v>
      </c>
      <c r="W4334">
        <v>0</v>
      </c>
      <c r="X4334">
        <v>0</v>
      </c>
      <c r="Y4334">
        <v>0</v>
      </c>
      <c r="Z4334">
        <v>1</v>
      </c>
      <c r="AA4334">
        <v>0</v>
      </c>
      <c r="AF4334">
        <v>24.2</v>
      </c>
    </row>
    <row r="4335" spans="1:32" x14ac:dyDescent="0.2">
      <c r="A4335" t="s">
        <v>838</v>
      </c>
      <c r="B4335" t="s">
        <v>720</v>
      </c>
      <c r="C4335" t="s">
        <v>32</v>
      </c>
      <c r="D4335" t="s">
        <v>59</v>
      </c>
      <c r="E4335">
        <v>2</v>
      </c>
      <c r="F4335" t="s">
        <v>839</v>
      </c>
      <c r="G4335" t="s">
        <v>122</v>
      </c>
      <c r="T4335">
        <v>11</v>
      </c>
      <c r="U4335">
        <v>8</v>
      </c>
      <c r="V4335">
        <v>97</v>
      </c>
      <c r="W4335">
        <v>1</v>
      </c>
      <c r="X4335">
        <v>0</v>
      </c>
      <c r="Y4335">
        <v>0</v>
      </c>
      <c r="AF4335">
        <v>23.7</v>
      </c>
    </row>
    <row r="4336" spans="1:32" x14ac:dyDescent="0.2">
      <c r="A4336" t="s">
        <v>407</v>
      </c>
      <c r="B4336" t="s">
        <v>367</v>
      </c>
      <c r="C4336" t="s">
        <v>57</v>
      </c>
      <c r="D4336" t="s">
        <v>47</v>
      </c>
      <c r="E4336">
        <v>2</v>
      </c>
      <c r="F4336" t="s">
        <v>408</v>
      </c>
      <c r="G4336" t="s">
        <v>121</v>
      </c>
      <c r="H4336">
        <v>30</v>
      </c>
      <c r="I4336">
        <v>19</v>
      </c>
      <c r="J4336">
        <v>206</v>
      </c>
      <c r="K4336">
        <v>2</v>
      </c>
      <c r="L4336">
        <v>0</v>
      </c>
      <c r="M4336">
        <v>1</v>
      </c>
      <c r="N4336">
        <v>0</v>
      </c>
      <c r="O4336">
        <v>10</v>
      </c>
      <c r="P4336">
        <v>78</v>
      </c>
      <c r="Q4336">
        <v>0</v>
      </c>
      <c r="R4336">
        <v>0</v>
      </c>
      <c r="S4336">
        <v>0</v>
      </c>
      <c r="AF4336">
        <v>23.04</v>
      </c>
    </row>
    <row r="4337" spans="1:32" x14ac:dyDescent="0.2">
      <c r="A4337" t="s">
        <v>862</v>
      </c>
      <c r="B4337" t="s">
        <v>720</v>
      </c>
      <c r="C4337" t="s">
        <v>31</v>
      </c>
      <c r="D4337" t="s">
        <v>62</v>
      </c>
      <c r="E4337">
        <v>2</v>
      </c>
      <c r="F4337" t="s">
        <v>863</v>
      </c>
      <c r="G4337" t="s">
        <v>107</v>
      </c>
      <c r="T4337">
        <v>14</v>
      </c>
      <c r="U4337">
        <v>8</v>
      </c>
      <c r="V4337">
        <v>116</v>
      </c>
      <c r="W4337">
        <v>0</v>
      </c>
      <c r="X4337">
        <v>0</v>
      </c>
      <c r="Y4337">
        <v>1</v>
      </c>
      <c r="AF4337">
        <v>22.6</v>
      </c>
    </row>
    <row r="4338" spans="1:32" x14ac:dyDescent="0.2">
      <c r="A4338" t="s">
        <v>812</v>
      </c>
      <c r="B4338" t="s">
        <v>720</v>
      </c>
      <c r="C4338" t="s">
        <v>47</v>
      </c>
      <c r="D4338" t="s">
        <v>57</v>
      </c>
      <c r="E4338">
        <v>2</v>
      </c>
      <c r="F4338" t="s">
        <v>813</v>
      </c>
      <c r="G4338" t="s">
        <v>121</v>
      </c>
      <c r="T4338">
        <v>11</v>
      </c>
      <c r="U4338">
        <v>8</v>
      </c>
      <c r="V4338">
        <v>116</v>
      </c>
      <c r="W4338">
        <v>0</v>
      </c>
      <c r="X4338">
        <v>0</v>
      </c>
      <c r="Y4338">
        <v>1</v>
      </c>
      <c r="AF4338">
        <v>22.6</v>
      </c>
    </row>
    <row r="4339" spans="1:32" x14ac:dyDescent="0.2">
      <c r="A4339" t="s">
        <v>771</v>
      </c>
      <c r="B4339" t="s">
        <v>720</v>
      </c>
      <c r="C4339" t="s">
        <v>42</v>
      </c>
      <c r="D4339" t="s">
        <v>40</v>
      </c>
      <c r="E4339">
        <v>2</v>
      </c>
      <c r="F4339" t="s">
        <v>772</v>
      </c>
      <c r="G4339" t="s">
        <v>120</v>
      </c>
      <c r="O4339">
        <v>1</v>
      </c>
      <c r="P4339">
        <v>6</v>
      </c>
      <c r="Q4339">
        <v>0</v>
      </c>
      <c r="R4339">
        <v>0</v>
      </c>
      <c r="S4339">
        <v>0</v>
      </c>
      <c r="T4339">
        <v>10</v>
      </c>
      <c r="U4339">
        <v>8</v>
      </c>
      <c r="V4339">
        <v>110</v>
      </c>
      <c r="W4339">
        <v>0</v>
      </c>
      <c r="X4339">
        <v>0</v>
      </c>
      <c r="Y4339">
        <v>1</v>
      </c>
      <c r="AF4339">
        <v>22.6</v>
      </c>
    </row>
    <row r="4340" spans="1:32" x14ac:dyDescent="0.2">
      <c r="A4340" t="s">
        <v>415</v>
      </c>
      <c r="B4340" t="s">
        <v>367</v>
      </c>
      <c r="C4340" t="s">
        <v>47</v>
      </c>
      <c r="D4340" t="s">
        <v>57</v>
      </c>
      <c r="E4340">
        <v>2</v>
      </c>
      <c r="F4340" t="s">
        <v>416</v>
      </c>
      <c r="G4340" t="s">
        <v>121</v>
      </c>
      <c r="H4340">
        <v>33</v>
      </c>
      <c r="I4340">
        <v>25</v>
      </c>
      <c r="J4340">
        <v>249</v>
      </c>
      <c r="K4340">
        <v>2</v>
      </c>
      <c r="L4340">
        <v>1</v>
      </c>
      <c r="M4340">
        <v>0</v>
      </c>
      <c r="N4340">
        <v>0</v>
      </c>
      <c r="O4340">
        <v>6</v>
      </c>
      <c r="P4340">
        <v>23</v>
      </c>
      <c r="Q4340">
        <v>0</v>
      </c>
      <c r="R4340">
        <v>0</v>
      </c>
      <c r="S4340">
        <v>0</v>
      </c>
      <c r="AF4340">
        <v>22.26</v>
      </c>
    </row>
    <row r="4341" spans="1:32" x14ac:dyDescent="0.2">
      <c r="A4341" t="s">
        <v>425</v>
      </c>
      <c r="B4341" t="s">
        <v>367</v>
      </c>
      <c r="C4341" t="s">
        <v>46</v>
      </c>
      <c r="D4341" t="s">
        <v>52</v>
      </c>
      <c r="E4341">
        <v>2</v>
      </c>
      <c r="F4341" t="s">
        <v>426</v>
      </c>
      <c r="G4341" t="s">
        <v>108</v>
      </c>
      <c r="H4341">
        <v>24</v>
      </c>
      <c r="I4341">
        <v>17</v>
      </c>
      <c r="J4341">
        <v>185</v>
      </c>
      <c r="K4341">
        <v>4</v>
      </c>
      <c r="L4341">
        <v>0</v>
      </c>
      <c r="M4341">
        <v>1</v>
      </c>
      <c r="N4341">
        <v>0</v>
      </c>
      <c r="O4341">
        <v>2</v>
      </c>
      <c r="P4341">
        <v>-2</v>
      </c>
      <c r="Q4341">
        <v>0</v>
      </c>
      <c r="R4341">
        <v>0</v>
      </c>
      <c r="S4341">
        <v>0</v>
      </c>
      <c r="AF4341">
        <v>22.2</v>
      </c>
    </row>
    <row r="4342" spans="1:32" x14ac:dyDescent="0.2">
      <c r="A4342" t="s">
        <v>1225</v>
      </c>
      <c r="B4342" t="s">
        <v>720</v>
      </c>
      <c r="C4342" t="s">
        <v>57</v>
      </c>
      <c r="D4342" t="s">
        <v>47</v>
      </c>
      <c r="E4342">
        <v>2</v>
      </c>
      <c r="F4342" t="s">
        <v>1226</v>
      </c>
      <c r="G4342" t="s">
        <v>121</v>
      </c>
      <c r="T4342">
        <v>8</v>
      </c>
      <c r="U4342">
        <v>7</v>
      </c>
      <c r="V4342">
        <v>92</v>
      </c>
      <c r="W4342">
        <v>1</v>
      </c>
      <c r="X4342">
        <v>0</v>
      </c>
      <c r="Y4342">
        <v>0</v>
      </c>
      <c r="AF4342">
        <v>22.2</v>
      </c>
    </row>
    <row r="4343" spans="1:32" x14ac:dyDescent="0.2">
      <c r="A4343" t="s">
        <v>411</v>
      </c>
      <c r="B4343" t="s">
        <v>367</v>
      </c>
      <c r="C4343" t="s">
        <v>37</v>
      </c>
      <c r="D4343" t="s">
        <v>50</v>
      </c>
      <c r="E4343">
        <v>2</v>
      </c>
      <c r="F4343" t="s">
        <v>412</v>
      </c>
      <c r="G4343" t="s">
        <v>109</v>
      </c>
      <c r="H4343">
        <v>40</v>
      </c>
      <c r="I4343">
        <v>27</v>
      </c>
      <c r="J4343">
        <v>292</v>
      </c>
      <c r="K4343">
        <v>2</v>
      </c>
      <c r="L4343">
        <v>0</v>
      </c>
      <c r="M4343">
        <v>0</v>
      </c>
      <c r="N4343">
        <v>0</v>
      </c>
      <c r="O4343">
        <v>2</v>
      </c>
      <c r="P4343">
        <v>23</v>
      </c>
      <c r="Q4343">
        <v>0</v>
      </c>
      <c r="R4343">
        <v>0</v>
      </c>
      <c r="S4343">
        <v>0</v>
      </c>
      <c r="Z4343">
        <v>1</v>
      </c>
      <c r="AA4343">
        <v>0</v>
      </c>
      <c r="AF4343">
        <v>21.98</v>
      </c>
    </row>
    <row r="4344" spans="1:32" x14ac:dyDescent="0.2">
      <c r="A4344" t="s">
        <v>443</v>
      </c>
      <c r="B4344" t="s">
        <v>367</v>
      </c>
      <c r="C4344" t="s">
        <v>40</v>
      </c>
      <c r="D4344" t="s">
        <v>42</v>
      </c>
      <c r="E4344">
        <v>2</v>
      </c>
      <c r="F4344" t="s">
        <v>444</v>
      </c>
      <c r="G4344" t="s">
        <v>120</v>
      </c>
      <c r="H4344">
        <v>33</v>
      </c>
      <c r="I4344">
        <v>18</v>
      </c>
      <c r="J4344">
        <v>273</v>
      </c>
      <c r="K4344">
        <v>2</v>
      </c>
      <c r="L4344">
        <v>0</v>
      </c>
      <c r="M4344">
        <v>0</v>
      </c>
      <c r="N4344">
        <v>0</v>
      </c>
      <c r="O4344">
        <v>2</v>
      </c>
      <c r="P4344">
        <v>27</v>
      </c>
      <c r="Q4344">
        <v>0</v>
      </c>
      <c r="R4344">
        <v>0</v>
      </c>
      <c r="S4344">
        <v>0</v>
      </c>
      <c r="AF4344">
        <v>21.62</v>
      </c>
    </row>
    <row r="4345" spans="1:32" x14ac:dyDescent="0.2">
      <c r="A4345" t="s">
        <v>383</v>
      </c>
      <c r="B4345" t="s">
        <v>367</v>
      </c>
      <c r="C4345" t="s">
        <v>51</v>
      </c>
      <c r="D4345" t="s">
        <v>49</v>
      </c>
      <c r="E4345">
        <v>2</v>
      </c>
      <c r="F4345" t="s">
        <v>384</v>
      </c>
      <c r="G4345" t="s">
        <v>113</v>
      </c>
      <c r="H4345">
        <v>26</v>
      </c>
      <c r="I4345">
        <v>16</v>
      </c>
      <c r="J4345">
        <v>214</v>
      </c>
      <c r="K4345">
        <v>3</v>
      </c>
      <c r="L4345">
        <v>0</v>
      </c>
      <c r="M4345">
        <v>0</v>
      </c>
      <c r="N4345">
        <v>0</v>
      </c>
      <c r="O4345">
        <v>5</v>
      </c>
      <c r="P4345">
        <v>10</v>
      </c>
      <c r="Q4345">
        <v>0</v>
      </c>
      <c r="R4345">
        <v>0</v>
      </c>
      <c r="S4345">
        <v>0</v>
      </c>
      <c r="AF4345">
        <v>21.56</v>
      </c>
    </row>
    <row r="4346" spans="1:32" x14ac:dyDescent="0.2">
      <c r="A4346" t="s">
        <v>385</v>
      </c>
      <c r="B4346" t="s">
        <v>367</v>
      </c>
      <c r="C4346" t="s">
        <v>50</v>
      </c>
      <c r="D4346" t="s">
        <v>37</v>
      </c>
      <c r="E4346">
        <v>2</v>
      </c>
      <c r="F4346" t="s">
        <v>386</v>
      </c>
      <c r="G4346" t="s">
        <v>109</v>
      </c>
      <c r="H4346">
        <v>46</v>
      </c>
      <c r="I4346">
        <v>30</v>
      </c>
      <c r="J4346">
        <v>363</v>
      </c>
      <c r="K4346">
        <v>1</v>
      </c>
      <c r="L4346">
        <v>0</v>
      </c>
      <c r="M4346">
        <v>0</v>
      </c>
      <c r="N4346">
        <v>1</v>
      </c>
      <c r="O4346">
        <v>1</v>
      </c>
      <c r="P4346">
        <v>-1</v>
      </c>
      <c r="Q4346">
        <v>0</v>
      </c>
      <c r="R4346">
        <v>0</v>
      </c>
      <c r="S4346">
        <v>0</v>
      </c>
      <c r="AF4346">
        <v>21.42</v>
      </c>
    </row>
    <row r="4347" spans="1:32" x14ac:dyDescent="0.2">
      <c r="A4347" t="s">
        <v>439</v>
      </c>
      <c r="B4347" t="s">
        <v>367</v>
      </c>
      <c r="C4347" t="s">
        <v>31</v>
      </c>
      <c r="D4347" t="s">
        <v>62</v>
      </c>
      <c r="E4347">
        <v>2</v>
      </c>
      <c r="F4347" t="s">
        <v>440</v>
      </c>
      <c r="G4347" t="s">
        <v>107</v>
      </c>
      <c r="H4347">
        <v>45</v>
      </c>
      <c r="I4347">
        <v>26</v>
      </c>
      <c r="J4347">
        <v>256</v>
      </c>
      <c r="K4347">
        <v>3</v>
      </c>
      <c r="L4347">
        <v>0</v>
      </c>
      <c r="M4347">
        <v>1</v>
      </c>
      <c r="N4347">
        <v>0</v>
      </c>
      <c r="AF4347">
        <v>21.24</v>
      </c>
    </row>
    <row r="4348" spans="1:32" x14ac:dyDescent="0.2">
      <c r="A4348" t="s">
        <v>389</v>
      </c>
      <c r="B4348" t="s">
        <v>367</v>
      </c>
      <c r="C4348" t="s">
        <v>36</v>
      </c>
      <c r="D4348" t="s">
        <v>41</v>
      </c>
      <c r="E4348">
        <v>2</v>
      </c>
      <c r="F4348" t="s">
        <v>390</v>
      </c>
      <c r="G4348" t="s">
        <v>117</v>
      </c>
      <c r="H4348">
        <v>21</v>
      </c>
      <c r="I4348">
        <v>14</v>
      </c>
      <c r="J4348">
        <v>207</v>
      </c>
      <c r="K4348">
        <v>1</v>
      </c>
      <c r="L4348">
        <v>0</v>
      </c>
      <c r="M4348">
        <v>0</v>
      </c>
      <c r="N4348">
        <v>0</v>
      </c>
      <c r="O4348">
        <v>6</v>
      </c>
      <c r="P4348">
        <v>23</v>
      </c>
      <c r="Q4348">
        <v>1</v>
      </c>
      <c r="R4348">
        <v>0</v>
      </c>
      <c r="S4348">
        <v>0</v>
      </c>
      <c r="Z4348">
        <v>1</v>
      </c>
      <c r="AA4348">
        <v>0</v>
      </c>
      <c r="AF4348">
        <v>20.58</v>
      </c>
    </row>
    <row r="4349" spans="1:32" x14ac:dyDescent="0.2">
      <c r="A4349" t="s">
        <v>1101</v>
      </c>
      <c r="B4349" t="s">
        <v>720</v>
      </c>
      <c r="C4349" t="s">
        <v>42</v>
      </c>
      <c r="D4349" t="s">
        <v>40</v>
      </c>
      <c r="E4349">
        <v>2</v>
      </c>
      <c r="F4349" t="s">
        <v>1102</v>
      </c>
      <c r="G4349" t="s">
        <v>120</v>
      </c>
      <c r="T4349">
        <v>7</v>
      </c>
      <c r="U4349">
        <v>6</v>
      </c>
      <c r="V4349">
        <v>115</v>
      </c>
      <c r="W4349">
        <v>0</v>
      </c>
      <c r="X4349">
        <v>0</v>
      </c>
      <c r="Y4349">
        <v>1</v>
      </c>
      <c r="AF4349">
        <v>20.5</v>
      </c>
    </row>
    <row r="4350" spans="1:32" x14ac:dyDescent="0.2">
      <c r="A4350" t="s">
        <v>366</v>
      </c>
      <c r="B4350" t="s">
        <v>367</v>
      </c>
      <c r="C4350" t="s">
        <v>61</v>
      </c>
      <c r="D4350" t="s">
        <v>39</v>
      </c>
      <c r="E4350">
        <v>2</v>
      </c>
      <c r="F4350" t="s">
        <v>368</v>
      </c>
      <c r="G4350" t="s">
        <v>110</v>
      </c>
      <c r="H4350">
        <v>53</v>
      </c>
      <c r="I4350">
        <v>32</v>
      </c>
      <c r="J4350">
        <v>286</v>
      </c>
      <c r="K4350">
        <v>2</v>
      </c>
      <c r="L4350">
        <v>0</v>
      </c>
      <c r="M4350">
        <v>1</v>
      </c>
      <c r="N4350">
        <v>0</v>
      </c>
      <c r="O4350">
        <v>4</v>
      </c>
      <c r="P4350">
        <v>20</v>
      </c>
      <c r="Q4350">
        <v>0</v>
      </c>
      <c r="R4350">
        <v>0</v>
      </c>
      <c r="S4350">
        <v>0</v>
      </c>
      <c r="AF4350">
        <v>20.440000000000001</v>
      </c>
    </row>
    <row r="4351" spans="1:32" x14ac:dyDescent="0.2">
      <c r="A4351" t="s">
        <v>391</v>
      </c>
      <c r="B4351" t="s">
        <v>367</v>
      </c>
      <c r="C4351" t="s">
        <v>54</v>
      </c>
      <c r="D4351" t="s">
        <v>45</v>
      </c>
      <c r="E4351">
        <v>2</v>
      </c>
      <c r="F4351" t="s">
        <v>392</v>
      </c>
      <c r="G4351" t="s">
        <v>116</v>
      </c>
      <c r="H4351">
        <v>37</v>
      </c>
      <c r="I4351">
        <v>21</v>
      </c>
      <c r="J4351">
        <v>257</v>
      </c>
      <c r="K4351">
        <v>2</v>
      </c>
      <c r="L4351">
        <v>0</v>
      </c>
      <c r="M4351">
        <v>0</v>
      </c>
      <c r="N4351">
        <v>0</v>
      </c>
      <c r="O4351">
        <v>3</v>
      </c>
      <c r="P4351">
        <v>19</v>
      </c>
      <c r="Q4351">
        <v>0</v>
      </c>
      <c r="R4351">
        <v>0</v>
      </c>
      <c r="S4351">
        <v>0</v>
      </c>
      <c r="Z4351">
        <v>2</v>
      </c>
      <c r="AA4351">
        <v>0</v>
      </c>
      <c r="AF4351">
        <v>20.18</v>
      </c>
    </row>
    <row r="4352" spans="1:32" x14ac:dyDescent="0.2">
      <c r="A4352" t="s">
        <v>882</v>
      </c>
      <c r="B4352" t="s">
        <v>720</v>
      </c>
      <c r="C4352" t="s">
        <v>38</v>
      </c>
      <c r="D4352" t="s">
        <v>34</v>
      </c>
      <c r="E4352">
        <v>2</v>
      </c>
      <c r="F4352" t="s">
        <v>883</v>
      </c>
      <c r="G4352" t="s">
        <v>119</v>
      </c>
      <c r="T4352">
        <v>9</v>
      </c>
      <c r="U4352">
        <v>6</v>
      </c>
      <c r="V4352">
        <v>80</v>
      </c>
      <c r="W4352">
        <v>1</v>
      </c>
      <c r="X4352">
        <v>0</v>
      </c>
      <c r="Y4352">
        <v>0</v>
      </c>
      <c r="AF4352">
        <v>20</v>
      </c>
    </row>
    <row r="4353" spans="1:32" x14ac:dyDescent="0.2">
      <c r="A4353" t="s">
        <v>618</v>
      </c>
      <c r="B4353" t="s">
        <v>475</v>
      </c>
      <c r="C4353" t="s">
        <v>51</v>
      </c>
      <c r="D4353" t="s">
        <v>49</v>
      </c>
      <c r="E4353">
        <v>2</v>
      </c>
      <c r="F4353" t="s">
        <v>619</v>
      </c>
      <c r="G4353" t="s">
        <v>113</v>
      </c>
      <c r="O4353">
        <v>20</v>
      </c>
      <c r="P4353">
        <v>123</v>
      </c>
      <c r="Q4353">
        <v>0</v>
      </c>
      <c r="R4353">
        <v>0</v>
      </c>
      <c r="S4353">
        <v>1</v>
      </c>
      <c r="T4353">
        <v>3</v>
      </c>
      <c r="U4353">
        <v>3</v>
      </c>
      <c r="V4353">
        <v>16</v>
      </c>
      <c r="W4353">
        <v>0</v>
      </c>
      <c r="X4353">
        <v>0</v>
      </c>
      <c r="Y4353">
        <v>0</v>
      </c>
      <c r="AF4353">
        <v>19.899999999999999</v>
      </c>
    </row>
    <row r="4354" spans="1:32" x14ac:dyDescent="0.2">
      <c r="A4354" t="s">
        <v>990</v>
      </c>
      <c r="B4354" t="s">
        <v>720</v>
      </c>
      <c r="C4354" t="s">
        <v>50</v>
      </c>
      <c r="D4354" t="s">
        <v>37</v>
      </c>
      <c r="E4354">
        <v>2</v>
      </c>
      <c r="F4354" t="s">
        <v>991</v>
      </c>
      <c r="G4354" t="s">
        <v>109</v>
      </c>
      <c r="T4354">
        <v>11</v>
      </c>
      <c r="U4354">
        <v>6</v>
      </c>
      <c r="V4354">
        <v>77</v>
      </c>
      <c r="W4354">
        <v>1</v>
      </c>
      <c r="X4354">
        <v>0</v>
      </c>
      <c r="Y4354">
        <v>0</v>
      </c>
      <c r="AF4354">
        <v>19.7</v>
      </c>
    </row>
    <row r="4355" spans="1:32" x14ac:dyDescent="0.2">
      <c r="A4355" t="s">
        <v>1187</v>
      </c>
      <c r="B4355" t="s">
        <v>794</v>
      </c>
      <c r="C4355" t="s">
        <v>54</v>
      </c>
      <c r="D4355" t="s">
        <v>45</v>
      </c>
      <c r="E4355">
        <v>2</v>
      </c>
      <c r="F4355" t="s">
        <v>1188</v>
      </c>
      <c r="G4355" t="s">
        <v>116</v>
      </c>
      <c r="T4355">
        <v>7</v>
      </c>
      <c r="U4355">
        <v>5</v>
      </c>
      <c r="V4355">
        <v>84</v>
      </c>
      <c r="W4355">
        <v>1</v>
      </c>
      <c r="X4355">
        <v>0</v>
      </c>
      <c r="Y4355">
        <v>0</v>
      </c>
      <c r="AF4355">
        <v>19.399999999999999</v>
      </c>
    </row>
    <row r="4356" spans="1:32" x14ac:dyDescent="0.2">
      <c r="A4356" t="s">
        <v>437</v>
      </c>
      <c r="B4356" t="s">
        <v>367</v>
      </c>
      <c r="C4356" t="s">
        <v>33</v>
      </c>
      <c r="D4356" t="s">
        <v>44</v>
      </c>
      <c r="E4356">
        <v>2</v>
      </c>
      <c r="F4356" t="s">
        <v>438</v>
      </c>
      <c r="G4356" t="s">
        <v>111</v>
      </c>
      <c r="H4356">
        <v>58</v>
      </c>
      <c r="I4356">
        <v>27</v>
      </c>
      <c r="J4356">
        <v>244</v>
      </c>
      <c r="K4356">
        <v>1</v>
      </c>
      <c r="L4356">
        <v>0</v>
      </c>
      <c r="M4356">
        <v>1</v>
      </c>
      <c r="N4356">
        <v>0</v>
      </c>
      <c r="O4356">
        <v>1</v>
      </c>
      <c r="P4356">
        <v>6</v>
      </c>
      <c r="Q4356">
        <v>1</v>
      </c>
      <c r="R4356">
        <v>0</v>
      </c>
      <c r="S4356">
        <v>0</v>
      </c>
      <c r="AF4356">
        <v>19.36</v>
      </c>
    </row>
    <row r="4357" spans="1:32" x14ac:dyDescent="0.2">
      <c r="A4357" t="s">
        <v>978</v>
      </c>
      <c r="B4357" t="s">
        <v>720</v>
      </c>
      <c r="C4357" t="s">
        <v>34</v>
      </c>
      <c r="D4357" t="s">
        <v>38</v>
      </c>
      <c r="E4357">
        <v>2</v>
      </c>
      <c r="F4357" t="s">
        <v>979</v>
      </c>
      <c r="G4357" t="s">
        <v>119</v>
      </c>
      <c r="T4357">
        <v>7</v>
      </c>
      <c r="U4357">
        <v>4</v>
      </c>
      <c r="V4357">
        <v>84</v>
      </c>
      <c r="W4357">
        <v>1</v>
      </c>
      <c r="X4357">
        <v>0</v>
      </c>
      <c r="Y4357">
        <v>0</v>
      </c>
      <c r="AF4357">
        <v>18.399999999999999</v>
      </c>
    </row>
    <row r="4358" spans="1:32" x14ac:dyDescent="0.2">
      <c r="A4358" t="s">
        <v>373</v>
      </c>
      <c r="B4358" t="s">
        <v>367</v>
      </c>
      <c r="C4358" t="s">
        <v>39</v>
      </c>
      <c r="D4358" t="s">
        <v>61</v>
      </c>
      <c r="E4358">
        <v>2</v>
      </c>
      <c r="F4358" t="s">
        <v>374</v>
      </c>
      <c r="G4358" t="s">
        <v>110</v>
      </c>
      <c r="H4358">
        <v>18</v>
      </c>
      <c r="I4358">
        <v>14</v>
      </c>
      <c r="J4358">
        <v>153</v>
      </c>
      <c r="K4358">
        <v>1</v>
      </c>
      <c r="L4358">
        <v>0</v>
      </c>
      <c r="M4358">
        <v>0</v>
      </c>
      <c r="N4358">
        <v>0</v>
      </c>
      <c r="O4358">
        <v>6</v>
      </c>
      <c r="P4358">
        <v>21</v>
      </c>
      <c r="Q4358">
        <v>1</v>
      </c>
      <c r="R4358">
        <v>0</v>
      </c>
      <c r="S4358">
        <v>0</v>
      </c>
      <c r="AF4358">
        <v>18.22</v>
      </c>
    </row>
    <row r="4359" spans="1:32" x14ac:dyDescent="0.2">
      <c r="A4359" t="s">
        <v>934</v>
      </c>
      <c r="B4359" t="s">
        <v>720</v>
      </c>
      <c r="C4359" t="s">
        <v>58</v>
      </c>
      <c r="D4359" t="s">
        <v>43</v>
      </c>
      <c r="E4359">
        <v>2</v>
      </c>
      <c r="F4359" t="s">
        <v>935</v>
      </c>
      <c r="G4359" t="s">
        <v>112</v>
      </c>
      <c r="T4359">
        <v>8</v>
      </c>
      <c r="U4359">
        <v>6</v>
      </c>
      <c r="V4359">
        <v>60</v>
      </c>
      <c r="W4359">
        <v>1</v>
      </c>
      <c r="X4359">
        <v>0</v>
      </c>
      <c r="Y4359">
        <v>0</v>
      </c>
      <c r="AF4359">
        <v>18</v>
      </c>
    </row>
    <row r="4360" spans="1:32" x14ac:dyDescent="0.2">
      <c r="A4360" t="s">
        <v>952</v>
      </c>
      <c r="B4360" t="s">
        <v>720</v>
      </c>
      <c r="C4360" t="s">
        <v>60</v>
      </c>
      <c r="D4360" t="s">
        <v>48</v>
      </c>
      <c r="E4360">
        <v>2</v>
      </c>
      <c r="F4360" t="s">
        <v>953</v>
      </c>
      <c r="G4360" t="s">
        <v>114</v>
      </c>
      <c r="T4360">
        <v>10</v>
      </c>
      <c r="U4360">
        <v>6</v>
      </c>
      <c r="V4360">
        <v>60</v>
      </c>
      <c r="W4360">
        <v>1</v>
      </c>
      <c r="X4360">
        <v>0</v>
      </c>
      <c r="Y4360">
        <v>0</v>
      </c>
      <c r="AF4360">
        <v>18</v>
      </c>
    </row>
    <row r="4361" spans="1:32" x14ac:dyDescent="0.2">
      <c r="A4361" t="s">
        <v>521</v>
      </c>
      <c r="B4361" t="s">
        <v>475</v>
      </c>
      <c r="C4361" t="s">
        <v>56</v>
      </c>
      <c r="D4361" t="s">
        <v>55</v>
      </c>
      <c r="E4361">
        <v>2</v>
      </c>
      <c r="F4361" t="s">
        <v>522</v>
      </c>
      <c r="G4361" t="s">
        <v>118</v>
      </c>
      <c r="O4361">
        <v>15</v>
      </c>
      <c r="P4361">
        <v>65</v>
      </c>
      <c r="Q4361">
        <v>1</v>
      </c>
      <c r="R4361">
        <v>0</v>
      </c>
      <c r="S4361">
        <v>0</v>
      </c>
      <c r="T4361">
        <v>3</v>
      </c>
      <c r="U4361">
        <v>3</v>
      </c>
      <c r="V4361">
        <v>22</v>
      </c>
      <c r="W4361">
        <v>0</v>
      </c>
      <c r="X4361">
        <v>0</v>
      </c>
      <c r="Y4361">
        <v>0</v>
      </c>
      <c r="AF4361">
        <v>17.7</v>
      </c>
    </row>
    <row r="4362" spans="1:32" x14ac:dyDescent="0.2">
      <c r="A4362" t="s">
        <v>1021</v>
      </c>
      <c r="B4362" t="s">
        <v>720</v>
      </c>
      <c r="C4362" t="s">
        <v>48</v>
      </c>
      <c r="D4362" t="s">
        <v>60</v>
      </c>
      <c r="E4362">
        <v>2</v>
      </c>
      <c r="F4362" t="s">
        <v>1022</v>
      </c>
      <c r="G4362" t="s">
        <v>114</v>
      </c>
      <c r="T4362">
        <v>5</v>
      </c>
      <c r="U4362">
        <v>4</v>
      </c>
      <c r="V4362">
        <v>77</v>
      </c>
      <c r="W4362">
        <v>1</v>
      </c>
      <c r="X4362">
        <v>0</v>
      </c>
      <c r="Y4362">
        <v>0</v>
      </c>
      <c r="AF4362">
        <v>17.7</v>
      </c>
    </row>
    <row r="4363" spans="1:32" x14ac:dyDescent="0.2">
      <c r="A4363" t="s">
        <v>558</v>
      </c>
      <c r="B4363" t="s">
        <v>475</v>
      </c>
      <c r="C4363" t="s">
        <v>37</v>
      </c>
      <c r="D4363" t="s">
        <v>50</v>
      </c>
      <c r="E4363">
        <v>2</v>
      </c>
      <c r="F4363" t="s">
        <v>559</v>
      </c>
      <c r="G4363" t="s">
        <v>109</v>
      </c>
      <c r="O4363">
        <v>6</v>
      </c>
      <c r="P4363">
        <v>19</v>
      </c>
      <c r="Q4363">
        <v>0</v>
      </c>
      <c r="R4363">
        <v>0</v>
      </c>
      <c r="S4363">
        <v>0</v>
      </c>
      <c r="T4363">
        <v>8</v>
      </c>
      <c r="U4363">
        <v>8</v>
      </c>
      <c r="V4363">
        <v>76</v>
      </c>
      <c r="W4363">
        <v>0</v>
      </c>
      <c r="X4363">
        <v>0</v>
      </c>
      <c r="Y4363">
        <v>0</v>
      </c>
      <c r="AF4363">
        <v>17.5</v>
      </c>
    </row>
    <row r="4364" spans="1:32" x14ac:dyDescent="0.2">
      <c r="A4364" t="s">
        <v>371</v>
      </c>
      <c r="B4364" t="s">
        <v>367</v>
      </c>
      <c r="C4364" t="s">
        <v>32</v>
      </c>
      <c r="D4364" t="s">
        <v>59</v>
      </c>
      <c r="E4364">
        <v>2</v>
      </c>
      <c r="F4364" t="s">
        <v>372</v>
      </c>
      <c r="G4364" t="s">
        <v>122</v>
      </c>
      <c r="H4364">
        <v>34</v>
      </c>
      <c r="I4364">
        <v>22</v>
      </c>
      <c r="J4364">
        <v>244</v>
      </c>
      <c r="K4364">
        <v>2</v>
      </c>
      <c r="L4364">
        <v>0</v>
      </c>
      <c r="M4364">
        <v>1</v>
      </c>
      <c r="N4364">
        <v>0</v>
      </c>
      <c r="O4364">
        <v>1</v>
      </c>
      <c r="P4364">
        <v>6</v>
      </c>
      <c r="Q4364">
        <v>0</v>
      </c>
      <c r="R4364">
        <v>0</v>
      </c>
      <c r="S4364">
        <v>0</v>
      </c>
      <c r="AF4364">
        <v>17.36</v>
      </c>
    </row>
    <row r="4365" spans="1:32" x14ac:dyDescent="0.2">
      <c r="A4365" t="s">
        <v>423</v>
      </c>
      <c r="B4365" t="s">
        <v>367</v>
      </c>
      <c r="C4365" t="s">
        <v>49</v>
      </c>
      <c r="D4365" t="s">
        <v>51</v>
      </c>
      <c r="E4365">
        <v>2</v>
      </c>
      <c r="F4365" t="s">
        <v>424</v>
      </c>
      <c r="G4365" t="s">
        <v>113</v>
      </c>
      <c r="H4365">
        <v>27</v>
      </c>
      <c r="I4365">
        <v>21</v>
      </c>
      <c r="J4365">
        <v>241</v>
      </c>
      <c r="K4365">
        <v>2</v>
      </c>
      <c r="L4365">
        <v>0</v>
      </c>
      <c r="M4365">
        <v>1</v>
      </c>
      <c r="N4365">
        <v>0</v>
      </c>
      <c r="O4365">
        <v>1</v>
      </c>
      <c r="P4365">
        <v>5</v>
      </c>
      <c r="Q4365">
        <v>0</v>
      </c>
      <c r="R4365">
        <v>0</v>
      </c>
      <c r="S4365">
        <v>0</v>
      </c>
      <c r="Z4365">
        <v>1</v>
      </c>
      <c r="AA4365">
        <v>0</v>
      </c>
      <c r="AF4365">
        <v>17.14</v>
      </c>
    </row>
    <row r="4366" spans="1:32" x14ac:dyDescent="0.2">
      <c r="A4366" t="s">
        <v>630</v>
      </c>
      <c r="B4366" t="s">
        <v>475</v>
      </c>
      <c r="C4366" t="s">
        <v>49</v>
      </c>
      <c r="D4366" t="s">
        <v>51</v>
      </c>
      <c r="E4366">
        <v>2</v>
      </c>
      <c r="F4366" t="s">
        <v>631</v>
      </c>
      <c r="G4366" t="s">
        <v>113</v>
      </c>
      <c r="O4366">
        <v>7</v>
      </c>
      <c r="P4366">
        <v>36</v>
      </c>
      <c r="Q4366">
        <v>0</v>
      </c>
      <c r="R4366">
        <v>0</v>
      </c>
      <c r="S4366">
        <v>0</v>
      </c>
      <c r="T4366">
        <v>6</v>
      </c>
      <c r="U4366">
        <v>6</v>
      </c>
      <c r="V4366">
        <v>68</v>
      </c>
      <c r="W4366">
        <v>0</v>
      </c>
      <c r="X4366">
        <v>0</v>
      </c>
      <c r="Y4366">
        <v>0</v>
      </c>
      <c r="AF4366">
        <v>16.399999999999999</v>
      </c>
    </row>
    <row r="4367" spans="1:32" x14ac:dyDescent="0.2">
      <c r="A4367" t="s">
        <v>796</v>
      </c>
      <c r="B4367" t="s">
        <v>720</v>
      </c>
      <c r="C4367" t="s">
        <v>54</v>
      </c>
      <c r="D4367" t="s">
        <v>45</v>
      </c>
      <c r="E4367">
        <v>2</v>
      </c>
      <c r="F4367" t="s">
        <v>797</v>
      </c>
      <c r="G4367" t="s">
        <v>116</v>
      </c>
      <c r="O4367">
        <v>10</v>
      </c>
      <c r="P4367">
        <v>98</v>
      </c>
      <c r="Q4367">
        <v>0</v>
      </c>
      <c r="R4367">
        <v>0</v>
      </c>
      <c r="S4367">
        <v>0</v>
      </c>
      <c r="T4367">
        <v>4</v>
      </c>
      <c r="U4367">
        <v>4</v>
      </c>
      <c r="V4367">
        <v>26</v>
      </c>
      <c r="W4367">
        <v>0</v>
      </c>
      <c r="X4367">
        <v>0</v>
      </c>
      <c r="Y4367">
        <v>0</v>
      </c>
      <c r="AF4367">
        <v>16.399999999999999</v>
      </c>
    </row>
    <row r="4368" spans="1:32" x14ac:dyDescent="0.2">
      <c r="A4368" t="s">
        <v>664</v>
      </c>
      <c r="B4368" t="s">
        <v>475</v>
      </c>
      <c r="C4368" t="s">
        <v>50</v>
      </c>
      <c r="D4368" t="s">
        <v>37</v>
      </c>
      <c r="E4368">
        <v>2</v>
      </c>
      <c r="F4368" t="s">
        <v>665</v>
      </c>
      <c r="G4368" t="s">
        <v>109</v>
      </c>
      <c r="O4368">
        <v>12</v>
      </c>
      <c r="P4368">
        <v>25</v>
      </c>
      <c r="Q4368">
        <v>1</v>
      </c>
      <c r="R4368">
        <v>0</v>
      </c>
      <c r="S4368">
        <v>0</v>
      </c>
      <c r="T4368">
        <v>8</v>
      </c>
      <c r="U4368">
        <v>4</v>
      </c>
      <c r="V4368">
        <v>34</v>
      </c>
      <c r="W4368">
        <v>0</v>
      </c>
      <c r="X4368">
        <v>0</v>
      </c>
      <c r="Y4368">
        <v>0</v>
      </c>
      <c r="AF4368">
        <v>15.9</v>
      </c>
    </row>
    <row r="4369" spans="1:32" x14ac:dyDescent="0.2">
      <c r="A4369" t="s">
        <v>898</v>
      </c>
      <c r="B4369" t="s">
        <v>720</v>
      </c>
      <c r="C4369" t="s">
        <v>43</v>
      </c>
      <c r="D4369" t="s">
        <v>58</v>
      </c>
      <c r="E4369">
        <v>2</v>
      </c>
      <c r="F4369" t="s">
        <v>899</v>
      </c>
      <c r="G4369" t="s">
        <v>112</v>
      </c>
      <c r="T4369">
        <v>8</v>
      </c>
      <c r="U4369">
        <v>7</v>
      </c>
      <c r="V4369">
        <v>87</v>
      </c>
      <c r="W4369">
        <v>0</v>
      </c>
      <c r="X4369">
        <v>0</v>
      </c>
      <c r="Y4369">
        <v>0</v>
      </c>
      <c r="AF4369">
        <v>15.7</v>
      </c>
    </row>
    <row r="4370" spans="1:32" x14ac:dyDescent="0.2">
      <c r="A4370" t="s">
        <v>1037</v>
      </c>
      <c r="B4370" t="s">
        <v>720</v>
      </c>
      <c r="C4370" t="s">
        <v>49</v>
      </c>
      <c r="D4370" t="s">
        <v>51</v>
      </c>
      <c r="E4370">
        <v>2</v>
      </c>
      <c r="F4370" t="s">
        <v>1038</v>
      </c>
      <c r="G4370" t="s">
        <v>113</v>
      </c>
      <c r="T4370">
        <v>6</v>
      </c>
      <c r="U4370">
        <v>5</v>
      </c>
      <c r="V4370">
        <v>45</v>
      </c>
      <c r="W4370">
        <v>1</v>
      </c>
      <c r="X4370">
        <v>0</v>
      </c>
      <c r="Y4370">
        <v>0</v>
      </c>
      <c r="AF4370">
        <v>15.5</v>
      </c>
    </row>
    <row r="4371" spans="1:32" x14ac:dyDescent="0.2">
      <c r="A4371" t="s">
        <v>1209</v>
      </c>
      <c r="B4371" t="s">
        <v>794</v>
      </c>
      <c r="C4371" t="s">
        <v>61</v>
      </c>
      <c r="D4371" t="s">
        <v>39</v>
      </c>
      <c r="E4371">
        <v>2</v>
      </c>
      <c r="F4371" t="s">
        <v>1210</v>
      </c>
      <c r="G4371" t="s">
        <v>110</v>
      </c>
      <c r="T4371">
        <v>10</v>
      </c>
      <c r="U4371">
        <v>5</v>
      </c>
      <c r="V4371">
        <v>43</v>
      </c>
      <c r="W4371">
        <v>1</v>
      </c>
      <c r="X4371">
        <v>0</v>
      </c>
      <c r="Y4371">
        <v>0</v>
      </c>
      <c r="AF4371">
        <v>15.3</v>
      </c>
    </row>
    <row r="4372" spans="1:32" x14ac:dyDescent="0.2">
      <c r="A4372" t="s">
        <v>842</v>
      </c>
      <c r="B4372" t="s">
        <v>720</v>
      </c>
      <c r="C4372" t="s">
        <v>58</v>
      </c>
      <c r="D4372" t="s">
        <v>43</v>
      </c>
      <c r="E4372">
        <v>2</v>
      </c>
      <c r="F4372" t="s">
        <v>843</v>
      </c>
      <c r="G4372" t="s">
        <v>112</v>
      </c>
      <c r="T4372">
        <v>3</v>
      </c>
      <c r="U4372">
        <v>3</v>
      </c>
      <c r="V4372">
        <v>60</v>
      </c>
      <c r="W4372">
        <v>1</v>
      </c>
      <c r="X4372">
        <v>0</v>
      </c>
      <c r="Y4372">
        <v>0</v>
      </c>
      <c r="AF4372">
        <v>15</v>
      </c>
    </row>
    <row r="4373" spans="1:32" x14ac:dyDescent="0.2">
      <c r="A4373" t="s">
        <v>381</v>
      </c>
      <c r="B4373" t="s">
        <v>367</v>
      </c>
      <c r="C4373" t="s">
        <v>45</v>
      </c>
      <c r="D4373" t="s">
        <v>54</v>
      </c>
      <c r="E4373">
        <v>2</v>
      </c>
      <c r="F4373" t="s">
        <v>382</v>
      </c>
      <c r="G4373" t="s">
        <v>116</v>
      </c>
      <c r="H4373">
        <v>15</v>
      </c>
      <c r="I4373">
        <v>8</v>
      </c>
      <c r="J4373">
        <v>172</v>
      </c>
      <c r="K4373">
        <v>2</v>
      </c>
      <c r="L4373">
        <v>0</v>
      </c>
      <c r="M4373">
        <v>0</v>
      </c>
      <c r="N4373">
        <v>0</v>
      </c>
      <c r="O4373">
        <v>3</v>
      </c>
      <c r="P4373">
        <v>1</v>
      </c>
      <c r="Q4373">
        <v>0</v>
      </c>
      <c r="R4373">
        <v>0</v>
      </c>
      <c r="S4373">
        <v>0</v>
      </c>
      <c r="AF4373">
        <v>14.98</v>
      </c>
    </row>
    <row r="4374" spans="1:32" x14ac:dyDescent="0.2">
      <c r="A4374" t="s">
        <v>992</v>
      </c>
      <c r="B4374" t="s">
        <v>794</v>
      </c>
      <c r="C4374" t="s">
        <v>51</v>
      </c>
      <c r="D4374" t="s">
        <v>49</v>
      </c>
      <c r="E4374">
        <v>2</v>
      </c>
      <c r="F4374" t="s">
        <v>993</v>
      </c>
      <c r="G4374" t="s">
        <v>113</v>
      </c>
      <c r="T4374">
        <v>5</v>
      </c>
      <c r="U4374">
        <v>4</v>
      </c>
      <c r="V4374">
        <v>49</v>
      </c>
      <c r="W4374">
        <v>1</v>
      </c>
      <c r="X4374">
        <v>0</v>
      </c>
      <c r="Y4374">
        <v>0</v>
      </c>
      <c r="AF4374">
        <v>14.9</v>
      </c>
    </row>
    <row r="4375" spans="1:32" x14ac:dyDescent="0.2">
      <c r="A4375" t="s">
        <v>489</v>
      </c>
      <c r="B4375" t="s">
        <v>475</v>
      </c>
      <c r="C4375" t="s">
        <v>41</v>
      </c>
      <c r="D4375" t="s">
        <v>36</v>
      </c>
      <c r="E4375">
        <v>2</v>
      </c>
      <c r="F4375" t="s">
        <v>490</v>
      </c>
      <c r="G4375" t="s">
        <v>117</v>
      </c>
      <c r="O4375">
        <v>16</v>
      </c>
      <c r="P4375">
        <v>53</v>
      </c>
      <c r="Q4375">
        <v>1</v>
      </c>
      <c r="R4375">
        <v>0</v>
      </c>
      <c r="S4375">
        <v>0</v>
      </c>
      <c r="T4375">
        <v>3</v>
      </c>
      <c r="U4375">
        <v>3</v>
      </c>
      <c r="V4375">
        <v>5</v>
      </c>
      <c r="W4375">
        <v>0</v>
      </c>
      <c r="X4375">
        <v>0</v>
      </c>
      <c r="Y4375">
        <v>0</v>
      </c>
      <c r="Z4375">
        <v>1</v>
      </c>
      <c r="AA4375">
        <v>0</v>
      </c>
      <c r="AF4375">
        <v>14.8</v>
      </c>
    </row>
    <row r="4376" spans="1:32" x14ac:dyDescent="0.2">
      <c r="A4376" t="s">
        <v>810</v>
      </c>
      <c r="B4376" t="s">
        <v>720</v>
      </c>
      <c r="C4376" t="s">
        <v>44</v>
      </c>
      <c r="D4376" t="s">
        <v>33</v>
      </c>
      <c r="E4376">
        <v>2</v>
      </c>
      <c r="F4376" t="s">
        <v>811</v>
      </c>
      <c r="G4376" t="s">
        <v>111</v>
      </c>
      <c r="T4376">
        <v>4</v>
      </c>
      <c r="U4376">
        <v>3</v>
      </c>
      <c r="V4376">
        <v>57</v>
      </c>
      <c r="W4376">
        <v>1</v>
      </c>
      <c r="X4376">
        <v>0</v>
      </c>
      <c r="Y4376">
        <v>0</v>
      </c>
      <c r="AF4376">
        <v>14.7</v>
      </c>
    </row>
    <row r="4377" spans="1:32" x14ac:dyDescent="0.2">
      <c r="A4377" t="s">
        <v>483</v>
      </c>
      <c r="B4377" t="s">
        <v>475</v>
      </c>
      <c r="C4377" t="s">
        <v>47</v>
      </c>
      <c r="D4377" t="s">
        <v>57</v>
      </c>
      <c r="E4377">
        <v>2</v>
      </c>
      <c r="F4377" t="s">
        <v>484</v>
      </c>
      <c r="G4377" t="s">
        <v>121</v>
      </c>
      <c r="O4377">
        <v>20</v>
      </c>
      <c r="P4377">
        <v>95</v>
      </c>
      <c r="Q4377">
        <v>0</v>
      </c>
      <c r="R4377">
        <v>0</v>
      </c>
      <c r="S4377">
        <v>0</v>
      </c>
      <c r="T4377">
        <v>4</v>
      </c>
      <c r="U4377">
        <v>4</v>
      </c>
      <c r="V4377">
        <v>11</v>
      </c>
      <c r="W4377">
        <v>0</v>
      </c>
      <c r="X4377">
        <v>0</v>
      </c>
      <c r="Y4377">
        <v>0</v>
      </c>
      <c r="Z4377">
        <v>1</v>
      </c>
      <c r="AA4377">
        <v>0</v>
      </c>
      <c r="AF4377">
        <v>14.6</v>
      </c>
    </row>
    <row r="4378" spans="1:32" x14ac:dyDescent="0.2">
      <c r="A4378" t="s">
        <v>479</v>
      </c>
      <c r="B4378" t="s">
        <v>475</v>
      </c>
      <c r="C4378" t="s">
        <v>58</v>
      </c>
      <c r="D4378" t="s">
        <v>43</v>
      </c>
      <c r="E4378">
        <v>2</v>
      </c>
      <c r="F4378" t="s">
        <v>480</v>
      </c>
      <c r="G4378" t="s">
        <v>112</v>
      </c>
      <c r="O4378">
        <v>15</v>
      </c>
      <c r="P4378">
        <v>89</v>
      </c>
      <c r="Q4378">
        <v>0</v>
      </c>
      <c r="R4378">
        <v>0</v>
      </c>
      <c r="S4378">
        <v>0</v>
      </c>
      <c r="T4378">
        <v>3</v>
      </c>
      <c r="U4378">
        <v>3</v>
      </c>
      <c r="V4378">
        <v>27</v>
      </c>
      <c r="W4378">
        <v>0</v>
      </c>
      <c r="X4378">
        <v>0</v>
      </c>
      <c r="Y4378">
        <v>0</v>
      </c>
      <c r="AF4378">
        <v>14.6</v>
      </c>
    </row>
    <row r="4379" spans="1:32" x14ac:dyDescent="0.2">
      <c r="A4379" t="s">
        <v>481</v>
      </c>
      <c r="B4379" t="s">
        <v>475</v>
      </c>
      <c r="C4379" t="s">
        <v>52</v>
      </c>
      <c r="D4379" t="s">
        <v>46</v>
      </c>
      <c r="E4379">
        <v>2</v>
      </c>
      <c r="F4379" t="s">
        <v>482</v>
      </c>
      <c r="G4379" t="s">
        <v>108</v>
      </c>
      <c r="O4379">
        <v>15</v>
      </c>
      <c r="P4379">
        <v>61</v>
      </c>
      <c r="Q4379">
        <v>0</v>
      </c>
      <c r="R4379">
        <v>0</v>
      </c>
      <c r="S4379">
        <v>0</v>
      </c>
      <c r="T4379">
        <v>5</v>
      </c>
      <c r="U4379">
        <v>4</v>
      </c>
      <c r="V4379">
        <v>44</v>
      </c>
      <c r="W4379">
        <v>0</v>
      </c>
      <c r="X4379">
        <v>0</v>
      </c>
      <c r="Y4379">
        <v>0</v>
      </c>
      <c r="AF4379">
        <v>14.5</v>
      </c>
    </row>
    <row r="4380" spans="1:32" x14ac:dyDescent="0.2">
      <c r="A4380" t="s">
        <v>866</v>
      </c>
      <c r="B4380" t="s">
        <v>720</v>
      </c>
      <c r="C4380" t="s">
        <v>41</v>
      </c>
      <c r="D4380" t="s">
        <v>36</v>
      </c>
      <c r="E4380">
        <v>2</v>
      </c>
      <c r="F4380" t="s">
        <v>867</v>
      </c>
      <c r="G4380" t="s">
        <v>117</v>
      </c>
      <c r="T4380">
        <v>6</v>
      </c>
      <c r="U4380">
        <v>4</v>
      </c>
      <c r="V4380">
        <v>44</v>
      </c>
      <c r="W4380">
        <v>1</v>
      </c>
      <c r="X4380">
        <v>0</v>
      </c>
      <c r="Y4380">
        <v>0</v>
      </c>
      <c r="Z4380">
        <v>1</v>
      </c>
      <c r="AA4380">
        <v>0</v>
      </c>
      <c r="AF4380">
        <v>14.4</v>
      </c>
    </row>
    <row r="4381" spans="1:32" x14ac:dyDescent="0.2">
      <c r="A4381" t="s">
        <v>928</v>
      </c>
      <c r="B4381" t="s">
        <v>720</v>
      </c>
      <c r="C4381" t="s">
        <v>36</v>
      </c>
      <c r="D4381" t="s">
        <v>41</v>
      </c>
      <c r="E4381">
        <v>2</v>
      </c>
      <c r="F4381" t="s">
        <v>929</v>
      </c>
      <c r="G4381" t="s">
        <v>117</v>
      </c>
      <c r="T4381">
        <v>5</v>
      </c>
      <c r="U4381">
        <v>3</v>
      </c>
      <c r="V4381">
        <v>54</v>
      </c>
      <c r="W4381">
        <v>1</v>
      </c>
      <c r="X4381">
        <v>0</v>
      </c>
      <c r="Y4381">
        <v>0</v>
      </c>
      <c r="AF4381">
        <v>14.4</v>
      </c>
    </row>
    <row r="4382" spans="1:32" x14ac:dyDescent="0.2">
      <c r="A4382" t="s">
        <v>956</v>
      </c>
      <c r="B4382" t="s">
        <v>720</v>
      </c>
      <c r="C4382" t="s">
        <v>53</v>
      </c>
      <c r="D4382" t="s">
        <v>35</v>
      </c>
      <c r="E4382">
        <v>2</v>
      </c>
      <c r="F4382" t="s">
        <v>957</v>
      </c>
      <c r="G4382" t="s">
        <v>115</v>
      </c>
      <c r="T4382">
        <v>7</v>
      </c>
      <c r="U4382">
        <v>6</v>
      </c>
      <c r="V4382">
        <v>23</v>
      </c>
      <c r="W4382">
        <v>1</v>
      </c>
      <c r="X4382">
        <v>0</v>
      </c>
      <c r="Y4382">
        <v>0</v>
      </c>
      <c r="AF4382">
        <v>14.3</v>
      </c>
    </row>
    <row r="4383" spans="1:32" x14ac:dyDescent="0.2">
      <c r="A4383" t="s">
        <v>852</v>
      </c>
      <c r="B4383" t="s">
        <v>794</v>
      </c>
      <c r="C4383" t="s">
        <v>53</v>
      </c>
      <c r="D4383" t="s">
        <v>35</v>
      </c>
      <c r="E4383">
        <v>2</v>
      </c>
      <c r="F4383" t="s">
        <v>853</v>
      </c>
      <c r="G4383" t="s">
        <v>115</v>
      </c>
      <c r="T4383">
        <v>6</v>
      </c>
      <c r="U4383">
        <v>6</v>
      </c>
      <c r="V4383">
        <v>82</v>
      </c>
      <c r="W4383">
        <v>0</v>
      </c>
      <c r="X4383">
        <v>0</v>
      </c>
      <c r="Y4383">
        <v>0</v>
      </c>
      <c r="AF4383">
        <v>14.2</v>
      </c>
    </row>
    <row r="4384" spans="1:32" x14ac:dyDescent="0.2">
      <c r="A4384" t="s">
        <v>779</v>
      </c>
      <c r="B4384" t="s">
        <v>720</v>
      </c>
      <c r="C4384" t="s">
        <v>44</v>
      </c>
      <c r="D4384" t="s">
        <v>33</v>
      </c>
      <c r="E4384">
        <v>2</v>
      </c>
      <c r="F4384" t="s">
        <v>780</v>
      </c>
      <c r="G4384" t="s">
        <v>111</v>
      </c>
      <c r="T4384">
        <v>9</v>
      </c>
      <c r="U4384">
        <v>4</v>
      </c>
      <c r="V4384">
        <v>41</v>
      </c>
      <c r="W4384">
        <v>1</v>
      </c>
      <c r="X4384">
        <v>0</v>
      </c>
      <c r="Y4384">
        <v>0</v>
      </c>
      <c r="AF4384">
        <v>14.1</v>
      </c>
    </row>
    <row r="4385" spans="1:32" x14ac:dyDescent="0.2">
      <c r="A4385" t="s">
        <v>1153</v>
      </c>
      <c r="B4385" t="s">
        <v>794</v>
      </c>
      <c r="C4385" t="s">
        <v>39</v>
      </c>
      <c r="D4385" t="s">
        <v>61</v>
      </c>
      <c r="E4385">
        <v>2</v>
      </c>
      <c r="F4385" t="s">
        <v>1154</v>
      </c>
      <c r="G4385" t="s">
        <v>110</v>
      </c>
      <c r="T4385">
        <v>6</v>
      </c>
      <c r="U4385">
        <v>5</v>
      </c>
      <c r="V4385">
        <v>30</v>
      </c>
      <c r="W4385">
        <v>1</v>
      </c>
      <c r="X4385">
        <v>0</v>
      </c>
      <c r="Y4385">
        <v>0</v>
      </c>
      <c r="AF4385">
        <v>14</v>
      </c>
    </row>
    <row r="4386" spans="1:32" x14ac:dyDescent="0.2">
      <c r="A4386" t="s">
        <v>769</v>
      </c>
      <c r="B4386" t="s">
        <v>720</v>
      </c>
      <c r="C4386" t="s">
        <v>61</v>
      </c>
      <c r="D4386" t="s">
        <v>39</v>
      </c>
      <c r="E4386">
        <v>2</v>
      </c>
      <c r="F4386" t="s">
        <v>770</v>
      </c>
      <c r="G4386" t="s">
        <v>110</v>
      </c>
      <c r="T4386">
        <v>10</v>
      </c>
      <c r="U4386">
        <v>6</v>
      </c>
      <c r="V4386">
        <v>80</v>
      </c>
      <c r="W4386">
        <v>0</v>
      </c>
      <c r="X4386">
        <v>0</v>
      </c>
      <c r="Y4386">
        <v>0</v>
      </c>
      <c r="AF4386">
        <v>14</v>
      </c>
    </row>
    <row r="4387" spans="1:32" x14ac:dyDescent="0.2">
      <c r="A4387" t="s">
        <v>880</v>
      </c>
      <c r="B4387" t="s">
        <v>720</v>
      </c>
      <c r="C4387" t="s">
        <v>55</v>
      </c>
      <c r="D4387" t="s">
        <v>56</v>
      </c>
      <c r="E4387">
        <v>2</v>
      </c>
      <c r="F4387" t="s">
        <v>881</v>
      </c>
      <c r="G4387" t="s">
        <v>118</v>
      </c>
      <c r="T4387">
        <v>7</v>
      </c>
      <c r="U4387">
        <v>5</v>
      </c>
      <c r="V4387">
        <v>89</v>
      </c>
      <c r="W4387">
        <v>0</v>
      </c>
      <c r="X4387">
        <v>0</v>
      </c>
      <c r="Y4387">
        <v>0</v>
      </c>
      <c r="Z4387">
        <v>1</v>
      </c>
      <c r="AA4387">
        <v>0</v>
      </c>
      <c r="AF4387">
        <v>13.9</v>
      </c>
    </row>
    <row r="4388" spans="1:32" x14ac:dyDescent="0.2">
      <c r="A4388" t="s">
        <v>610</v>
      </c>
      <c r="B4388" t="s">
        <v>475</v>
      </c>
      <c r="C4388" t="s">
        <v>55</v>
      </c>
      <c r="D4388" t="s">
        <v>56</v>
      </c>
      <c r="E4388">
        <v>2</v>
      </c>
      <c r="F4388" t="s">
        <v>611</v>
      </c>
      <c r="G4388" t="s">
        <v>118</v>
      </c>
      <c r="O4388">
        <v>7</v>
      </c>
      <c r="P4388">
        <v>34</v>
      </c>
      <c r="Q4388">
        <v>1</v>
      </c>
      <c r="R4388">
        <v>0</v>
      </c>
      <c r="S4388">
        <v>0</v>
      </c>
      <c r="T4388">
        <v>3</v>
      </c>
      <c r="U4388">
        <v>3</v>
      </c>
      <c r="V4388">
        <v>12</v>
      </c>
      <c r="W4388">
        <v>0</v>
      </c>
      <c r="X4388">
        <v>0</v>
      </c>
      <c r="Y4388">
        <v>0</v>
      </c>
      <c r="AF4388">
        <v>13.6</v>
      </c>
    </row>
    <row r="4389" spans="1:32" x14ac:dyDescent="0.2">
      <c r="A4389" t="s">
        <v>1173</v>
      </c>
      <c r="B4389" t="s">
        <v>720</v>
      </c>
      <c r="C4389" t="s">
        <v>49</v>
      </c>
      <c r="D4389" t="s">
        <v>51</v>
      </c>
      <c r="E4389">
        <v>2</v>
      </c>
      <c r="F4389" t="s">
        <v>1174</v>
      </c>
      <c r="G4389" t="s">
        <v>113</v>
      </c>
      <c r="T4389">
        <v>4</v>
      </c>
      <c r="U4389">
        <v>2</v>
      </c>
      <c r="V4389">
        <v>55</v>
      </c>
      <c r="W4389">
        <v>1</v>
      </c>
      <c r="X4389">
        <v>0</v>
      </c>
      <c r="Y4389">
        <v>0</v>
      </c>
      <c r="AF4389">
        <v>13.5</v>
      </c>
    </row>
    <row r="4390" spans="1:32" x14ac:dyDescent="0.2">
      <c r="A4390" t="s">
        <v>972</v>
      </c>
      <c r="B4390" t="s">
        <v>720</v>
      </c>
      <c r="C4390" t="s">
        <v>51</v>
      </c>
      <c r="D4390" t="s">
        <v>49</v>
      </c>
      <c r="E4390">
        <v>2</v>
      </c>
      <c r="F4390" t="s">
        <v>973</v>
      </c>
      <c r="G4390" t="s">
        <v>113</v>
      </c>
      <c r="T4390">
        <v>4</v>
      </c>
      <c r="U4390">
        <v>3</v>
      </c>
      <c r="V4390">
        <v>45</v>
      </c>
      <c r="W4390">
        <v>1</v>
      </c>
      <c r="X4390">
        <v>0</v>
      </c>
      <c r="Y4390">
        <v>0</v>
      </c>
      <c r="AF4390">
        <v>13.5</v>
      </c>
    </row>
    <row r="4391" spans="1:32" x14ac:dyDescent="0.2">
      <c r="A4391" t="s">
        <v>413</v>
      </c>
      <c r="B4391" t="s">
        <v>367</v>
      </c>
      <c r="C4391" t="s">
        <v>59</v>
      </c>
      <c r="D4391" t="s">
        <v>32</v>
      </c>
      <c r="E4391">
        <v>2</v>
      </c>
      <c r="F4391" t="s">
        <v>414</v>
      </c>
      <c r="G4391" t="s">
        <v>122</v>
      </c>
      <c r="H4391">
        <v>37</v>
      </c>
      <c r="I4391">
        <v>21</v>
      </c>
      <c r="J4391">
        <v>250</v>
      </c>
      <c r="K4391">
        <v>1</v>
      </c>
      <c r="L4391">
        <v>0</v>
      </c>
      <c r="M4391">
        <v>3</v>
      </c>
      <c r="N4391">
        <v>0</v>
      </c>
      <c r="O4391">
        <v>4</v>
      </c>
      <c r="P4391">
        <v>24</v>
      </c>
      <c r="Q4391">
        <v>0</v>
      </c>
      <c r="R4391">
        <v>0</v>
      </c>
      <c r="S4391">
        <v>0</v>
      </c>
      <c r="Z4391">
        <v>1</v>
      </c>
      <c r="AA4391">
        <v>0</v>
      </c>
      <c r="AF4391">
        <v>13.4</v>
      </c>
    </row>
    <row r="4392" spans="1:32" x14ac:dyDescent="0.2">
      <c r="A4392" t="s">
        <v>793</v>
      </c>
      <c r="B4392" t="s">
        <v>794</v>
      </c>
      <c r="C4392" t="s">
        <v>47</v>
      </c>
      <c r="D4392" t="s">
        <v>57</v>
      </c>
      <c r="E4392">
        <v>2</v>
      </c>
      <c r="F4392" t="s">
        <v>795</v>
      </c>
      <c r="G4392" t="s">
        <v>121</v>
      </c>
      <c r="T4392">
        <v>4</v>
      </c>
      <c r="U4392">
        <v>3</v>
      </c>
      <c r="V4392">
        <v>23</v>
      </c>
      <c r="W4392">
        <v>1</v>
      </c>
      <c r="X4392">
        <v>1</v>
      </c>
      <c r="Y4392">
        <v>0</v>
      </c>
      <c r="AF4392">
        <v>13.3</v>
      </c>
    </row>
    <row r="4393" spans="1:32" x14ac:dyDescent="0.2">
      <c r="A4393" t="s">
        <v>574</v>
      </c>
      <c r="B4393" t="s">
        <v>475</v>
      </c>
      <c r="C4393" t="s">
        <v>45</v>
      </c>
      <c r="D4393" t="s">
        <v>54</v>
      </c>
      <c r="E4393">
        <v>2</v>
      </c>
      <c r="F4393" t="s">
        <v>575</v>
      </c>
      <c r="G4393" t="s">
        <v>116</v>
      </c>
      <c r="O4393">
        <v>15</v>
      </c>
      <c r="P4393">
        <v>72</v>
      </c>
      <c r="Q4393">
        <v>1</v>
      </c>
      <c r="R4393">
        <v>0</v>
      </c>
      <c r="S4393">
        <v>0</v>
      </c>
      <c r="AF4393">
        <v>13.2</v>
      </c>
    </row>
    <row r="4394" spans="1:32" x14ac:dyDescent="0.2">
      <c r="A4394" t="s">
        <v>409</v>
      </c>
      <c r="B4394" t="s">
        <v>367</v>
      </c>
      <c r="C4394" t="s">
        <v>41</v>
      </c>
      <c r="D4394" t="s">
        <v>36</v>
      </c>
      <c r="E4394">
        <v>2</v>
      </c>
      <c r="F4394" t="s">
        <v>410</v>
      </c>
      <c r="G4394" t="s">
        <v>117</v>
      </c>
      <c r="H4394">
        <v>38</v>
      </c>
      <c r="I4394">
        <v>24</v>
      </c>
      <c r="J4394">
        <v>255</v>
      </c>
      <c r="K4394">
        <v>1</v>
      </c>
      <c r="L4394">
        <v>0</v>
      </c>
      <c r="M4394">
        <v>1</v>
      </c>
      <c r="N4394">
        <v>0</v>
      </c>
      <c r="O4394">
        <v>1</v>
      </c>
      <c r="P4394">
        <v>-1</v>
      </c>
      <c r="Q4394">
        <v>0</v>
      </c>
      <c r="R4394">
        <v>0</v>
      </c>
      <c r="S4394">
        <v>0</v>
      </c>
      <c r="AF4394">
        <v>13.1</v>
      </c>
    </row>
    <row r="4395" spans="1:32" x14ac:dyDescent="0.2">
      <c r="A4395" t="s">
        <v>787</v>
      </c>
      <c r="B4395" t="s">
        <v>720</v>
      </c>
      <c r="C4395" t="s">
        <v>51</v>
      </c>
      <c r="D4395" t="s">
        <v>49</v>
      </c>
      <c r="E4395">
        <v>2</v>
      </c>
      <c r="F4395" t="s">
        <v>788</v>
      </c>
      <c r="G4395" t="s">
        <v>113</v>
      </c>
      <c r="O4395">
        <v>1</v>
      </c>
      <c r="P4395">
        <v>3</v>
      </c>
      <c r="Q4395">
        <v>0</v>
      </c>
      <c r="R4395">
        <v>0</v>
      </c>
      <c r="S4395">
        <v>0</v>
      </c>
      <c r="T4395">
        <v>5</v>
      </c>
      <c r="U4395">
        <v>2</v>
      </c>
      <c r="V4395">
        <v>48</v>
      </c>
      <c r="W4395">
        <v>1</v>
      </c>
      <c r="X4395">
        <v>0</v>
      </c>
      <c r="Y4395">
        <v>0</v>
      </c>
      <c r="AF4395">
        <v>13.1</v>
      </c>
    </row>
    <row r="4396" spans="1:32" x14ac:dyDescent="0.2">
      <c r="A4396" t="s">
        <v>1151</v>
      </c>
      <c r="B4396" t="s">
        <v>794</v>
      </c>
      <c r="C4396" t="s">
        <v>44</v>
      </c>
      <c r="D4396" t="s">
        <v>33</v>
      </c>
      <c r="E4396">
        <v>2</v>
      </c>
      <c r="F4396" t="s">
        <v>1152</v>
      </c>
      <c r="G4396" t="s">
        <v>111</v>
      </c>
      <c r="T4396">
        <v>14</v>
      </c>
      <c r="U4396">
        <v>6</v>
      </c>
      <c r="V4396">
        <v>70</v>
      </c>
      <c r="W4396">
        <v>0</v>
      </c>
      <c r="X4396">
        <v>0</v>
      </c>
      <c r="Y4396">
        <v>0</v>
      </c>
      <c r="AF4396">
        <v>13</v>
      </c>
    </row>
    <row r="4397" spans="1:32" x14ac:dyDescent="0.2">
      <c r="A4397" t="s">
        <v>1181</v>
      </c>
      <c r="B4397" t="s">
        <v>794</v>
      </c>
      <c r="C4397" t="s">
        <v>37</v>
      </c>
      <c r="D4397" t="s">
        <v>50</v>
      </c>
      <c r="E4397">
        <v>2</v>
      </c>
      <c r="F4397" t="s">
        <v>1182</v>
      </c>
      <c r="G4397" t="s">
        <v>109</v>
      </c>
      <c r="T4397">
        <v>6</v>
      </c>
      <c r="U4397">
        <v>4</v>
      </c>
      <c r="V4397">
        <v>28</v>
      </c>
      <c r="W4397">
        <v>1</v>
      </c>
      <c r="X4397">
        <v>0</v>
      </c>
      <c r="Y4397">
        <v>0</v>
      </c>
      <c r="AF4397">
        <v>12.8</v>
      </c>
    </row>
    <row r="4398" spans="1:32" x14ac:dyDescent="0.2">
      <c r="A4398" t="s">
        <v>874</v>
      </c>
      <c r="B4398" t="s">
        <v>794</v>
      </c>
      <c r="C4398" t="s">
        <v>34</v>
      </c>
      <c r="D4398" t="s">
        <v>38</v>
      </c>
      <c r="E4398">
        <v>2</v>
      </c>
      <c r="F4398" t="s">
        <v>875</v>
      </c>
      <c r="G4398" t="s">
        <v>119</v>
      </c>
      <c r="T4398">
        <v>8</v>
      </c>
      <c r="U4398">
        <v>7</v>
      </c>
      <c r="V4398">
        <v>56</v>
      </c>
      <c r="W4398">
        <v>0</v>
      </c>
      <c r="X4398">
        <v>0</v>
      </c>
      <c r="Y4398">
        <v>0</v>
      </c>
      <c r="AF4398">
        <v>12.6</v>
      </c>
    </row>
    <row r="4399" spans="1:32" x14ac:dyDescent="0.2">
      <c r="A4399" t="s">
        <v>1125</v>
      </c>
      <c r="B4399" t="s">
        <v>720</v>
      </c>
      <c r="C4399" t="s">
        <v>35</v>
      </c>
      <c r="D4399" t="s">
        <v>53</v>
      </c>
      <c r="E4399">
        <v>2</v>
      </c>
      <c r="F4399" t="s">
        <v>1126</v>
      </c>
      <c r="G4399" t="s">
        <v>115</v>
      </c>
      <c r="T4399">
        <v>4</v>
      </c>
      <c r="U4399">
        <v>2</v>
      </c>
      <c r="V4399">
        <v>44</v>
      </c>
      <c r="W4399">
        <v>1</v>
      </c>
      <c r="X4399">
        <v>0</v>
      </c>
      <c r="Y4399">
        <v>0</v>
      </c>
      <c r="AF4399">
        <v>12.4</v>
      </c>
    </row>
    <row r="4400" spans="1:32" x14ac:dyDescent="0.2">
      <c r="A4400" t="s">
        <v>419</v>
      </c>
      <c r="B4400" t="s">
        <v>367</v>
      </c>
      <c r="C4400" t="s">
        <v>53</v>
      </c>
      <c r="D4400" t="s">
        <v>35</v>
      </c>
      <c r="E4400">
        <v>2</v>
      </c>
      <c r="F4400" t="s">
        <v>420</v>
      </c>
      <c r="G4400" t="s">
        <v>115</v>
      </c>
      <c r="H4400">
        <v>27</v>
      </c>
      <c r="I4400">
        <v>23</v>
      </c>
      <c r="J4400">
        <v>203</v>
      </c>
      <c r="K4400">
        <v>1</v>
      </c>
      <c r="L4400">
        <v>0</v>
      </c>
      <c r="M4400">
        <v>0</v>
      </c>
      <c r="N4400">
        <v>0</v>
      </c>
      <c r="AF4400">
        <v>12.12</v>
      </c>
    </row>
    <row r="4401" spans="1:32" x14ac:dyDescent="0.2">
      <c r="A4401" t="s">
        <v>536</v>
      </c>
      <c r="B4401" t="s">
        <v>475</v>
      </c>
      <c r="C4401" t="s">
        <v>55</v>
      </c>
      <c r="D4401" t="s">
        <v>56</v>
      </c>
      <c r="E4401">
        <v>2</v>
      </c>
      <c r="F4401" t="s">
        <v>537</v>
      </c>
      <c r="G4401" t="s">
        <v>118</v>
      </c>
      <c r="O4401">
        <v>15</v>
      </c>
      <c r="P4401">
        <v>68</v>
      </c>
      <c r="Q4401">
        <v>0</v>
      </c>
      <c r="R4401">
        <v>0</v>
      </c>
      <c r="S4401">
        <v>0</v>
      </c>
      <c r="T4401">
        <v>4</v>
      </c>
      <c r="U4401">
        <v>4</v>
      </c>
      <c r="V4401">
        <v>12</v>
      </c>
      <c r="W4401">
        <v>0</v>
      </c>
      <c r="X4401">
        <v>0</v>
      </c>
      <c r="Y4401">
        <v>0</v>
      </c>
      <c r="AF4401">
        <v>12</v>
      </c>
    </row>
    <row r="4402" spans="1:32" x14ac:dyDescent="0.2">
      <c r="A4402" t="s">
        <v>401</v>
      </c>
      <c r="B4402" t="s">
        <v>367</v>
      </c>
      <c r="C4402" t="s">
        <v>38</v>
      </c>
      <c r="D4402" t="s">
        <v>34</v>
      </c>
      <c r="E4402">
        <v>2</v>
      </c>
      <c r="F4402" t="s">
        <v>402</v>
      </c>
      <c r="G4402" t="s">
        <v>119</v>
      </c>
      <c r="H4402">
        <v>37</v>
      </c>
      <c r="I4402">
        <v>23</v>
      </c>
      <c r="J4402">
        <v>224</v>
      </c>
      <c r="K4402">
        <v>1</v>
      </c>
      <c r="L4402">
        <v>0</v>
      </c>
      <c r="M4402">
        <v>2</v>
      </c>
      <c r="N4402">
        <v>0</v>
      </c>
      <c r="O4402">
        <v>2</v>
      </c>
      <c r="P4402">
        <v>9</v>
      </c>
      <c r="Q4402">
        <v>0</v>
      </c>
      <c r="R4402">
        <v>0</v>
      </c>
      <c r="S4402">
        <v>0</v>
      </c>
      <c r="Z4402">
        <v>1</v>
      </c>
      <c r="AA4402">
        <v>0</v>
      </c>
      <c r="AF4402">
        <v>11.86</v>
      </c>
    </row>
    <row r="4403" spans="1:32" x14ac:dyDescent="0.2">
      <c r="A4403" t="s">
        <v>513</v>
      </c>
      <c r="B4403" t="s">
        <v>475</v>
      </c>
      <c r="C4403" t="s">
        <v>36</v>
      </c>
      <c r="D4403" t="s">
        <v>41</v>
      </c>
      <c r="E4403">
        <v>2</v>
      </c>
      <c r="F4403" t="s">
        <v>514</v>
      </c>
      <c r="G4403" t="s">
        <v>117</v>
      </c>
      <c r="O4403">
        <v>21</v>
      </c>
      <c r="P4403">
        <v>78</v>
      </c>
      <c r="Q4403">
        <v>0</v>
      </c>
      <c r="R4403">
        <v>0</v>
      </c>
      <c r="S4403">
        <v>0</v>
      </c>
      <c r="T4403">
        <v>2</v>
      </c>
      <c r="U4403">
        <v>2</v>
      </c>
      <c r="V4403">
        <v>20</v>
      </c>
      <c r="W4403">
        <v>0</v>
      </c>
      <c r="X4403">
        <v>0</v>
      </c>
      <c r="Y4403">
        <v>0</v>
      </c>
      <c r="Z4403">
        <v>1</v>
      </c>
      <c r="AA4403">
        <v>0</v>
      </c>
      <c r="AF4403">
        <v>11.8</v>
      </c>
    </row>
    <row r="4404" spans="1:32" x14ac:dyDescent="0.2">
      <c r="A4404" t="s">
        <v>1183</v>
      </c>
      <c r="B4404" t="s">
        <v>720</v>
      </c>
      <c r="C4404" t="s">
        <v>52</v>
      </c>
      <c r="D4404" t="s">
        <v>46</v>
      </c>
      <c r="E4404">
        <v>2</v>
      </c>
      <c r="F4404" t="s">
        <v>1184</v>
      </c>
      <c r="G4404" t="s">
        <v>108</v>
      </c>
      <c r="T4404">
        <v>2</v>
      </c>
      <c r="U4404">
        <v>1</v>
      </c>
      <c r="V4404">
        <v>48</v>
      </c>
      <c r="W4404">
        <v>1</v>
      </c>
      <c r="X4404">
        <v>0</v>
      </c>
      <c r="Y4404">
        <v>0</v>
      </c>
      <c r="AF4404">
        <v>11.8</v>
      </c>
    </row>
    <row r="4405" spans="1:32" x14ac:dyDescent="0.2">
      <c r="A4405" t="s">
        <v>662</v>
      </c>
      <c r="B4405" t="s">
        <v>475</v>
      </c>
      <c r="C4405" t="s">
        <v>58</v>
      </c>
      <c r="D4405" t="s">
        <v>43</v>
      </c>
      <c r="E4405">
        <v>2</v>
      </c>
      <c r="F4405" t="s">
        <v>663</v>
      </c>
      <c r="G4405" t="s">
        <v>112</v>
      </c>
      <c r="O4405">
        <v>6</v>
      </c>
      <c r="P4405">
        <v>21</v>
      </c>
      <c r="Q4405">
        <v>1</v>
      </c>
      <c r="R4405">
        <v>0</v>
      </c>
      <c r="S4405">
        <v>0</v>
      </c>
      <c r="T4405">
        <v>3</v>
      </c>
      <c r="U4405">
        <v>2</v>
      </c>
      <c r="V4405">
        <v>16</v>
      </c>
      <c r="W4405">
        <v>0</v>
      </c>
      <c r="X4405">
        <v>0</v>
      </c>
      <c r="Y4405">
        <v>0</v>
      </c>
      <c r="AF4405">
        <v>11.7</v>
      </c>
    </row>
    <row r="4406" spans="1:32" x14ac:dyDescent="0.2">
      <c r="A4406" t="s">
        <v>1073</v>
      </c>
      <c r="B4406" t="s">
        <v>794</v>
      </c>
      <c r="C4406" t="s">
        <v>50</v>
      </c>
      <c r="D4406" t="s">
        <v>37</v>
      </c>
      <c r="E4406">
        <v>2</v>
      </c>
      <c r="F4406" t="s">
        <v>1074</v>
      </c>
      <c r="G4406" t="s">
        <v>109</v>
      </c>
      <c r="T4406">
        <v>6</v>
      </c>
      <c r="U4406">
        <v>4</v>
      </c>
      <c r="V4406">
        <v>77</v>
      </c>
      <c r="W4406">
        <v>0</v>
      </c>
      <c r="X4406">
        <v>0</v>
      </c>
      <c r="Y4406">
        <v>0</v>
      </c>
      <c r="AF4406">
        <v>11.7</v>
      </c>
    </row>
    <row r="4407" spans="1:32" x14ac:dyDescent="0.2">
      <c r="A4407" t="s">
        <v>477</v>
      </c>
      <c r="B4407" t="s">
        <v>475</v>
      </c>
      <c r="C4407" t="s">
        <v>46</v>
      </c>
      <c r="D4407" t="s">
        <v>52</v>
      </c>
      <c r="E4407">
        <v>2</v>
      </c>
      <c r="F4407" t="s">
        <v>478</v>
      </c>
      <c r="G4407" t="s">
        <v>108</v>
      </c>
      <c r="O4407">
        <v>5</v>
      </c>
      <c r="P4407">
        <v>42</v>
      </c>
      <c r="Q4407">
        <v>1</v>
      </c>
      <c r="R4407">
        <v>0</v>
      </c>
      <c r="S4407">
        <v>0</v>
      </c>
      <c r="T4407">
        <v>2</v>
      </c>
      <c r="U4407">
        <v>1</v>
      </c>
      <c r="V4407">
        <v>3</v>
      </c>
      <c r="W4407">
        <v>0</v>
      </c>
      <c r="X4407">
        <v>0</v>
      </c>
      <c r="Y4407">
        <v>0</v>
      </c>
      <c r="Z4407">
        <v>0</v>
      </c>
      <c r="AA4407">
        <v>1</v>
      </c>
      <c r="AF4407">
        <v>11.5</v>
      </c>
    </row>
    <row r="4408" spans="1:32" x14ac:dyDescent="0.2">
      <c r="A4408" t="s">
        <v>916</v>
      </c>
      <c r="B4408" t="s">
        <v>794</v>
      </c>
      <c r="C4408" t="s">
        <v>48</v>
      </c>
      <c r="D4408" t="s">
        <v>60</v>
      </c>
      <c r="E4408">
        <v>2</v>
      </c>
      <c r="F4408" t="s">
        <v>917</v>
      </c>
      <c r="G4408" t="s">
        <v>114</v>
      </c>
      <c r="T4408">
        <v>2</v>
      </c>
      <c r="U4408">
        <v>2</v>
      </c>
      <c r="V4408">
        <v>15</v>
      </c>
      <c r="W4408">
        <v>1</v>
      </c>
      <c r="X4408">
        <v>1</v>
      </c>
      <c r="Y4408">
        <v>0</v>
      </c>
      <c r="AF4408">
        <v>11.5</v>
      </c>
    </row>
    <row r="4409" spans="1:32" x14ac:dyDescent="0.2">
      <c r="A4409" t="s">
        <v>598</v>
      </c>
      <c r="B4409" t="s">
        <v>475</v>
      </c>
      <c r="C4409" t="s">
        <v>40</v>
      </c>
      <c r="D4409" t="s">
        <v>42</v>
      </c>
      <c r="E4409">
        <v>2</v>
      </c>
      <c r="F4409" t="s">
        <v>599</v>
      </c>
      <c r="G4409" t="s">
        <v>120</v>
      </c>
      <c r="O4409">
        <v>25</v>
      </c>
      <c r="P4409">
        <v>70</v>
      </c>
      <c r="Q4409">
        <v>0</v>
      </c>
      <c r="R4409">
        <v>0</v>
      </c>
      <c r="S4409">
        <v>0</v>
      </c>
      <c r="T4409">
        <v>4</v>
      </c>
      <c r="U4409">
        <v>3</v>
      </c>
      <c r="V4409">
        <v>13</v>
      </c>
      <c r="W4409">
        <v>0</v>
      </c>
      <c r="X4409">
        <v>0</v>
      </c>
      <c r="Y4409">
        <v>0</v>
      </c>
      <c r="AF4409">
        <v>11.3</v>
      </c>
    </row>
    <row r="4410" spans="1:32" x14ac:dyDescent="0.2">
      <c r="A4410" t="s">
        <v>902</v>
      </c>
      <c r="B4410" t="s">
        <v>720</v>
      </c>
      <c r="C4410" t="s">
        <v>36</v>
      </c>
      <c r="D4410" t="s">
        <v>41</v>
      </c>
      <c r="E4410">
        <v>2</v>
      </c>
      <c r="F4410" t="s">
        <v>903</v>
      </c>
      <c r="G4410" t="s">
        <v>117</v>
      </c>
      <c r="T4410">
        <v>4</v>
      </c>
      <c r="U4410">
        <v>3</v>
      </c>
      <c r="V4410">
        <v>82</v>
      </c>
      <c r="W4410">
        <v>0</v>
      </c>
      <c r="X4410">
        <v>0</v>
      </c>
      <c r="Y4410">
        <v>0</v>
      </c>
      <c r="AF4410">
        <v>11.2</v>
      </c>
    </row>
    <row r="4411" spans="1:32" x14ac:dyDescent="0.2">
      <c r="A4411" t="s">
        <v>960</v>
      </c>
      <c r="B4411" t="s">
        <v>794</v>
      </c>
      <c r="C4411" t="s">
        <v>60</v>
      </c>
      <c r="D4411" t="s">
        <v>48</v>
      </c>
      <c r="E4411">
        <v>2</v>
      </c>
      <c r="F4411" t="s">
        <v>961</v>
      </c>
      <c r="G4411" t="s">
        <v>114</v>
      </c>
      <c r="T4411">
        <v>7</v>
      </c>
      <c r="U4411">
        <v>5</v>
      </c>
      <c r="V4411">
        <v>62</v>
      </c>
      <c r="W4411">
        <v>0</v>
      </c>
      <c r="X4411">
        <v>0</v>
      </c>
      <c r="Y4411">
        <v>0</v>
      </c>
      <c r="AF4411">
        <v>11.2</v>
      </c>
    </row>
    <row r="4412" spans="1:32" x14ac:dyDescent="0.2">
      <c r="A4412" t="s">
        <v>962</v>
      </c>
      <c r="B4412" t="s">
        <v>720</v>
      </c>
      <c r="C4412" t="s">
        <v>52</v>
      </c>
      <c r="D4412" t="s">
        <v>46</v>
      </c>
      <c r="E4412">
        <v>2</v>
      </c>
      <c r="F4412" t="s">
        <v>963</v>
      </c>
      <c r="G4412" t="s">
        <v>108</v>
      </c>
      <c r="T4412">
        <v>8</v>
      </c>
      <c r="U4412">
        <v>7</v>
      </c>
      <c r="V4412">
        <v>41</v>
      </c>
      <c r="W4412">
        <v>0</v>
      </c>
      <c r="X4412">
        <v>0</v>
      </c>
      <c r="Y4412">
        <v>0</v>
      </c>
      <c r="AF4412">
        <v>11.1</v>
      </c>
    </row>
    <row r="4413" spans="1:32" x14ac:dyDescent="0.2">
      <c r="A4413" t="s">
        <v>491</v>
      </c>
      <c r="B4413" t="s">
        <v>475</v>
      </c>
      <c r="C4413" t="s">
        <v>42</v>
      </c>
      <c r="D4413" t="s">
        <v>40</v>
      </c>
      <c r="E4413">
        <v>2</v>
      </c>
      <c r="F4413" t="s">
        <v>492</v>
      </c>
      <c r="G4413" t="s">
        <v>120</v>
      </c>
      <c r="O4413">
        <v>2</v>
      </c>
      <c r="P4413">
        <v>5</v>
      </c>
      <c r="Q4413">
        <v>0</v>
      </c>
      <c r="R4413">
        <v>0</v>
      </c>
      <c r="S4413">
        <v>0</v>
      </c>
      <c r="T4413">
        <v>4</v>
      </c>
      <c r="U4413">
        <v>3</v>
      </c>
      <c r="V4413">
        <v>15</v>
      </c>
      <c r="W4413">
        <v>1</v>
      </c>
      <c r="X4413">
        <v>0</v>
      </c>
      <c r="Y4413">
        <v>0</v>
      </c>
      <c r="AF4413">
        <v>11</v>
      </c>
    </row>
    <row r="4414" spans="1:32" x14ac:dyDescent="0.2">
      <c r="A4414" t="s">
        <v>1077</v>
      </c>
      <c r="B4414" t="s">
        <v>720</v>
      </c>
      <c r="C4414" t="s">
        <v>41</v>
      </c>
      <c r="D4414" t="s">
        <v>36</v>
      </c>
      <c r="E4414">
        <v>2</v>
      </c>
      <c r="F4414" t="s">
        <v>1078</v>
      </c>
      <c r="G4414" t="s">
        <v>117</v>
      </c>
      <c r="T4414">
        <v>5</v>
      </c>
      <c r="U4414">
        <v>4</v>
      </c>
      <c r="V4414">
        <v>69</v>
      </c>
      <c r="W4414">
        <v>0</v>
      </c>
      <c r="X4414">
        <v>0</v>
      </c>
      <c r="Y4414">
        <v>0</v>
      </c>
      <c r="AF4414">
        <v>10.9</v>
      </c>
    </row>
    <row r="4415" spans="1:32" x14ac:dyDescent="0.2">
      <c r="A4415" t="s">
        <v>908</v>
      </c>
      <c r="B4415" t="s">
        <v>794</v>
      </c>
      <c r="C4415" t="s">
        <v>58</v>
      </c>
      <c r="D4415" t="s">
        <v>43</v>
      </c>
      <c r="E4415">
        <v>2</v>
      </c>
      <c r="F4415" t="s">
        <v>909</v>
      </c>
      <c r="G4415" t="s">
        <v>112</v>
      </c>
      <c r="T4415">
        <v>6</v>
      </c>
      <c r="U4415">
        <v>3</v>
      </c>
      <c r="V4415">
        <v>19</v>
      </c>
      <c r="W4415">
        <v>1</v>
      </c>
      <c r="X4415">
        <v>0</v>
      </c>
      <c r="Y4415">
        <v>0</v>
      </c>
      <c r="AF4415">
        <v>10.9</v>
      </c>
    </row>
    <row r="4416" spans="1:32" x14ac:dyDescent="0.2">
      <c r="A4416" t="s">
        <v>499</v>
      </c>
      <c r="B4416" t="s">
        <v>475</v>
      </c>
      <c r="C4416" t="s">
        <v>49</v>
      </c>
      <c r="D4416" t="s">
        <v>51</v>
      </c>
      <c r="E4416">
        <v>2</v>
      </c>
      <c r="F4416" t="s">
        <v>500</v>
      </c>
      <c r="G4416" t="s">
        <v>113</v>
      </c>
      <c r="O4416">
        <v>16</v>
      </c>
      <c r="P4416">
        <v>88</v>
      </c>
      <c r="Q4416">
        <v>0</v>
      </c>
      <c r="R4416">
        <v>0</v>
      </c>
      <c r="S4416">
        <v>0</v>
      </c>
      <c r="T4416">
        <v>1</v>
      </c>
      <c r="U4416">
        <v>1</v>
      </c>
      <c r="V4416">
        <v>10</v>
      </c>
      <c r="W4416">
        <v>0</v>
      </c>
      <c r="X4416">
        <v>0</v>
      </c>
      <c r="Y4416">
        <v>0</v>
      </c>
      <c r="AF4416">
        <v>10.8</v>
      </c>
    </row>
    <row r="4417" spans="1:32" x14ac:dyDescent="0.2">
      <c r="A4417" t="s">
        <v>816</v>
      </c>
      <c r="B4417" t="s">
        <v>720</v>
      </c>
      <c r="C4417" t="s">
        <v>41</v>
      </c>
      <c r="D4417" t="s">
        <v>36</v>
      </c>
      <c r="E4417">
        <v>2</v>
      </c>
      <c r="F4417" t="s">
        <v>817</v>
      </c>
      <c r="G4417" t="s">
        <v>117</v>
      </c>
      <c r="O4417">
        <v>1</v>
      </c>
      <c r="P4417">
        <v>-4</v>
      </c>
      <c r="Q4417">
        <v>0</v>
      </c>
      <c r="R4417">
        <v>0</v>
      </c>
      <c r="S4417">
        <v>0</v>
      </c>
      <c r="T4417">
        <v>7</v>
      </c>
      <c r="U4417">
        <v>5</v>
      </c>
      <c r="V4417">
        <v>62</v>
      </c>
      <c r="W4417">
        <v>0</v>
      </c>
      <c r="X4417">
        <v>0</v>
      </c>
      <c r="Y4417">
        <v>0</v>
      </c>
      <c r="AF4417">
        <v>10.8</v>
      </c>
    </row>
    <row r="4418" spans="1:32" x14ac:dyDescent="0.2">
      <c r="A4418" t="s">
        <v>850</v>
      </c>
      <c r="B4418" t="s">
        <v>720</v>
      </c>
      <c r="C4418" t="s">
        <v>40</v>
      </c>
      <c r="D4418" t="s">
        <v>42</v>
      </c>
      <c r="E4418">
        <v>2</v>
      </c>
      <c r="F4418" t="s">
        <v>851</v>
      </c>
      <c r="G4418" t="s">
        <v>120</v>
      </c>
      <c r="T4418">
        <v>4</v>
      </c>
      <c r="U4418">
        <v>4</v>
      </c>
      <c r="V4418">
        <v>68</v>
      </c>
      <c r="W4418">
        <v>0</v>
      </c>
      <c r="X4418">
        <v>0</v>
      </c>
      <c r="Y4418">
        <v>0</v>
      </c>
      <c r="AF4418">
        <v>10.8</v>
      </c>
    </row>
    <row r="4419" spans="1:32" x14ac:dyDescent="0.2">
      <c r="A4419" t="s">
        <v>616</v>
      </c>
      <c r="B4419" t="s">
        <v>475</v>
      </c>
      <c r="C4419" t="s">
        <v>33</v>
      </c>
      <c r="D4419" t="s">
        <v>44</v>
      </c>
      <c r="E4419">
        <v>2</v>
      </c>
      <c r="F4419" t="s">
        <v>617</v>
      </c>
      <c r="G4419" t="s">
        <v>111</v>
      </c>
      <c r="O4419">
        <v>2</v>
      </c>
      <c r="P4419">
        <v>7</v>
      </c>
      <c r="Q4419">
        <v>0</v>
      </c>
      <c r="R4419">
        <v>0</v>
      </c>
      <c r="S4419">
        <v>0</v>
      </c>
      <c r="T4419">
        <v>7</v>
      </c>
      <c r="U4419">
        <v>6</v>
      </c>
      <c r="V4419">
        <v>40</v>
      </c>
      <c r="W4419">
        <v>0</v>
      </c>
      <c r="X4419">
        <v>0</v>
      </c>
      <c r="Y4419">
        <v>0</v>
      </c>
      <c r="AF4419">
        <v>10.7</v>
      </c>
    </row>
    <row r="4420" spans="1:32" x14ac:dyDescent="0.2">
      <c r="A4420" t="s">
        <v>640</v>
      </c>
      <c r="B4420" t="s">
        <v>475</v>
      </c>
      <c r="C4420" t="s">
        <v>38</v>
      </c>
      <c r="D4420" t="s">
        <v>34</v>
      </c>
      <c r="E4420">
        <v>2</v>
      </c>
      <c r="F4420" t="s">
        <v>641</v>
      </c>
      <c r="G4420" t="s">
        <v>119</v>
      </c>
      <c r="O4420">
        <v>13</v>
      </c>
      <c r="P4420">
        <v>2</v>
      </c>
      <c r="Q4420">
        <v>0</v>
      </c>
      <c r="R4420">
        <v>0</v>
      </c>
      <c r="S4420">
        <v>0</v>
      </c>
      <c r="T4420">
        <v>5</v>
      </c>
      <c r="U4420">
        <v>5</v>
      </c>
      <c r="V4420">
        <v>53</v>
      </c>
      <c r="W4420">
        <v>0</v>
      </c>
      <c r="X4420">
        <v>0</v>
      </c>
      <c r="Y4420">
        <v>0</v>
      </c>
      <c r="AF4420">
        <v>10.5</v>
      </c>
    </row>
    <row r="4421" spans="1:32" x14ac:dyDescent="0.2">
      <c r="A4421" t="s">
        <v>1003</v>
      </c>
      <c r="B4421" t="s">
        <v>720</v>
      </c>
      <c r="C4421" t="s">
        <v>33</v>
      </c>
      <c r="D4421" t="s">
        <v>44</v>
      </c>
      <c r="E4421">
        <v>2</v>
      </c>
      <c r="F4421" t="s">
        <v>1004</v>
      </c>
      <c r="G4421" t="s">
        <v>111</v>
      </c>
      <c r="T4421">
        <v>11</v>
      </c>
      <c r="U4421">
        <v>5</v>
      </c>
      <c r="V4421">
        <v>53</v>
      </c>
      <c r="W4421">
        <v>0</v>
      </c>
      <c r="X4421">
        <v>0</v>
      </c>
      <c r="Y4421">
        <v>0</v>
      </c>
      <c r="AF4421">
        <v>10.3</v>
      </c>
    </row>
    <row r="4422" spans="1:32" x14ac:dyDescent="0.2">
      <c r="A4422" t="s">
        <v>405</v>
      </c>
      <c r="B4422" t="s">
        <v>367</v>
      </c>
      <c r="C4422" t="s">
        <v>52</v>
      </c>
      <c r="D4422" t="s">
        <v>46</v>
      </c>
      <c r="E4422">
        <v>2</v>
      </c>
      <c r="F4422" t="s">
        <v>406</v>
      </c>
      <c r="G4422" t="s">
        <v>108</v>
      </c>
      <c r="H4422">
        <v>9</v>
      </c>
      <c r="I4422">
        <v>8</v>
      </c>
      <c r="J4422">
        <v>120</v>
      </c>
      <c r="K4422">
        <v>1</v>
      </c>
      <c r="L4422">
        <v>0</v>
      </c>
      <c r="M4422">
        <v>1</v>
      </c>
      <c r="N4422">
        <v>0</v>
      </c>
      <c r="O4422">
        <v>3</v>
      </c>
      <c r="P4422">
        <v>24</v>
      </c>
      <c r="Q4422">
        <v>0</v>
      </c>
      <c r="R4422">
        <v>0</v>
      </c>
      <c r="S4422">
        <v>0</v>
      </c>
      <c r="AF4422">
        <v>10.199999999999999</v>
      </c>
    </row>
    <row r="4423" spans="1:32" x14ac:dyDescent="0.2">
      <c r="A4423" t="s">
        <v>395</v>
      </c>
      <c r="B4423" t="s">
        <v>367</v>
      </c>
      <c r="C4423" t="s">
        <v>35</v>
      </c>
      <c r="D4423" t="s">
        <v>53</v>
      </c>
      <c r="E4423">
        <v>2</v>
      </c>
      <c r="F4423" t="s">
        <v>396</v>
      </c>
      <c r="G4423" t="s">
        <v>115</v>
      </c>
      <c r="H4423">
        <v>32</v>
      </c>
      <c r="I4423">
        <v>17</v>
      </c>
      <c r="J4423">
        <v>150</v>
      </c>
      <c r="K4423">
        <v>1</v>
      </c>
      <c r="L4423">
        <v>0</v>
      </c>
      <c r="M4423">
        <v>0</v>
      </c>
      <c r="N4423">
        <v>0</v>
      </c>
      <c r="O4423">
        <v>1</v>
      </c>
      <c r="P4423">
        <v>1</v>
      </c>
      <c r="Q4423">
        <v>0</v>
      </c>
      <c r="R4423">
        <v>0</v>
      </c>
      <c r="S4423">
        <v>0</v>
      </c>
      <c r="AF4423">
        <v>10.1</v>
      </c>
    </row>
    <row r="4424" spans="1:32" x14ac:dyDescent="0.2">
      <c r="A4424" t="s">
        <v>590</v>
      </c>
      <c r="B4424" t="s">
        <v>475</v>
      </c>
      <c r="C4424" t="s">
        <v>60</v>
      </c>
      <c r="D4424" t="s">
        <v>48</v>
      </c>
      <c r="E4424">
        <v>2</v>
      </c>
      <c r="F4424" t="s">
        <v>591</v>
      </c>
      <c r="G4424" t="s">
        <v>114</v>
      </c>
      <c r="O4424">
        <v>13</v>
      </c>
      <c r="P4424">
        <v>43</v>
      </c>
      <c r="Q4424">
        <v>0</v>
      </c>
      <c r="R4424">
        <v>0</v>
      </c>
      <c r="S4424">
        <v>0</v>
      </c>
      <c r="T4424">
        <v>4</v>
      </c>
      <c r="U4424">
        <v>4</v>
      </c>
      <c r="V4424">
        <v>18</v>
      </c>
      <c r="W4424">
        <v>0</v>
      </c>
      <c r="X4424">
        <v>0</v>
      </c>
      <c r="Y4424">
        <v>0</v>
      </c>
      <c r="AF4424">
        <v>10.1</v>
      </c>
    </row>
    <row r="4425" spans="1:32" x14ac:dyDescent="0.2">
      <c r="A4425" t="s">
        <v>1043</v>
      </c>
      <c r="B4425" t="s">
        <v>720</v>
      </c>
      <c r="C4425" t="s">
        <v>46</v>
      </c>
      <c r="D4425" t="s">
        <v>52</v>
      </c>
      <c r="E4425">
        <v>2</v>
      </c>
      <c r="F4425" t="s">
        <v>1044</v>
      </c>
      <c r="G4425" t="s">
        <v>108</v>
      </c>
      <c r="T4425">
        <v>3</v>
      </c>
      <c r="U4425">
        <v>2</v>
      </c>
      <c r="V4425">
        <v>20</v>
      </c>
      <c r="W4425">
        <v>1</v>
      </c>
      <c r="X4425">
        <v>0</v>
      </c>
      <c r="Y4425">
        <v>0</v>
      </c>
      <c r="AF4425">
        <v>10</v>
      </c>
    </row>
    <row r="4426" spans="1:32" x14ac:dyDescent="0.2">
      <c r="A4426" t="s">
        <v>1246</v>
      </c>
      <c r="B4426" t="s">
        <v>720</v>
      </c>
      <c r="C4426" t="s">
        <v>47</v>
      </c>
      <c r="D4426" t="s">
        <v>57</v>
      </c>
      <c r="E4426">
        <v>2</v>
      </c>
      <c r="F4426" t="s">
        <v>1247</v>
      </c>
      <c r="G4426" t="s">
        <v>121</v>
      </c>
      <c r="T4426">
        <v>3</v>
      </c>
      <c r="U4426">
        <v>1</v>
      </c>
      <c r="V4426">
        <v>29</v>
      </c>
      <c r="W4426">
        <v>1</v>
      </c>
      <c r="X4426">
        <v>0</v>
      </c>
      <c r="Y4426">
        <v>0</v>
      </c>
      <c r="AF4426">
        <v>9.9</v>
      </c>
    </row>
    <row r="4427" spans="1:32" x14ac:dyDescent="0.2">
      <c r="A4427" t="s">
        <v>868</v>
      </c>
      <c r="B4427" t="s">
        <v>794</v>
      </c>
      <c r="C4427" t="s">
        <v>62</v>
      </c>
      <c r="D4427" t="s">
        <v>31</v>
      </c>
      <c r="E4427">
        <v>2</v>
      </c>
      <c r="F4427" t="s">
        <v>869</v>
      </c>
      <c r="G4427" t="s">
        <v>107</v>
      </c>
      <c r="T4427">
        <v>5</v>
      </c>
      <c r="U4427">
        <v>4</v>
      </c>
      <c r="V4427">
        <v>58</v>
      </c>
      <c r="W4427">
        <v>0</v>
      </c>
      <c r="X4427">
        <v>0</v>
      </c>
      <c r="Y4427">
        <v>0</v>
      </c>
      <c r="AF4427">
        <v>9.8000000000000007</v>
      </c>
    </row>
    <row r="4428" spans="1:32" x14ac:dyDescent="0.2">
      <c r="A4428" t="s">
        <v>1256</v>
      </c>
      <c r="B4428" t="s">
        <v>794</v>
      </c>
      <c r="C4428" t="s">
        <v>42</v>
      </c>
      <c r="D4428" t="s">
        <v>40</v>
      </c>
      <c r="E4428">
        <v>2</v>
      </c>
      <c r="F4428" t="s">
        <v>1257</v>
      </c>
      <c r="G4428" t="s">
        <v>120</v>
      </c>
      <c r="T4428">
        <v>2</v>
      </c>
      <c r="U4428">
        <v>2</v>
      </c>
      <c r="V4428">
        <v>18</v>
      </c>
      <c r="W4428">
        <v>1</v>
      </c>
      <c r="X4428">
        <v>0</v>
      </c>
      <c r="Y4428">
        <v>0</v>
      </c>
      <c r="AF4428">
        <v>9.8000000000000007</v>
      </c>
    </row>
    <row r="4429" spans="1:32" x14ac:dyDescent="0.2">
      <c r="A4429" t="s">
        <v>876</v>
      </c>
      <c r="B4429" t="s">
        <v>794</v>
      </c>
      <c r="C4429" t="s">
        <v>35</v>
      </c>
      <c r="D4429" t="s">
        <v>53</v>
      </c>
      <c r="E4429">
        <v>2</v>
      </c>
      <c r="F4429" t="s">
        <v>877</v>
      </c>
      <c r="G4429" t="s">
        <v>115</v>
      </c>
      <c r="T4429">
        <v>7</v>
      </c>
      <c r="U4429">
        <v>5</v>
      </c>
      <c r="V4429">
        <v>47</v>
      </c>
      <c r="W4429">
        <v>0</v>
      </c>
      <c r="X4429">
        <v>0</v>
      </c>
      <c r="Y4429">
        <v>0</v>
      </c>
      <c r="AF4429">
        <v>9.6999999999999993</v>
      </c>
    </row>
    <row r="4430" spans="1:32" x14ac:dyDescent="0.2">
      <c r="A4430" t="s">
        <v>1063</v>
      </c>
      <c r="B4430" t="s">
        <v>794</v>
      </c>
      <c r="C4430" t="s">
        <v>49</v>
      </c>
      <c r="D4430" t="s">
        <v>51</v>
      </c>
      <c r="E4430">
        <v>2</v>
      </c>
      <c r="F4430" t="s">
        <v>1064</v>
      </c>
      <c r="G4430" t="s">
        <v>113</v>
      </c>
      <c r="T4430">
        <v>6</v>
      </c>
      <c r="U4430">
        <v>5</v>
      </c>
      <c r="V4430">
        <v>47</v>
      </c>
      <c r="W4430">
        <v>0</v>
      </c>
      <c r="X4430">
        <v>0</v>
      </c>
      <c r="Y4430">
        <v>0</v>
      </c>
      <c r="AF4430">
        <v>9.6999999999999993</v>
      </c>
    </row>
    <row r="4431" spans="1:32" x14ac:dyDescent="0.2">
      <c r="A4431" t="s">
        <v>503</v>
      </c>
      <c r="B4431" t="s">
        <v>475</v>
      </c>
      <c r="C4431" t="s">
        <v>61</v>
      </c>
      <c r="D4431" t="s">
        <v>39</v>
      </c>
      <c r="E4431">
        <v>2</v>
      </c>
      <c r="F4431" t="s">
        <v>504</v>
      </c>
      <c r="G4431" t="s">
        <v>110</v>
      </c>
      <c r="O4431">
        <v>1</v>
      </c>
      <c r="P4431">
        <v>5</v>
      </c>
      <c r="Q4431">
        <v>0</v>
      </c>
      <c r="R4431">
        <v>0</v>
      </c>
      <c r="S4431">
        <v>0</v>
      </c>
      <c r="T4431">
        <v>6</v>
      </c>
      <c r="U4431">
        <v>5</v>
      </c>
      <c r="V4431">
        <v>41</v>
      </c>
      <c r="W4431">
        <v>0</v>
      </c>
      <c r="X4431">
        <v>0</v>
      </c>
      <c r="Y4431">
        <v>0</v>
      </c>
      <c r="Z4431">
        <v>1</v>
      </c>
      <c r="AA4431">
        <v>0</v>
      </c>
      <c r="AF4431">
        <v>9.6</v>
      </c>
    </row>
    <row r="4432" spans="1:32" x14ac:dyDescent="0.2">
      <c r="A4432" t="s">
        <v>822</v>
      </c>
      <c r="B4432" t="s">
        <v>720</v>
      </c>
      <c r="C4432" t="s">
        <v>46</v>
      </c>
      <c r="D4432" t="s">
        <v>52</v>
      </c>
      <c r="E4432">
        <v>2</v>
      </c>
      <c r="F4432" t="s">
        <v>823</v>
      </c>
      <c r="G4432" t="s">
        <v>108</v>
      </c>
      <c r="T4432">
        <v>5</v>
      </c>
      <c r="U4432">
        <v>5</v>
      </c>
      <c r="V4432">
        <v>45</v>
      </c>
      <c r="W4432">
        <v>0</v>
      </c>
      <c r="X4432">
        <v>0</v>
      </c>
      <c r="Y4432">
        <v>0</v>
      </c>
      <c r="AF4432">
        <v>9.5</v>
      </c>
    </row>
    <row r="4433" spans="1:32" x14ac:dyDescent="0.2">
      <c r="A4433" t="s">
        <v>638</v>
      </c>
      <c r="B4433" t="s">
        <v>475</v>
      </c>
      <c r="C4433" t="s">
        <v>32</v>
      </c>
      <c r="D4433" t="s">
        <v>59</v>
      </c>
      <c r="E4433">
        <v>2</v>
      </c>
      <c r="F4433" t="s">
        <v>639</v>
      </c>
      <c r="G4433" t="s">
        <v>122</v>
      </c>
      <c r="O4433">
        <v>12</v>
      </c>
      <c r="P4433">
        <v>38</v>
      </c>
      <c r="Q4433">
        <v>0</v>
      </c>
      <c r="R4433">
        <v>0</v>
      </c>
      <c r="S4433">
        <v>0</v>
      </c>
      <c r="T4433">
        <v>5</v>
      </c>
      <c r="U4433">
        <v>4</v>
      </c>
      <c r="V4433">
        <v>16</v>
      </c>
      <c r="W4433">
        <v>0</v>
      </c>
      <c r="X4433">
        <v>0</v>
      </c>
      <c r="Y4433">
        <v>0</v>
      </c>
      <c r="AF4433">
        <v>9.4</v>
      </c>
    </row>
    <row r="4434" spans="1:32" x14ac:dyDescent="0.2">
      <c r="A4434" t="s">
        <v>791</v>
      </c>
      <c r="B4434" t="s">
        <v>720</v>
      </c>
      <c r="C4434" t="s">
        <v>58</v>
      </c>
      <c r="D4434" t="s">
        <v>43</v>
      </c>
      <c r="E4434">
        <v>2</v>
      </c>
      <c r="F4434" t="s">
        <v>792</v>
      </c>
      <c r="G4434" t="s">
        <v>112</v>
      </c>
      <c r="O4434">
        <v>1</v>
      </c>
      <c r="P4434">
        <v>7</v>
      </c>
      <c r="Q4434">
        <v>0</v>
      </c>
      <c r="R4434">
        <v>0</v>
      </c>
      <c r="S4434">
        <v>0</v>
      </c>
      <c r="T4434">
        <v>5</v>
      </c>
      <c r="U4434">
        <v>4</v>
      </c>
      <c r="V4434">
        <v>47</v>
      </c>
      <c r="W4434">
        <v>0</v>
      </c>
      <c r="X4434">
        <v>0</v>
      </c>
      <c r="Y4434">
        <v>0</v>
      </c>
      <c r="AF4434">
        <v>9.4</v>
      </c>
    </row>
    <row r="4435" spans="1:32" x14ac:dyDescent="0.2">
      <c r="A4435" t="s">
        <v>1087</v>
      </c>
      <c r="B4435" t="s">
        <v>720</v>
      </c>
      <c r="C4435" t="s">
        <v>33</v>
      </c>
      <c r="D4435" t="s">
        <v>44</v>
      </c>
      <c r="E4435">
        <v>2</v>
      </c>
      <c r="F4435" t="s">
        <v>1088</v>
      </c>
      <c r="G4435" t="s">
        <v>111</v>
      </c>
      <c r="T4435">
        <v>12</v>
      </c>
      <c r="U4435">
        <v>6</v>
      </c>
      <c r="V4435">
        <v>34</v>
      </c>
      <c r="W4435">
        <v>0</v>
      </c>
      <c r="X4435">
        <v>0</v>
      </c>
      <c r="Y4435">
        <v>0</v>
      </c>
      <c r="AF4435">
        <v>9.4</v>
      </c>
    </row>
    <row r="4436" spans="1:32" x14ac:dyDescent="0.2">
      <c r="A4436" t="s">
        <v>932</v>
      </c>
      <c r="B4436" t="s">
        <v>720</v>
      </c>
      <c r="C4436" t="s">
        <v>33</v>
      </c>
      <c r="D4436" t="s">
        <v>44</v>
      </c>
      <c r="E4436">
        <v>2</v>
      </c>
      <c r="F4436" t="s">
        <v>933</v>
      </c>
      <c r="G4436" t="s">
        <v>111</v>
      </c>
      <c r="T4436">
        <v>8</v>
      </c>
      <c r="U4436">
        <v>3</v>
      </c>
      <c r="V4436">
        <v>63</v>
      </c>
      <c r="W4436">
        <v>0</v>
      </c>
      <c r="X4436">
        <v>0</v>
      </c>
      <c r="Y4436">
        <v>0</v>
      </c>
      <c r="AF4436">
        <v>9.3000000000000007</v>
      </c>
    </row>
    <row r="4437" spans="1:32" x14ac:dyDescent="0.2">
      <c r="A4437" t="s">
        <v>544</v>
      </c>
      <c r="B4437" t="s">
        <v>475</v>
      </c>
      <c r="C4437" t="s">
        <v>53</v>
      </c>
      <c r="D4437" t="s">
        <v>35</v>
      </c>
      <c r="E4437">
        <v>2</v>
      </c>
      <c r="F4437" t="s">
        <v>545</v>
      </c>
      <c r="G4437" t="s">
        <v>115</v>
      </c>
      <c r="O4437">
        <v>18</v>
      </c>
      <c r="P4437">
        <v>59</v>
      </c>
      <c r="Q4437">
        <v>0</v>
      </c>
      <c r="R4437">
        <v>0</v>
      </c>
      <c r="S4437">
        <v>0</v>
      </c>
      <c r="T4437">
        <v>2</v>
      </c>
      <c r="U4437">
        <v>2</v>
      </c>
      <c r="V4437">
        <v>13</v>
      </c>
      <c r="W4437">
        <v>0</v>
      </c>
      <c r="X4437">
        <v>0</v>
      </c>
      <c r="Y4437">
        <v>0</v>
      </c>
      <c r="AF4437">
        <v>9.1999999999999993</v>
      </c>
    </row>
    <row r="4438" spans="1:32" x14ac:dyDescent="0.2">
      <c r="A4438" t="s">
        <v>672</v>
      </c>
      <c r="B4438" t="s">
        <v>475</v>
      </c>
      <c r="C4438" t="s">
        <v>50</v>
      </c>
      <c r="D4438" t="s">
        <v>37</v>
      </c>
      <c r="E4438">
        <v>2</v>
      </c>
      <c r="F4438" t="s">
        <v>673</v>
      </c>
      <c r="G4438" t="s">
        <v>109</v>
      </c>
      <c r="O4438">
        <v>9</v>
      </c>
      <c r="P4438">
        <v>32</v>
      </c>
      <c r="Q4438">
        <v>1</v>
      </c>
      <c r="R4438">
        <v>0</v>
      </c>
      <c r="S4438">
        <v>0</v>
      </c>
      <c r="T4438">
        <v>1</v>
      </c>
      <c r="U4438">
        <v>0</v>
      </c>
      <c r="V4438">
        <v>0</v>
      </c>
      <c r="W4438">
        <v>0</v>
      </c>
      <c r="X4438">
        <v>0</v>
      </c>
      <c r="Y4438">
        <v>0</v>
      </c>
      <c r="AF4438">
        <v>9.1999999999999993</v>
      </c>
    </row>
    <row r="4439" spans="1:32" x14ac:dyDescent="0.2">
      <c r="A4439" t="s">
        <v>532</v>
      </c>
      <c r="B4439" t="s">
        <v>475</v>
      </c>
      <c r="C4439" t="s">
        <v>57</v>
      </c>
      <c r="D4439" t="s">
        <v>47</v>
      </c>
      <c r="E4439">
        <v>2</v>
      </c>
      <c r="F4439" t="s">
        <v>533</v>
      </c>
      <c r="G4439" t="s">
        <v>121</v>
      </c>
      <c r="O4439">
        <v>15</v>
      </c>
      <c r="P4439">
        <v>41</v>
      </c>
      <c r="Q4439">
        <v>0</v>
      </c>
      <c r="R4439">
        <v>0</v>
      </c>
      <c r="S4439">
        <v>0</v>
      </c>
      <c r="T4439">
        <v>6</v>
      </c>
      <c r="U4439">
        <v>3</v>
      </c>
      <c r="V4439">
        <v>21</v>
      </c>
      <c r="W4439">
        <v>0</v>
      </c>
      <c r="X4439">
        <v>0</v>
      </c>
      <c r="Y4439">
        <v>0</v>
      </c>
      <c r="AF4439">
        <v>9.1999999999999993</v>
      </c>
    </row>
    <row r="4440" spans="1:32" x14ac:dyDescent="0.2">
      <c r="A4440" t="s">
        <v>566</v>
      </c>
      <c r="B4440" t="s">
        <v>475</v>
      </c>
      <c r="C4440" t="s">
        <v>42</v>
      </c>
      <c r="D4440" t="s">
        <v>40</v>
      </c>
      <c r="E4440">
        <v>2</v>
      </c>
      <c r="F4440" t="s">
        <v>567</v>
      </c>
      <c r="G4440" t="s">
        <v>120</v>
      </c>
      <c r="O4440">
        <v>10</v>
      </c>
      <c r="P4440">
        <v>14</v>
      </c>
      <c r="Q4440">
        <v>0</v>
      </c>
      <c r="R4440">
        <v>0</v>
      </c>
      <c r="S4440">
        <v>0</v>
      </c>
      <c r="T4440">
        <v>6</v>
      </c>
      <c r="U4440">
        <v>5</v>
      </c>
      <c r="V4440">
        <v>28</v>
      </c>
      <c r="W4440">
        <v>0</v>
      </c>
      <c r="X4440">
        <v>0</v>
      </c>
      <c r="Y4440">
        <v>0</v>
      </c>
      <c r="AF4440">
        <v>9.1999999999999993</v>
      </c>
    </row>
    <row r="4441" spans="1:32" x14ac:dyDescent="0.2">
      <c r="A4441" t="s">
        <v>828</v>
      </c>
      <c r="B4441" t="s">
        <v>720</v>
      </c>
      <c r="C4441" t="s">
        <v>62</v>
      </c>
      <c r="D4441" t="s">
        <v>31</v>
      </c>
      <c r="E4441">
        <v>2</v>
      </c>
      <c r="F4441" t="s">
        <v>829</v>
      </c>
      <c r="G4441" t="s">
        <v>107</v>
      </c>
      <c r="O4441">
        <v>2</v>
      </c>
      <c r="P4441">
        <v>-5</v>
      </c>
      <c r="Q4441">
        <v>0</v>
      </c>
      <c r="R4441">
        <v>0</v>
      </c>
      <c r="S4441">
        <v>0</v>
      </c>
      <c r="T4441">
        <v>7</v>
      </c>
      <c r="U4441">
        <v>4</v>
      </c>
      <c r="V4441">
        <v>57</v>
      </c>
      <c r="W4441">
        <v>0</v>
      </c>
      <c r="X4441">
        <v>0</v>
      </c>
      <c r="Y4441">
        <v>0</v>
      </c>
      <c r="AF4441">
        <v>9.1999999999999993</v>
      </c>
    </row>
    <row r="4442" spans="1:32" x14ac:dyDescent="0.2">
      <c r="A4442" t="s">
        <v>1268</v>
      </c>
      <c r="B4442" t="s">
        <v>794</v>
      </c>
      <c r="C4442" t="s">
        <v>31</v>
      </c>
      <c r="D4442" t="s">
        <v>62</v>
      </c>
      <c r="E4442">
        <v>2</v>
      </c>
      <c r="F4442" t="s">
        <v>1269</v>
      </c>
      <c r="G4442" t="s">
        <v>107</v>
      </c>
      <c r="T4442">
        <v>3</v>
      </c>
      <c r="U4442">
        <v>2</v>
      </c>
      <c r="V4442">
        <v>12</v>
      </c>
      <c r="W4442">
        <v>1</v>
      </c>
      <c r="X4442">
        <v>0</v>
      </c>
      <c r="Y4442">
        <v>0</v>
      </c>
      <c r="AF4442">
        <v>9.1999999999999993</v>
      </c>
    </row>
    <row r="4443" spans="1:32" x14ac:dyDescent="0.2">
      <c r="A4443" t="s">
        <v>1179</v>
      </c>
      <c r="B4443" t="s">
        <v>794</v>
      </c>
      <c r="C4443" t="s">
        <v>42</v>
      </c>
      <c r="D4443" t="s">
        <v>40</v>
      </c>
      <c r="E4443">
        <v>2</v>
      </c>
      <c r="F4443" t="s">
        <v>1180</v>
      </c>
      <c r="G4443" t="s">
        <v>120</v>
      </c>
      <c r="T4443">
        <v>4</v>
      </c>
      <c r="U4443">
        <v>3</v>
      </c>
      <c r="V4443">
        <v>62</v>
      </c>
      <c r="W4443">
        <v>0</v>
      </c>
      <c r="X4443">
        <v>0</v>
      </c>
      <c r="Y4443">
        <v>0</v>
      </c>
      <c r="AF4443">
        <v>9.1999999999999993</v>
      </c>
    </row>
    <row r="4444" spans="1:32" x14ac:dyDescent="0.2">
      <c r="A4444" t="s">
        <v>393</v>
      </c>
      <c r="B4444" t="s">
        <v>367</v>
      </c>
      <c r="C4444" t="s">
        <v>34</v>
      </c>
      <c r="D4444" t="s">
        <v>38</v>
      </c>
      <c r="E4444">
        <v>2</v>
      </c>
      <c r="F4444" t="s">
        <v>394</v>
      </c>
      <c r="G4444" t="s">
        <v>119</v>
      </c>
      <c r="H4444">
        <v>27</v>
      </c>
      <c r="I4444">
        <v>18</v>
      </c>
      <c r="J4444">
        <v>195</v>
      </c>
      <c r="K4444">
        <v>0</v>
      </c>
      <c r="L4444">
        <v>0</v>
      </c>
      <c r="M4444">
        <v>0</v>
      </c>
      <c r="N4444">
        <v>0</v>
      </c>
      <c r="O4444">
        <v>1</v>
      </c>
      <c r="P4444">
        <v>12</v>
      </c>
      <c r="Q4444">
        <v>0</v>
      </c>
      <c r="R4444">
        <v>0</v>
      </c>
      <c r="S4444">
        <v>0</v>
      </c>
      <c r="Z4444">
        <v>1</v>
      </c>
      <c r="AA4444">
        <v>0</v>
      </c>
      <c r="AF4444">
        <v>9</v>
      </c>
    </row>
    <row r="4445" spans="1:32" x14ac:dyDescent="0.2">
      <c r="A4445" t="s">
        <v>604</v>
      </c>
      <c r="B4445" t="s">
        <v>475</v>
      </c>
      <c r="C4445" t="s">
        <v>59</v>
      </c>
      <c r="D4445" t="s">
        <v>32</v>
      </c>
      <c r="E4445">
        <v>2</v>
      </c>
      <c r="F4445" t="s">
        <v>605</v>
      </c>
      <c r="G4445" t="s">
        <v>122</v>
      </c>
      <c r="O4445">
        <v>5</v>
      </c>
      <c r="P4445">
        <v>12</v>
      </c>
      <c r="Q4445">
        <v>0</v>
      </c>
      <c r="R4445">
        <v>0</v>
      </c>
      <c r="S4445">
        <v>0</v>
      </c>
      <c r="T4445">
        <v>5</v>
      </c>
      <c r="U4445">
        <v>5</v>
      </c>
      <c r="V4445">
        <v>27</v>
      </c>
      <c r="W4445">
        <v>0</v>
      </c>
      <c r="X4445">
        <v>0</v>
      </c>
      <c r="Y4445">
        <v>0</v>
      </c>
      <c r="AF4445">
        <v>8.9</v>
      </c>
    </row>
    <row r="4446" spans="1:32" x14ac:dyDescent="0.2">
      <c r="A4446" t="s">
        <v>1089</v>
      </c>
      <c r="B4446" t="s">
        <v>794</v>
      </c>
      <c r="C4446" t="s">
        <v>52</v>
      </c>
      <c r="D4446" t="s">
        <v>46</v>
      </c>
      <c r="E4446">
        <v>2</v>
      </c>
      <c r="F4446" t="s">
        <v>1090</v>
      </c>
      <c r="G4446" t="s">
        <v>108</v>
      </c>
      <c r="T4446">
        <v>6</v>
      </c>
      <c r="U4446">
        <v>4</v>
      </c>
      <c r="V4446">
        <v>48</v>
      </c>
      <c r="W4446">
        <v>0</v>
      </c>
      <c r="X4446">
        <v>0</v>
      </c>
      <c r="Y4446">
        <v>0</v>
      </c>
      <c r="AF4446">
        <v>8.8000000000000007</v>
      </c>
    </row>
    <row r="4447" spans="1:32" x14ac:dyDescent="0.2">
      <c r="A4447" t="s">
        <v>930</v>
      </c>
      <c r="B4447" t="s">
        <v>720</v>
      </c>
      <c r="C4447" t="s">
        <v>48</v>
      </c>
      <c r="D4447" t="s">
        <v>60</v>
      </c>
      <c r="E4447">
        <v>2</v>
      </c>
      <c r="F4447" t="s">
        <v>931</v>
      </c>
      <c r="G4447" t="s">
        <v>114</v>
      </c>
      <c r="T4447">
        <v>4</v>
      </c>
      <c r="U4447">
        <v>2</v>
      </c>
      <c r="V4447">
        <v>67</v>
      </c>
      <c r="W4447">
        <v>0</v>
      </c>
      <c r="X4447">
        <v>0</v>
      </c>
      <c r="Y4447">
        <v>0</v>
      </c>
      <c r="AF4447">
        <v>8.6999999999999993</v>
      </c>
    </row>
    <row r="4448" spans="1:32" x14ac:dyDescent="0.2">
      <c r="A4448" t="s">
        <v>912</v>
      </c>
      <c r="B4448" t="s">
        <v>720</v>
      </c>
      <c r="C4448" t="s">
        <v>59</v>
      </c>
      <c r="D4448" t="s">
        <v>32</v>
      </c>
      <c r="E4448">
        <v>2</v>
      </c>
      <c r="F4448" t="s">
        <v>913</v>
      </c>
      <c r="G4448" t="s">
        <v>122</v>
      </c>
      <c r="T4448">
        <v>7</v>
      </c>
      <c r="U4448">
        <v>4</v>
      </c>
      <c r="V4448">
        <v>45</v>
      </c>
      <c r="W4448">
        <v>0</v>
      </c>
      <c r="X4448">
        <v>0</v>
      </c>
      <c r="Y4448">
        <v>0</v>
      </c>
      <c r="AF4448">
        <v>8.5</v>
      </c>
    </row>
    <row r="4449" spans="1:32" x14ac:dyDescent="0.2">
      <c r="A4449" t="s">
        <v>668</v>
      </c>
      <c r="B4449" t="s">
        <v>475</v>
      </c>
      <c r="C4449" t="s">
        <v>34</v>
      </c>
      <c r="D4449" t="s">
        <v>38</v>
      </c>
      <c r="E4449">
        <v>2</v>
      </c>
      <c r="F4449" t="s">
        <v>669</v>
      </c>
      <c r="G4449" t="s">
        <v>119</v>
      </c>
      <c r="O4449">
        <v>1</v>
      </c>
      <c r="P4449">
        <v>8</v>
      </c>
      <c r="Q4449">
        <v>0</v>
      </c>
      <c r="R4449">
        <v>0</v>
      </c>
      <c r="S4449">
        <v>0</v>
      </c>
      <c r="T4449">
        <v>5</v>
      </c>
      <c r="U4449">
        <v>3</v>
      </c>
      <c r="V4449">
        <v>45</v>
      </c>
      <c r="W4449">
        <v>0</v>
      </c>
      <c r="X4449">
        <v>0</v>
      </c>
      <c r="Y4449">
        <v>0</v>
      </c>
      <c r="AF4449">
        <v>8.3000000000000007</v>
      </c>
    </row>
    <row r="4450" spans="1:32" x14ac:dyDescent="0.2">
      <c r="A4450" t="s">
        <v>1317</v>
      </c>
      <c r="B4450" t="s">
        <v>720</v>
      </c>
      <c r="C4450" t="s">
        <v>47</v>
      </c>
      <c r="D4450" t="s">
        <v>57</v>
      </c>
      <c r="E4450">
        <v>2</v>
      </c>
      <c r="F4450" t="s">
        <v>1318</v>
      </c>
      <c r="G4450" t="s">
        <v>121</v>
      </c>
      <c r="T4450">
        <v>5</v>
      </c>
      <c r="U4450">
        <v>5</v>
      </c>
      <c r="V4450">
        <v>33</v>
      </c>
      <c r="W4450">
        <v>0</v>
      </c>
      <c r="X4450">
        <v>0</v>
      </c>
      <c r="Y4450">
        <v>0</v>
      </c>
      <c r="AF4450">
        <v>8.3000000000000007</v>
      </c>
    </row>
    <row r="4451" spans="1:32" x14ac:dyDescent="0.2">
      <c r="A4451" t="s">
        <v>1129</v>
      </c>
      <c r="B4451" t="s">
        <v>720</v>
      </c>
      <c r="C4451" t="s">
        <v>54</v>
      </c>
      <c r="D4451" t="s">
        <v>45</v>
      </c>
      <c r="E4451">
        <v>2</v>
      </c>
      <c r="F4451" t="s">
        <v>1130</v>
      </c>
      <c r="G4451" t="s">
        <v>116</v>
      </c>
      <c r="T4451">
        <v>2</v>
      </c>
      <c r="U4451">
        <v>1</v>
      </c>
      <c r="V4451">
        <v>13</v>
      </c>
      <c r="W4451">
        <v>1</v>
      </c>
      <c r="X4451">
        <v>0</v>
      </c>
      <c r="Y4451">
        <v>0</v>
      </c>
      <c r="AF4451">
        <v>8.3000000000000007</v>
      </c>
    </row>
    <row r="4452" spans="1:32" x14ac:dyDescent="0.2">
      <c r="A4452" t="s">
        <v>505</v>
      </c>
      <c r="B4452" t="s">
        <v>475</v>
      </c>
      <c r="C4452" t="s">
        <v>36</v>
      </c>
      <c r="D4452" t="s">
        <v>41</v>
      </c>
      <c r="E4452">
        <v>2</v>
      </c>
      <c r="F4452" t="s">
        <v>506</v>
      </c>
      <c r="G4452" t="s">
        <v>117</v>
      </c>
      <c r="O4452">
        <v>8</v>
      </c>
      <c r="P4452">
        <v>38</v>
      </c>
      <c r="Q4452">
        <v>0</v>
      </c>
      <c r="R4452">
        <v>0</v>
      </c>
      <c r="S4452">
        <v>0</v>
      </c>
      <c r="T4452">
        <v>3</v>
      </c>
      <c r="U4452">
        <v>3</v>
      </c>
      <c r="V4452">
        <v>14</v>
      </c>
      <c r="W4452">
        <v>0</v>
      </c>
      <c r="X4452">
        <v>0</v>
      </c>
      <c r="Y4452">
        <v>0</v>
      </c>
      <c r="AF4452">
        <v>8.1999999999999993</v>
      </c>
    </row>
    <row r="4453" spans="1:32" x14ac:dyDescent="0.2">
      <c r="A4453" t="s">
        <v>1109</v>
      </c>
      <c r="B4453" t="s">
        <v>794</v>
      </c>
      <c r="C4453" t="s">
        <v>54</v>
      </c>
      <c r="D4453" t="s">
        <v>45</v>
      </c>
      <c r="E4453">
        <v>2</v>
      </c>
      <c r="F4453" t="s">
        <v>1110</v>
      </c>
      <c r="G4453" t="s">
        <v>116</v>
      </c>
      <c r="T4453">
        <v>6</v>
      </c>
      <c r="U4453">
        <v>4</v>
      </c>
      <c r="V4453">
        <v>42</v>
      </c>
      <c r="W4453">
        <v>0</v>
      </c>
      <c r="X4453">
        <v>0</v>
      </c>
      <c r="Y4453">
        <v>0</v>
      </c>
      <c r="AF4453">
        <v>8.1999999999999993</v>
      </c>
    </row>
    <row r="4454" spans="1:32" x14ac:dyDescent="0.2">
      <c r="A4454" t="s">
        <v>1075</v>
      </c>
      <c r="B4454" t="s">
        <v>720</v>
      </c>
      <c r="C4454" t="s">
        <v>56</v>
      </c>
      <c r="D4454" t="s">
        <v>55</v>
      </c>
      <c r="E4454">
        <v>2</v>
      </c>
      <c r="F4454" t="s">
        <v>1076</v>
      </c>
      <c r="G4454" t="s">
        <v>118</v>
      </c>
      <c r="T4454">
        <v>1</v>
      </c>
      <c r="U4454">
        <v>1</v>
      </c>
      <c r="V4454">
        <v>12</v>
      </c>
      <c r="W4454">
        <v>1</v>
      </c>
      <c r="X4454">
        <v>0</v>
      </c>
      <c r="Y4454">
        <v>0</v>
      </c>
      <c r="AF4454">
        <v>8.1999999999999993</v>
      </c>
    </row>
    <row r="4455" spans="1:32" x14ac:dyDescent="0.2">
      <c r="A4455" t="s">
        <v>688</v>
      </c>
      <c r="B4455" t="s">
        <v>475</v>
      </c>
      <c r="C4455" t="s">
        <v>52</v>
      </c>
      <c r="D4455" t="s">
        <v>46</v>
      </c>
      <c r="E4455">
        <v>2</v>
      </c>
      <c r="F4455" t="s">
        <v>689</v>
      </c>
      <c r="G4455" t="s">
        <v>108</v>
      </c>
      <c r="O4455">
        <v>6</v>
      </c>
      <c r="P4455">
        <v>21</v>
      </c>
      <c r="Q4455">
        <v>1</v>
      </c>
      <c r="R4455">
        <v>0</v>
      </c>
      <c r="S4455">
        <v>0</v>
      </c>
      <c r="AF4455">
        <v>8.1</v>
      </c>
    </row>
    <row r="4456" spans="1:32" x14ac:dyDescent="0.2">
      <c r="A4456" t="s">
        <v>560</v>
      </c>
      <c r="B4456" t="s">
        <v>475</v>
      </c>
      <c r="C4456" t="s">
        <v>32</v>
      </c>
      <c r="D4456" t="s">
        <v>59</v>
      </c>
      <c r="E4456">
        <v>2</v>
      </c>
      <c r="F4456" t="s">
        <v>561</v>
      </c>
      <c r="G4456" t="s">
        <v>122</v>
      </c>
      <c r="O4456">
        <v>14</v>
      </c>
      <c r="P4456">
        <v>57</v>
      </c>
      <c r="Q4456">
        <v>0</v>
      </c>
      <c r="R4456">
        <v>0</v>
      </c>
      <c r="S4456">
        <v>0</v>
      </c>
      <c r="T4456">
        <v>2</v>
      </c>
      <c r="U4456">
        <v>2</v>
      </c>
      <c r="V4456">
        <v>3</v>
      </c>
      <c r="W4456">
        <v>0</v>
      </c>
      <c r="X4456">
        <v>0</v>
      </c>
      <c r="Y4456">
        <v>0</v>
      </c>
      <c r="AF4456">
        <v>8</v>
      </c>
    </row>
    <row r="4457" spans="1:32" x14ac:dyDescent="0.2">
      <c r="A4457" t="s">
        <v>904</v>
      </c>
      <c r="B4457" t="s">
        <v>720</v>
      </c>
      <c r="C4457" t="s">
        <v>56</v>
      </c>
      <c r="D4457" t="s">
        <v>55</v>
      </c>
      <c r="E4457">
        <v>2</v>
      </c>
      <c r="F4457" t="s">
        <v>905</v>
      </c>
      <c r="G4457" t="s">
        <v>118</v>
      </c>
      <c r="T4457">
        <v>4</v>
      </c>
      <c r="U4457">
        <v>3</v>
      </c>
      <c r="V4457">
        <v>50</v>
      </c>
      <c r="W4457">
        <v>0</v>
      </c>
      <c r="X4457">
        <v>0</v>
      </c>
      <c r="Y4457">
        <v>0</v>
      </c>
      <c r="AF4457">
        <v>8</v>
      </c>
    </row>
    <row r="4458" spans="1:32" x14ac:dyDescent="0.2">
      <c r="A4458" t="s">
        <v>1123</v>
      </c>
      <c r="B4458" t="s">
        <v>794</v>
      </c>
      <c r="C4458" t="s">
        <v>33</v>
      </c>
      <c r="D4458" t="s">
        <v>44</v>
      </c>
      <c r="E4458">
        <v>2</v>
      </c>
      <c r="F4458" t="s">
        <v>1124</v>
      </c>
      <c r="G4458" t="s">
        <v>111</v>
      </c>
      <c r="T4458">
        <v>5</v>
      </c>
      <c r="U4458">
        <v>1</v>
      </c>
      <c r="V4458">
        <v>7</v>
      </c>
      <c r="W4458">
        <v>1</v>
      </c>
      <c r="X4458">
        <v>0</v>
      </c>
      <c r="Y4458">
        <v>0</v>
      </c>
      <c r="AF4458">
        <v>7.7</v>
      </c>
    </row>
    <row r="4459" spans="1:32" x14ac:dyDescent="0.2">
      <c r="A4459" t="s">
        <v>789</v>
      </c>
      <c r="B4459" t="s">
        <v>720</v>
      </c>
      <c r="C4459" t="s">
        <v>47</v>
      </c>
      <c r="D4459" t="s">
        <v>57</v>
      </c>
      <c r="E4459">
        <v>2</v>
      </c>
      <c r="F4459" t="s">
        <v>790</v>
      </c>
      <c r="G4459" t="s">
        <v>121</v>
      </c>
      <c r="T4459">
        <v>4</v>
      </c>
      <c r="U4459">
        <v>4</v>
      </c>
      <c r="V4459">
        <v>37</v>
      </c>
      <c r="W4459">
        <v>0</v>
      </c>
      <c r="X4459">
        <v>0</v>
      </c>
      <c r="Y4459">
        <v>0</v>
      </c>
      <c r="AF4459">
        <v>7.7</v>
      </c>
    </row>
    <row r="4460" spans="1:32" x14ac:dyDescent="0.2">
      <c r="A4460" t="s">
        <v>449</v>
      </c>
      <c r="B4460" t="s">
        <v>367</v>
      </c>
      <c r="C4460" t="s">
        <v>34</v>
      </c>
      <c r="D4460" t="s">
        <v>38</v>
      </c>
      <c r="E4460">
        <v>2</v>
      </c>
      <c r="F4460" t="s">
        <v>450</v>
      </c>
      <c r="G4460" t="s">
        <v>119</v>
      </c>
      <c r="H4460">
        <v>7</v>
      </c>
      <c r="I4460">
        <v>7</v>
      </c>
      <c r="J4460">
        <v>73</v>
      </c>
      <c r="K4460">
        <v>1</v>
      </c>
      <c r="L4460">
        <v>0</v>
      </c>
      <c r="M4460">
        <v>0</v>
      </c>
      <c r="N4460">
        <v>0</v>
      </c>
      <c r="O4460">
        <v>3</v>
      </c>
      <c r="P4460">
        <v>7</v>
      </c>
      <c r="Q4460">
        <v>0</v>
      </c>
      <c r="R4460">
        <v>0</v>
      </c>
      <c r="S4460">
        <v>0</v>
      </c>
      <c r="AF4460">
        <v>7.62</v>
      </c>
    </row>
    <row r="4461" spans="1:32" x14ac:dyDescent="0.2">
      <c r="A4461" t="s">
        <v>652</v>
      </c>
      <c r="B4461" t="s">
        <v>475</v>
      </c>
      <c r="C4461" t="s">
        <v>34</v>
      </c>
      <c r="D4461" t="s">
        <v>38</v>
      </c>
      <c r="E4461">
        <v>2</v>
      </c>
      <c r="F4461" t="s">
        <v>653</v>
      </c>
      <c r="G4461" t="s">
        <v>119</v>
      </c>
      <c r="O4461">
        <v>18</v>
      </c>
      <c r="P4461">
        <v>51</v>
      </c>
      <c r="Q4461">
        <v>0</v>
      </c>
      <c r="R4461">
        <v>0</v>
      </c>
      <c r="S4461">
        <v>0</v>
      </c>
      <c r="T4461">
        <v>1</v>
      </c>
      <c r="U4461">
        <v>1</v>
      </c>
      <c r="V4461">
        <v>14</v>
      </c>
      <c r="W4461">
        <v>0</v>
      </c>
      <c r="X4461">
        <v>0</v>
      </c>
      <c r="Y4461">
        <v>0</v>
      </c>
      <c r="AF4461">
        <v>7.5</v>
      </c>
    </row>
    <row r="4462" spans="1:32" x14ac:dyDescent="0.2">
      <c r="A4462" t="s">
        <v>1023</v>
      </c>
      <c r="B4462" t="s">
        <v>720</v>
      </c>
      <c r="C4462" t="s">
        <v>53</v>
      </c>
      <c r="D4462" t="s">
        <v>35</v>
      </c>
      <c r="E4462">
        <v>2</v>
      </c>
      <c r="F4462" t="s">
        <v>1024</v>
      </c>
      <c r="G4462" t="s">
        <v>115</v>
      </c>
      <c r="T4462">
        <v>6</v>
      </c>
      <c r="U4462">
        <v>3</v>
      </c>
      <c r="V4462">
        <v>45</v>
      </c>
      <c r="W4462">
        <v>0</v>
      </c>
      <c r="X4462">
        <v>0</v>
      </c>
      <c r="Y4462">
        <v>0</v>
      </c>
      <c r="AF4462">
        <v>7.5</v>
      </c>
    </row>
    <row r="4463" spans="1:32" x14ac:dyDescent="0.2">
      <c r="A4463" t="s">
        <v>994</v>
      </c>
      <c r="B4463" t="s">
        <v>794</v>
      </c>
      <c r="C4463" t="s">
        <v>62</v>
      </c>
      <c r="D4463" t="s">
        <v>31</v>
      </c>
      <c r="E4463">
        <v>2</v>
      </c>
      <c r="F4463" t="s">
        <v>995</v>
      </c>
      <c r="G4463" t="s">
        <v>107</v>
      </c>
      <c r="T4463">
        <v>2</v>
      </c>
      <c r="U4463">
        <v>2</v>
      </c>
      <c r="V4463">
        <v>54</v>
      </c>
      <c r="W4463">
        <v>0</v>
      </c>
      <c r="X4463">
        <v>0</v>
      </c>
      <c r="Y4463">
        <v>0</v>
      </c>
      <c r="AF4463">
        <v>7.4</v>
      </c>
    </row>
    <row r="4464" spans="1:32" x14ac:dyDescent="0.2">
      <c r="A4464" t="s">
        <v>1149</v>
      </c>
      <c r="B4464" t="s">
        <v>720</v>
      </c>
      <c r="C4464" t="s">
        <v>45</v>
      </c>
      <c r="D4464" t="s">
        <v>54</v>
      </c>
      <c r="E4464">
        <v>2</v>
      </c>
      <c r="F4464" t="s">
        <v>1150</v>
      </c>
      <c r="G4464" t="s">
        <v>116</v>
      </c>
      <c r="T4464">
        <v>4</v>
      </c>
      <c r="U4464">
        <v>3</v>
      </c>
      <c r="V4464">
        <v>43</v>
      </c>
      <c r="W4464">
        <v>0</v>
      </c>
      <c r="X4464">
        <v>0</v>
      </c>
      <c r="Y4464">
        <v>0</v>
      </c>
      <c r="AF4464">
        <v>7.3</v>
      </c>
    </row>
    <row r="4465" spans="1:32" x14ac:dyDescent="0.2">
      <c r="A4465" t="s">
        <v>628</v>
      </c>
      <c r="B4465" t="s">
        <v>475</v>
      </c>
      <c r="C4465" t="s">
        <v>34</v>
      </c>
      <c r="D4465" t="s">
        <v>38</v>
      </c>
      <c r="E4465">
        <v>2</v>
      </c>
      <c r="F4465" t="s">
        <v>629</v>
      </c>
      <c r="G4465" t="s">
        <v>119</v>
      </c>
      <c r="O4465">
        <v>10</v>
      </c>
      <c r="P4465">
        <v>31</v>
      </c>
      <c r="Q4465">
        <v>0</v>
      </c>
      <c r="R4465">
        <v>0</v>
      </c>
      <c r="S4465">
        <v>0</v>
      </c>
      <c r="T4465">
        <v>2</v>
      </c>
      <c r="U4465">
        <v>2</v>
      </c>
      <c r="V4465">
        <v>21</v>
      </c>
      <c r="W4465">
        <v>0</v>
      </c>
      <c r="X4465">
        <v>0</v>
      </c>
      <c r="Y4465">
        <v>0</v>
      </c>
      <c r="AF4465">
        <v>7.2</v>
      </c>
    </row>
    <row r="4466" spans="1:32" x14ac:dyDescent="0.2">
      <c r="A4466" t="s">
        <v>648</v>
      </c>
      <c r="B4466" t="s">
        <v>475</v>
      </c>
      <c r="C4466" t="s">
        <v>46</v>
      </c>
      <c r="D4466" t="s">
        <v>52</v>
      </c>
      <c r="E4466">
        <v>2</v>
      </c>
      <c r="F4466" t="s">
        <v>649</v>
      </c>
      <c r="G4466" t="s">
        <v>108</v>
      </c>
      <c r="O4466">
        <v>20</v>
      </c>
      <c r="P4466">
        <v>72</v>
      </c>
      <c r="Q4466">
        <v>0</v>
      </c>
      <c r="R4466">
        <v>0</v>
      </c>
      <c r="S4466">
        <v>0</v>
      </c>
      <c r="T4466">
        <v>1</v>
      </c>
      <c r="U4466">
        <v>0</v>
      </c>
      <c r="V4466">
        <v>0</v>
      </c>
      <c r="W4466">
        <v>0</v>
      </c>
      <c r="X4466">
        <v>0</v>
      </c>
      <c r="Y4466">
        <v>0</v>
      </c>
      <c r="AF4466">
        <v>7.2</v>
      </c>
    </row>
    <row r="4467" spans="1:32" x14ac:dyDescent="0.2">
      <c r="A4467" t="s">
        <v>441</v>
      </c>
      <c r="B4467" t="s">
        <v>367</v>
      </c>
      <c r="C4467" t="s">
        <v>62</v>
      </c>
      <c r="D4467" t="s">
        <v>31</v>
      </c>
      <c r="E4467">
        <v>2</v>
      </c>
      <c r="F4467" t="s">
        <v>442</v>
      </c>
      <c r="G4467" t="s">
        <v>107</v>
      </c>
      <c r="H4467">
        <v>25</v>
      </c>
      <c r="I4467">
        <v>16</v>
      </c>
      <c r="J4467">
        <v>191</v>
      </c>
      <c r="K4467">
        <v>0</v>
      </c>
      <c r="L4467">
        <v>0</v>
      </c>
      <c r="M4467">
        <v>2</v>
      </c>
      <c r="N4467">
        <v>0</v>
      </c>
      <c r="O4467">
        <v>3</v>
      </c>
      <c r="P4467">
        <v>15</v>
      </c>
      <c r="Q4467">
        <v>0</v>
      </c>
      <c r="R4467">
        <v>0</v>
      </c>
      <c r="S4467">
        <v>0</v>
      </c>
      <c r="AF4467">
        <v>7.14</v>
      </c>
    </row>
    <row r="4468" spans="1:32" x14ac:dyDescent="0.2">
      <c r="A4468" t="s">
        <v>493</v>
      </c>
      <c r="B4468" t="s">
        <v>475</v>
      </c>
      <c r="C4468" t="s">
        <v>59</v>
      </c>
      <c r="D4468" t="s">
        <v>32</v>
      </c>
      <c r="E4468">
        <v>2</v>
      </c>
      <c r="F4468" t="s">
        <v>494</v>
      </c>
      <c r="G4468" t="s">
        <v>122</v>
      </c>
      <c r="O4468">
        <v>15</v>
      </c>
      <c r="P4468">
        <v>57</v>
      </c>
      <c r="Q4468">
        <v>0</v>
      </c>
      <c r="R4468">
        <v>0</v>
      </c>
      <c r="S4468">
        <v>0</v>
      </c>
      <c r="T4468">
        <v>1</v>
      </c>
      <c r="U4468">
        <v>1</v>
      </c>
      <c r="V4468">
        <v>4</v>
      </c>
      <c r="W4468">
        <v>0</v>
      </c>
      <c r="X4468">
        <v>0</v>
      </c>
      <c r="Y4468">
        <v>0</v>
      </c>
      <c r="Z4468">
        <v>1</v>
      </c>
      <c r="AA4468">
        <v>0</v>
      </c>
      <c r="AF4468">
        <v>7.1</v>
      </c>
    </row>
    <row r="4469" spans="1:32" x14ac:dyDescent="0.2">
      <c r="A4469" t="s">
        <v>580</v>
      </c>
      <c r="B4469" t="s">
        <v>475</v>
      </c>
      <c r="C4469" t="s">
        <v>62</v>
      </c>
      <c r="D4469" t="s">
        <v>31</v>
      </c>
      <c r="E4469">
        <v>2</v>
      </c>
      <c r="F4469" t="s">
        <v>581</v>
      </c>
      <c r="G4469" t="s">
        <v>107</v>
      </c>
      <c r="O4469">
        <v>3</v>
      </c>
      <c r="P4469">
        <v>9</v>
      </c>
      <c r="Q4469">
        <v>1</v>
      </c>
      <c r="R4469">
        <v>0</v>
      </c>
      <c r="S4469">
        <v>0</v>
      </c>
      <c r="T4469">
        <v>1</v>
      </c>
      <c r="U4469">
        <v>0</v>
      </c>
      <c r="V4469">
        <v>0</v>
      </c>
      <c r="W4469">
        <v>0</v>
      </c>
      <c r="X4469">
        <v>0</v>
      </c>
      <c r="Y4469">
        <v>0</v>
      </c>
      <c r="AF4469">
        <v>6.9</v>
      </c>
    </row>
    <row r="4470" spans="1:32" x14ac:dyDescent="0.2">
      <c r="A4470" t="s">
        <v>660</v>
      </c>
      <c r="B4470" t="s">
        <v>475</v>
      </c>
      <c r="C4470" t="s">
        <v>44</v>
      </c>
      <c r="D4470" t="s">
        <v>33</v>
      </c>
      <c r="E4470">
        <v>2</v>
      </c>
      <c r="F4470" t="s">
        <v>661</v>
      </c>
      <c r="G4470" t="s">
        <v>111</v>
      </c>
      <c r="O4470">
        <v>17</v>
      </c>
      <c r="P4470">
        <v>62</v>
      </c>
      <c r="Q4470">
        <v>0</v>
      </c>
      <c r="R4470">
        <v>0</v>
      </c>
      <c r="S4470">
        <v>0</v>
      </c>
      <c r="T4470">
        <v>1</v>
      </c>
      <c r="U4470">
        <v>1</v>
      </c>
      <c r="V4470">
        <v>-3</v>
      </c>
      <c r="W4470">
        <v>0</v>
      </c>
      <c r="X4470">
        <v>0</v>
      </c>
      <c r="Y4470">
        <v>0</v>
      </c>
      <c r="AF4470">
        <v>6.9</v>
      </c>
    </row>
    <row r="4471" spans="1:32" x14ac:dyDescent="0.2">
      <c r="A4471" t="s">
        <v>1258</v>
      </c>
      <c r="B4471" t="s">
        <v>720</v>
      </c>
      <c r="C4471" t="s">
        <v>39</v>
      </c>
      <c r="D4471" t="s">
        <v>61</v>
      </c>
      <c r="E4471">
        <v>2</v>
      </c>
      <c r="F4471" t="s">
        <v>1259</v>
      </c>
      <c r="G4471" t="s">
        <v>110</v>
      </c>
      <c r="T4471">
        <v>3</v>
      </c>
      <c r="U4471">
        <v>3</v>
      </c>
      <c r="V4471">
        <v>38</v>
      </c>
      <c r="W4471">
        <v>0</v>
      </c>
      <c r="X4471">
        <v>0</v>
      </c>
      <c r="Y4471">
        <v>0</v>
      </c>
      <c r="AF4471">
        <v>6.8</v>
      </c>
    </row>
    <row r="4472" spans="1:32" x14ac:dyDescent="0.2">
      <c r="A4472" t="s">
        <v>546</v>
      </c>
      <c r="B4472" t="s">
        <v>475</v>
      </c>
      <c r="C4472" t="s">
        <v>41</v>
      </c>
      <c r="D4472" t="s">
        <v>36</v>
      </c>
      <c r="E4472">
        <v>2</v>
      </c>
      <c r="F4472" t="s">
        <v>547</v>
      </c>
      <c r="G4472" t="s">
        <v>117</v>
      </c>
      <c r="O4472">
        <v>5</v>
      </c>
      <c r="P4472">
        <v>48</v>
      </c>
      <c r="Q4472">
        <v>0</v>
      </c>
      <c r="R4472">
        <v>0</v>
      </c>
      <c r="S4472">
        <v>0</v>
      </c>
      <c r="T4472">
        <v>1</v>
      </c>
      <c r="U4472">
        <v>1</v>
      </c>
      <c r="V4472">
        <v>9</v>
      </c>
      <c r="W4472">
        <v>0</v>
      </c>
      <c r="X4472">
        <v>0</v>
      </c>
      <c r="Y4472">
        <v>0</v>
      </c>
      <c r="AF4472">
        <v>6.7</v>
      </c>
    </row>
    <row r="4473" spans="1:32" x14ac:dyDescent="0.2">
      <c r="A4473" t="s">
        <v>602</v>
      </c>
      <c r="B4473" t="s">
        <v>475</v>
      </c>
      <c r="C4473" t="s">
        <v>35</v>
      </c>
      <c r="D4473" t="s">
        <v>53</v>
      </c>
      <c r="E4473">
        <v>2</v>
      </c>
      <c r="F4473" t="s">
        <v>603</v>
      </c>
      <c r="G4473" t="s">
        <v>115</v>
      </c>
      <c r="O4473">
        <v>1</v>
      </c>
      <c r="P4473">
        <v>0</v>
      </c>
      <c r="Q4473">
        <v>0</v>
      </c>
      <c r="R4473">
        <v>0</v>
      </c>
      <c r="S4473">
        <v>0</v>
      </c>
      <c r="T4473">
        <v>6</v>
      </c>
      <c r="U4473">
        <v>4</v>
      </c>
      <c r="V4473">
        <v>27</v>
      </c>
      <c r="W4473">
        <v>0</v>
      </c>
      <c r="X4473">
        <v>0</v>
      </c>
      <c r="Y4473">
        <v>0</v>
      </c>
      <c r="AF4473">
        <v>6.7</v>
      </c>
    </row>
    <row r="4474" spans="1:32" x14ac:dyDescent="0.2">
      <c r="A4474" t="s">
        <v>548</v>
      </c>
      <c r="B4474" t="s">
        <v>475</v>
      </c>
      <c r="C4474" t="s">
        <v>33</v>
      </c>
      <c r="D4474" t="s">
        <v>44</v>
      </c>
      <c r="E4474">
        <v>2</v>
      </c>
      <c r="F4474" t="s">
        <v>549</v>
      </c>
      <c r="G4474" t="s">
        <v>111</v>
      </c>
      <c r="O4474">
        <v>14</v>
      </c>
      <c r="P4474">
        <v>38</v>
      </c>
      <c r="Q4474">
        <v>0</v>
      </c>
      <c r="R4474">
        <v>0</v>
      </c>
      <c r="S4474">
        <v>0</v>
      </c>
      <c r="T4474">
        <v>8</v>
      </c>
      <c r="U4474">
        <v>2</v>
      </c>
      <c r="V4474">
        <v>9</v>
      </c>
      <c r="W4474">
        <v>0</v>
      </c>
      <c r="X4474">
        <v>0</v>
      </c>
      <c r="Y4474">
        <v>0</v>
      </c>
      <c r="AF4474">
        <v>6.7</v>
      </c>
    </row>
    <row r="4475" spans="1:32" x14ac:dyDescent="0.2">
      <c r="A4475" t="s">
        <v>950</v>
      </c>
      <c r="B4475" t="s">
        <v>720</v>
      </c>
      <c r="C4475" t="s">
        <v>52</v>
      </c>
      <c r="D4475" t="s">
        <v>46</v>
      </c>
      <c r="E4475">
        <v>2</v>
      </c>
      <c r="F4475" t="s">
        <v>951</v>
      </c>
      <c r="G4475" t="s">
        <v>108</v>
      </c>
      <c r="T4475">
        <v>4</v>
      </c>
      <c r="U4475">
        <v>3</v>
      </c>
      <c r="V4475">
        <v>36</v>
      </c>
      <c r="W4475">
        <v>0</v>
      </c>
      <c r="X4475">
        <v>0</v>
      </c>
      <c r="Y4475">
        <v>0</v>
      </c>
      <c r="AF4475">
        <v>6.6</v>
      </c>
    </row>
    <row r="4476" spans="1:32" x14ac:dyDescent="0.2">
      <c r="A4476" t="s">
        <v>1065</v>
      </c>
      <c r="B4476" t="s">
        <v>720</v>
      </c>
      <c r="C4476" t="s">
        <v>60</v>
      </c>
      <c r="D4476" t="s">
        <v>48</v>
      </c>
      <c r="E4476">
        <v>2</v>
      </c>
      <c r="F4476" t="s">
        <v>1066</v>
      </c>
      <c r="G4476" t="s">
        <v>114</v>
      </c>
      <c r="T4476">
        <v>4</v>
      </c>
      <c r="U4476">
        <v>4</v>
      </c>
      <c r="V4476">
        <v>25</v>
      </c>
      <c r="W4476">
        <v>0</v>
      </c>
      <c r="X4476">
        <v>0</v>
      </c>
      <c r="Y4476">
        <v>0</v>
      </c>
      <c r="AF4476">
        <v>6.5</v>
      </c>
    </row>
    <row r="4477" spans="1:32" x14ac:dyDescent="0.2">
      <c r="A4477" t="s">
        <v>922</v>
      </c>
      <c r="B4477" t="s">
        <v>720</v>
      </c>
      <c r="C4477" t="s">
        <v>41</v>
      </c>
      <c r="D4477" t="s">
        <v>36</v>
      </c>
      <c r="E4477">
        <v>2</v>
      </c>
      <c r="F4477" t="s">
        <v>923</v>
      </c>
      <c r="G4477" t="s">
        <v>117</v>
      </c>
      <c r="T4477">
        <v>6</v>
      </c>
      <c r="U4477">
        <v>3</v>
      </c>
      <c r="V4477">
        <v>33</v>
      </c>
      <c r="W4477">
        <v>0</v>
      </c>
      <c r="X4477">
        <v>0</v>
      </c>
      <c r="Y4477">
        <v>0</v>
      </c>
      <c r="AF4477">
        <v>6.3</v>
      </c>
    </row>
    <row r="4478" spans="1:32" x14ac:dyDescent="0.2">
      <c r="A4478" t="s">
        <v>576</v>
      </c>
      <c r="B4478" t="s">
        <v>530</v>
      </c>
      <c r="C4478" t="s">
        <v>41</v>
      </c>
      <c r="D4478" t="s">
        <v>36</v>
      </c>
      <c r="E4478">
        <v>2</v>
      </c>
      <c r="F4478" t="s">
        <v>577</v>
      </c>
      <c r="G4478" t="s">
        <v>117</v>
      </c>
      <c r="O4478">
        <v>1</v>
      </c>
      <c r="P4478">
        <v>1</v>
      </c>
      <c r="Q4478">
        <v>1</v>
      </c>
      <c r="R4478">
        <v>0</v>
      </c>
      <c r="S4478">
        <v>0</v>
      </c>
      <c r="T4478">
        <v>1</v>
      </c>
      <c r="U4478">
        <v>0</v>
      </c>
      <c r="V4478">
        <v>0</v>
      </c>
      <c r="W4478">
        <v>0</v>
      </c>
      <c r="X4478">
        <v>0</v>
      </c>
      <c r="Y4478">
        <v>0</v>
      </c>
      <c r="AF4478">
        <v>6.1</v>
      </c>
    </row>
    <row r="4479" spans="1:32" x14ac:dyDescent="0.2">
      <c r="A4479" t="s">
        <v>572</v>
      </c>
      <c r="B4479" t="s">
        <v>530</v>
      </c>
      <c r="C4479" t="s">
        <v>39</v>
      </c>
      <c r="D4479" t="s">
        <v>61</v>
      </c>
      <c r="E4479">
        <v>2</v>
      </c>
      <c r="F4479" t="s">
        <v>573</v>
      </c>
      <c r="G4479" t="s">
        <v>110</v>
      </c>
      <c r="O4479">
        <v>1</v>
      </c>
      <c r="P4479">
        <v>1</v>
      </c>
      <c r="Q4479">
        <v>1</v>
      </c>
      <c r="R4479">
        <v>0</v>
      </c>
      <c r="S4479">
        <v>0</v>
      </c>
      <c r="AF4479">
        <v>6.1</v>
      </c>
    </row>
    <row r="4480" spans="1:32" x14ac:dyDescent="0.2">
      <c r="A4480" t="s">
        <v>860</v>
      </c>
      <c r="B4480" t="s">
        <v>720</v>
      </c>
      <c r="C4480" t="s">
        <v>38</v>
      </c>
      <c r="D4480" t="s">
        <v>34</v>
      </c>
      <c r="E4480">
        <v>2</v>
      </c>
      <c r="F4480" t="s">
        <v>861</v>
      </c>
      <c r="G4480" t="s">
        <v>119</v>
      </c>
      <c r="T4480">
        <v>6</v>
      </c>
      <c r="U4480">
        <v>3</v>
      </c>
      <c r="V4480">
        <v>31</v>
      </c>
      <c r="W4480">
        <v>0</v>
      </c>
      <c r="X4480">
        <v>0</v>
      </c>
      <c r="Y4480">
        <v>0</v>
      </c>
      <c r="AF4480">
        <v>6.1</v>
      </c>
    </row>
    <row r="4481" spans="1:32" x14ac:dyDescent="0.2">
      <c r="A4481" t="s">
        <v>495</v>
      </c>
      <c r="B4481" t="s">
        <v>475</v>
      </c>
      <c r="C4481" t="s">
        <v>38</v>
      </c>
      <c r="D4481" t="s">
        <v>34</v>
      </c>
      <c r="E4481">
        <v>2</v>
      </c>
      <c r="F4481" t="s">
        <v>496</v>
      </c>
      <c r="G4481" t="s">
        <v>119</v>
      </c>
      <c r="O4481">
        <v>1</v>
      </c>
      <c r="P4481">
        <v>-4</v>
      </c>
      <c r="Q4481">
        <v>0</v>
      </c>
      <c r="R4481">
        <v>0</v>
      </c>
      <c r="S4481">
        <v>0</v>
      </c>
      <c r="T4481">
        <v>4</v>
      </c>
      <c r="U4481">
        <v>4</v>
      </c>
      <c r="V4481">
        <v>23</v>
      </c>
      <c r="W4481">
        <v>0</v>
      </c>
      <c r="X4481">
        <v>0</v>
      </c>
      <c r="Y4481">
        <v>0</v>
      </c>
      <c r="AF4481">
        <v>5.9</v>
      </c>
    </row>
    <row r="4482" spans="1:32" x14ac:dyDescent="0.2">
      <c r="A4482" t="s">
        <v>808</v>
      </c>
      <c r="B4482" t="s">
        <v>720</v>
      </c>
      <c r="C4482" t="s">
        <v>40</v>
      </c>
      <c r="D4482" t="s">
        <v>42</v>
      </c>
      <c r="E4482">
        <v>2</v>
      </c>
      <c r="F4482" t="s">
        <v>809</v>
      </c>
      <c r="G4482" t="s">
        <v>120</v>
      </c>
      <c r="O4482">
        <v>1</v>
      </c>
      <c r="P4482">
        <v>12</v>
      </c>
      <c r="Q4482">
        <v>0</v>
      </c>
      <c r="R4482">
        <v>0</v>
      </c>
      <c r="S4482">
        <v>0</v>
      </c>
      <c r="T4482">
        <v>4</v>
      </c>
      <c r="U4482">
        <v>2</v>
      </c>
      <c r="V4482">
        <v>27</v>
      </c>
      <c r="W4482">
        <v>0</v>
      </c>
      <c r="X4482">
        <v>0</v>
      </c>
      <c r="Y4482">
        <v>0</v>
      </c>
      <c r="AF4482">
        <v>5.9</v>
      </c>
    </row>
    <row r="4483" spans="1:32" x14ac:dyDescent="0.2">
      <c r="A4483" t="s">
        <v>1031</v>
      </c>
      <c r="B4483" t="s">
        <v>720</v>
      </c>
      <c r="C4483" t="s">
        <v>59</v>
      </c>
      <c r="D4483" t="s">
        <v>32</v>
      </c>
      <c r="E4483">
        <v>2</v>
      </c>
      <c r="F4483" t="s">
        <v>1032</v>
      </c>
      <c r="G4483" t="s">
        <v>122</v>
      </c>
      <c r="T4483">
        <v>7</v>
      </c>
      <c r="U4483">
        <v>3</v>
      </c>
      <c r="V4483">
        <v>27</v>
      </c>
      <c r="W4483">
        <v>0</v>
      </c>
      <c r="X4483">
        <v>0</v>
      </c>
      <c r="Y4483">
        <v>0</v>
      </c>
      <c r="AF4483">
        <v>5.7</v>
      </c>
    </row>
    <row r="4484" spans="1:32" x14ac:dyDescent="0.2">
      <c r="A4484" t="s">
        <v>767</v>
      </c>
      <c r="B4484" t="s">
        <v>720</v>
      </c>
      <c r="C4484" t="s">
        <v>35</v>
      </c>
      <c r="D4484" t="s">
        <v>53</v>
      </c>
      <c r="E4484">
        <v>2</v>
      </c>
      <c r="F4484" t="s">
        <v>768</v>
      </c>
      <c r="G4484" t="s">
        <v>115</v>
      </c>
      <c r="O4484">
        <v>4</v>
      </c>
      <c r="P4484">
        <v>40</v>
      </c>
      <c r="Q4484">
        <v>0</v>
      </c>
      <c r="R4484">
        <v>0</v>
      </c>
      <c r="S4484">
        <v>0</v>
      </c>
      <c r="T4484">
        <v>3</v>
      </c>
      <c r="U4484">
        <v>1</v>
      </c>
      <c r="V4484">
        <v>6</v>
      </c>
      <c r="W4484">
        <v>0</v>
      </c>
      <c r="X4484">
        <v>0</v>
      </c>
      <c r="Y4484">
        <v>0</v>
      </c>
      <c r="AF4484">
        <v>5.6</v>
      </c>
    </row>
    <row r="4485" spans="1:32" x14ac:dyDescent="0.2">
      <c r="A4485" t="s">
        <v>818</v>
      </c>
      <c r="B4485" t="s">
        <v>720</v>
      </c>
      <c r="C4485" t="s">
        <v>39</v>
      </c>
      <c r="D4485" t="s">
        <v>61</v>
      </c>
      <c r="E4485">
        <v>2</v>
      </c>
      <c r="F4485" t="s">
        <v>819</v>
      </c>
      <c r="G4485" t="s">
        <v>110</v>
      </c>
      <c r="O4485">
        <v>1</v>
      </c>
      <c r="P4485">
        <v>29</v>
      </c>
      <c r="Q4485">
        <v>0</v>
      </c>
      <c r="R4485">
        <v>0</v>
      </c>
      <c r="S4485">
        <v>0</v>
      </c>
      <c r="T4485">
        <v>2</v>
      </c>
      <c r="U4485">
        <v>1</v>
      </c>
      <c r="V4485">
        <v>17</v>
      </c>
      <c r="W4485">
        <v>0</v>
      </c>
      <c r="X4485">
        <v>0</v>
      </c>
      <c r="Y4485">
        <v>0</v>
      </c>
      <c r="AF4485">
        <v>5.6</v>
      </c>
    </row>
    <row r="4486" spans="1:32" x14ac:dyDescent="0.2">
      <c r="A4486" t="s">
        <v>1011</v>
      </c>
      <c r="B4486" t="s">
        <v>794</v>
      </c>
      <c r="C4486" t="s">
        <v>57</v>
      </c>
      <c r="D4486" t="s">
        <v>47</v>
      </c>
      <c r="E4486">
        <v>2</v>
      </c>
      <c r="F4486" t="s">
        <v>1012</v>
      </c>
      <c r="G4486" t="s">
        <v>121</v>
      </c>
      <c r="T4486">
        <v>4</v>
      </c>
      <c r="U4486">
        <v>2</v>
      </c>
      <c r="V4486">
        <v>36</v>
      </c>
      <c r="W4486">
        <v>0</v>
      </c>
      <c r="X4486">
        <v>0</v>
      </c>
      <c r="Y4486">
        <v>0</v>
      </c>
      <c r="AF4486">
        <v>5.6</v>
      </c>
    </row>
    <row r="4487" spans="1:32" x14ac:dyDescent="0.2">
      <c r="A4487" t="s">
        <v>540</v>
      </c>
      <c r="B4487" t="s">
        <v>530</v>
      </c>
      <c r="C4487" t="s">
        <v>44</v>
      </c>
      <c r="D4487" t="s">
        <v>33</v>
      </c>
      <c r="E4487">
        <v>2</v>
      </c>
      <c r="F4487" t="s">
        <v>541</v>
      </c>
      <c r="G4487" t="s">
        <v>111</v>
      </c>
      <c r="O4487">
        <v>5</v>
      </c>
      <c r="P4487">
        <v>31</v>
      </c>
      <c r="Q4487">
        <v>0</v>
      </c>
      <c r="R4487">
        <v>0</v>
      </c>
      <c r="S4487">
        <v>0</v>
      </c>
      <c r="T4487">
        <v>3</v>
      </c>
      <c r="U4487">
        <v>2</v>
      </c>
      <c r="V4487">
        <v>4</v>
      </c>
      <c r="W4487">
        <v>0</v>
      </c>
      <c r="X4487">
        <v>0</v>
      </c>
      <c r="Y4487">
        <v>0</v>
      </c>
      <c r="AF4487">
        <v>5.5</v>
      </c>
    </row>
    <row r="4488" spans="1:32" x14ac:dyDescent="0.2">
      <c r="A4488" t="s">
        <v>1163</v>
      </c>
      <c r="B4488" t="s">
        <v>720</v>
      </c>
      <c r="C4488" t="s">
        <v>54</v>
      </c>
      <c r="D4488" t="s">
        <v>45</v>
      </c>
      <c r="E4488">
        <v>2</v>
      </c>
      <c r="F4488" t="s">
        <v>1164</v>
      </c>
      <c r="G4488" t="s">
        <v>116</v>
      </c>
      <c r="T4488">
        <v>2</v>
      </c>
      <c r="U4488">
        <v>2</v>
      </c>
      <c r="V4488">
        <v>34</v>
      </c>
      <c r="W4488">
        <v>0</v>
      </c>
      <c r="X4488">
        <v>0</v>
      </c>
      <c r="Y4488">
        <v>0</v>
      </c>
      <c r="AF4488">
        <v>5.4</v>
      </c>
    </row>
    <row r="4489" spans="1:32" x14ac:dyDescent="0.2">
      <c r="A4489" t="s">
        <v>848</v>
      </c>
      <c r="B4489" t="s">
        <v>720</v>
      </c>
      <c r="C4489" t="s">
        <v>34</v>
      </c>
      <c r="D4489" t="s">
        <v>38</v>
      </c>
      <c r="E4489">
        <v>2</v>
      </c>
      <c r="F4489" t="s">
        <v>849</v>
      </c>
      <c r="G4489" t="s">
        <v>119</v>
      </c>
      <c r="T4489">
        <v>5</v>
      </c>
      <c r="U4489">
        <v>4</v>
      </c>
      <c r="V4489">
        <v>14</v>
      </c>
      <c r="W4489">
        <v>0</v>
      </c>
      <c r="X4489">
        <v>0</v>
      </c>
      <c r="Y4489">
        <v>0</v>
      </c>
      <c r="AF4489">
        <v>5.4</v>
      </c>
    </row>
    <row r="4490" spans="1:32" x14ac:dyDescent="0.2">
      <c r="A4490" t="s">
        <v>1240</v>
      </c>
      <c r="B4490" t="s">
        <v>794</v>
      </c>
      <c r="C4490" t="s">
        <v>43</v>
      </c>
      <c r="D4490" t="s">
        <v>58</v>
      </c>
      <c r="E4490">
        <v>2</v>
      </c>
      <c r="F4490" t="s">
        <v>1241</v>
      </c>
      <c r="G4490" t="s">
        <v>112</v>
      </c>
      <c r="T4490">
        <v>5</v>
      </c>
      <c r="U4490">
        <v>3</v>
      </c>
      <c r="V4490">
        <v>23</v>
      </c>
      <c r="W4490">
        <v>0</v>
      </c>
      <c r="X4490">
        <v>0</v>
      </c>
      <c r="Y4490">
        <v>0</v>
      </c>
      <c r="AF4490">
        <v>5.3</v>
      </c>
    </row>
    <row r="4491" spans="1:32" x14ac:dyDescent="0.2">
      <c r="A4491" t="s">
        <v>517</v>
      </c>
      <c r="B4491" t="s">
        <v>475</v>
      </c>
      <c r="C4491" t="s">
        <v>51</v>
      </c>
      <c r="D4491" t="s">
        <v>49</v>
      </c>
      <c r="E4491">
        <v>2</v>
      </c>
      <c r="F4491" t="s">
        <v>518</v>
      </c>
      <c r="G4491" t="s">
        <v>113</v>
      </c>
      <c r="O4491">
        <v>10</v>
      </c>
      <c r="P4491">
        <v>39</v>
      </c>
      <c r="Q4491">
        <v>0</v>
      </c>
      <c r="R4491">
        <v>0</v>
      </c>
      <c r="S4491">
        <v>0</v>
      </c>
      <c r="T4491">
        <v>1</v>
      </c>
      <c r="U4491">
        <v>1</v>
      </c>
      <c r="V4491">
        <v>2</v>
      </c>
      <c r="W4491">
        <v>0</v>
      </c>
      <c r="X4491">
        <v>0</v>
      </c>
      <c r="Y4491">
        <v>0</v>
      </c>
      <c r="Z4491">
        <v>2</v>
      </c>
      <c r="AA4491">
        <v>0</v>
      </c>
      <c r="AF4491">
        <v>5.0999999999999996</v>
      </c>
    </row>
    <row r="4492" spans="1:32" x14ac:dyDescent="0.2">
      <c r="A4492" t="s">
        <v>614</v>
      </c>
      <c r="B4492" t="s">
        <v>475</v>
      </c>
      <c r="C4492" t="s">
        <v>35</v>
      </c>
      <c r="D4492" t="s">
        <v>53</v>
      </c>
      <c r="E4492">
        <v>2</v>
      </c>
      <c r="F4492" t="s">
        <v>615</v>
      </c>
      <c r="G4492" t="s">
        <v>115</v>
      </c>
      <c r="O4492">
        <v>7</v>
      </c>
      <c r="P4492">
        <v>26</v>
      </c>
      <c r="Q4492">
        <v>0</v>
      </c>
      <c r="R4492">
        <v>0</v>
      </c>
      <c r="S4492">
        <v>0</v>
      </c>
      <c r="T4492">
        <v>5</v>
      </c>
      <c r="U4492">
        <v>2</v>
      </c>
      <c r="V4492">
        <v>4</v>
      </c>
      <c r="W4492">
        <v>0</v>
      </c>
      <c r="X4492">
        <v>0</v>
      </c>
      <c r="Y4492">
        <v>0</v>
      </c>
      <c r="AF4492">
        <v>5</v>
      </c>
    </row>
    <row r="4493" spans="1:32" x14ac:dyDescent="0.2">
      <c r="A4493" t="s">
        <v>942</v>
      </c>
      <c r="B4493" t="s">
        <v>794</v>
      </c>
      <c r="C4493" t="s">
        <v>36</v>
      </c>
      <c r="D4493" t="s">
        <v>41</v>
      </c>
      <c r="E4493">
        <v>2</v>
      </c>
      <c r="F4493" t="s">
        <v>943</v>
      </c>
      <c r="G4493" t="s">
        <v>117</v>
      </c>
      <c r="T4493">
        <v>3</v>
      </c>
      <c r="U4493">
        <v>2</v>
      </c>
      <c r="V4493">
        <v>29</v>
      </c>
      <c r="W4493">
        <v>0</v>
      </c>
      <c r="X4493">
        <v>0</v>
      </c>
      <c r="Y4493">
        <v>0</v>
      </c>
      <c r="AF4493">
        <v>4.9000000000000004</v>
      </c>
    </row>
    <row r="4494" spans="1:32" x14ac:dyDescent="0.2">
      <c r="A4494" t="s">
        <v>1215</v>
      </c>
      <c r="B4494" t="s">
        <v>794</v>
      </c>
      <c r="C4494" t="s">
        <v>31</v>
      </c>
      <c r="D4494" t="s">
        <v>62</v>
      </c>
      <c r="E4494">
        <v>2</v>
      </c>
      <c r="F4494" t="s">
        <v>1216</v>
      </c>
      <c r="G4494" t="s">
        <v>107</v>
      </c>
      <c r="T4494">
        <v>5</v>
      </c>
      <c r="U4494">
        <v>3</v>
      </c>
      <c r="V4494">
        <v>19</v>
      </c>
      <c r="W4494">
        <v>0</v>
      </c>
      <c r="X4494">
        <v>0</v>
      </c>
      <c r="Y4494">
        <v>0</v>
      </c>
      <c r="AF4494">
        <v>4.9000000000000004</v>
      </c>
    </row>
    <row r="4495" spans="1:32" x14ac:dyDescent="0.2">
      <c r="A4495" t="s">
        <v>1005</v>
      </c>
      <c r="B4495" t="s">
        <v>720</v>
      </c>
      <c r="C4495" t="s">
        <v>37</v>
      </c>
      <c r="D4495" t="s">
        <v>50</v>
      </c>
      <c r="E4495">
        <v>2</v>
      </c>
      <c r="F4495" t="s">
        <v>1006</v>
      </c>
      <c r="G4495" t="s">
        <v>109</v>
      </c>
      <c r="T4495">
        <v>6</v>
      </c>
      <c r="U4495">
        <v>3</v>
      </c>
      <c r="V4495">
        <v>17</v>
      </c>
      <c r="W4495">
        <v>0</v>
      </c>
      <c r="X4495">
        <v>0</v>
      </c>
      <c r="Y4495">
        <v>0</v>
      </c>
      <c r="AF4495">
        <v>4.7</v>
      </c>
    </row>
    <row r="4496" spans="1:32" x14ac:dyDescent="0.2">
      <c r="A4496" t="s">
        <v>894</v>
      </c>
      <c r="B4496" t="s">
        <v>794</v>
      </c>
      <c r="C4496" t="s">
        <v>38</v>
      </c>
      <c r="D4496" t="s">
        <v>34</v>
      </c>
      <c r="E4496">
        <v>2</v>
      </c>
      <c r="F4496" t="s">
        <v>895</v>
      </c>
      <c r="G4496" t="s">
        <v>119</v>
      </c>
      <c r="T4496">
        <v>7</v>
      </c>
      <c r="U4496">
        <v>3</v>
      </c>
      <c r="V4496">
        <v>17</v>
      </c>
      <c r="W4496">
        <v>0</v>
      </c>
      <c r="X4496">
        <v>0</v>
      </c>
      <c r="Y4496">
        <v>0</v>
      </c>
      <c r="AF4496">
        <v>4.7</v>
      </c>
    </row>
    <row r="4497" spans="1:32" x14ac:dyDescent="0.2">
      <c r="A4497" t="s">
        <v>1219</v>
      </c>
      <c r="B4497" t="s">
        <v>794</v>
      </c>
      <c r="C4497" t="s">
        <v>56</v>
      </c>
      <c r="D4497" t="s">
        <v>55</v>
      </c>
      <c r="E4497">
        <v>2</v>
      </c>
      <c r="F4497" t="s">
        <v>1220</v>
      </c>
      <c r="G4497" t="s">
        <v>118</v>
      </c>
      <c r="T4497">
        <v>5</v>
      </c>
      <c r="U4497">
        <v>3</v>
      </c>
      <c r="V4497">
        <v>15</v>
      </c>
      <c r="W4497">
        <v>0</v>
      </c>
      <c r="X4497">
        <v>0</v>
      </c>
      <c r="Y4497">
        <v>0</v>
      </c>
      <c r="AF4497">
        <v>4.5</v>
      </c>
    </row>
    <row r="4498" spans="1:32" x14ac:dyDescent="0.2">
      <c r="A4498" t="s">
        <v>507</v>
      </c>
      <c r="B4498" t="s">
        <v>475</v>
      </c>
      <c r="C4498" t="s">
        <v>37</v>
      </c>
      <c r="D4498" t="s">
        <v>50</v>
      </c>
      <c r="E4498">
        <v>2</v>
      </c>
      <c r="F4498" t="s">
        <v>508</v>
      </c>
      <c r="G4498" t="s">
        <v>109</v>
      </c>
      <c r="O4498">
        <v>9</v>
      </c>
      <c r="P4498">
        <v>12</v>
      </c>
      <c r="Q4498">
        <v>0</v>
      </c>
      <c r="R4498">
        <v>0</v>
      </c>
      <c r="S4498">
        <v>0</v>
      </c>
      <c r="T4498">
        <v>2</v>
      </c>
      <c r="U4498">
        <v>2</v>
      </c>
      <c r="V4498">
        <v>12</v>
      </c>
      <c r="W4498">
        <v>0</v>
      </c>
      <c r="X4498">
        <v>0</v>
      </c>
      <c r="Y4498">
        <v>0</v>
      </c>
      <c r="AF4498">
        <v>4.4000000000000004</v>
      </c>
    </row>
    <row r="4499" spans="1:32" x14ac:dyDescent="0.2">
      <c r="A4499" t="s">
        <v>844</v>
      </c>
      <c r="B4499" t="s">
        <v>720</v>
      </c>
      <c r="C4499" t="s">
        <v>61</v>
      </c>
      <c r="D4499" t="s">
        <v>39</v>
      </c>
      <c r="E4499">
        <v>2</v>
      </c>
      <c r="F4499" t="s">
        <v>845</v>
      </c>
      <c r="G4499" t="s">
        <v>110</v>
      </c>
      <c r="T4499">
        <v>6</v>
      </c>
      <c r="U4499">
        <v>3</v>
      </c>
      <c r="V4499">
        <v>14</v>
      </c>
      <c r="W4499">
        <v>0</v>
      </c>
      <c r="X4499">
        <v>0</v>
      </c>
      <c r="Y4499">
        <v>0</v>
      </c>
      <c r="Z4499">
        <v>1</v>
      </c>
      <c r="AA4499">
        <v>0</v>
      </c>
      <c r="AF4499">
        <v>4.4000000000000004</v>
      </c>
    </row>
    <row r="4500" spans="1:32" x14ac:dyDescent="0.2">
      <c r="A4500" t="s">
        <v>1057</v>
      </c>
      <c r="B4500" t="s">
        <v>720</v>
      </c>
      <c r="C4500" t="s">
        <v>31</v>
      </c>
      <c r="D4500" t="s">
        <v>62</v>
      </c>
      <c r="E4500">
        <v>2</v>
      </c>
      <c r="F4500" t="s">
        <v>1058</v>
      </c>
      <c r="G4500" t="s">
        <v>107</v>
      </c>
      <c r="T4500">
        <v>5</v>
      </c>
      <c r="U4500">
        <v>3</v>
      </c>
      <c r="V4500">
        <v>14</v>
      </c>
      <c r="W4500">
        <v>0</v>
      </c>
      <c r="X4500">
        <v>0</v>
      </c>
      <c r="Y4500">
        <v>0</v>
      </c>
      <c r="AF4500">
        <v>4.4000000000000004</v>
      </c>
    </row>
    <row r="4501" spans="1:32" x14ac:dyDescent="0.2">
      <c r="A4501" t="s">
        <v>564</v>
      </c>
      <c r="B4501" t="s">
        <v>475</v>
      </c>
      <c r="C4501" t="s">
        <v>45</v>
      </c>
      <c r="D4501" t="s">
        <v>54</v>
      </c>
      <c r="E4501">
        <v>2</v>
      </c>
      <c r="F4501" t="s">
        <v>565</v>
      </c>
      <c r="G4501" t="s">
        <v>116</v>
      </c>
      <c r="O4501">
        <v>12</v>
      </c>
      <c r="P4501">
        <v>43</v>
      </c>
      <c r="Q4501">
        <v>0</v>
      </c>
      <c r="R4501">
        <v>0</v>
      </c>
      <c r="S4501">
        <v>0</v>
      </c>
      <c r="AF4501">
        <v>4.3</v>
      </c>
    </row>
    <row r="4502" spans="1:32" x14ac:dyDescent="0.2">
      <c r="A4502" t="s">
        <v>678</v>
      </c>
      <c r="B4502" t="s">
        <v>475</v>
      </c>
      <c r="C4502" t="s">
        <v>37</v>
      </c>
      <c r="D4502" t="s">
        <v>50</v>
      </c>
      <c r="E4502">
        <v>2</v>
      </c>
      <c r="F4502" t="s">
        <v>679</v>
      </c>
      <c r="G4502" t="s">
        <v>109</v>
      </c>
      <c r="O4502">
        <v>6</v>
      </c>
      <c r="P4502">
        <v>43</v>
      </c>
      <c r="Q4502">
        <v>0</v>
      </c>
      <c r="R4502">
        <v>0</v>
      </c>
      <c r="S4502">
        <v>0</v>
      </c>
      <c r="AF4502">
        <v>4.3</v>
      </c>
    </row>
    <row r="4503" spans="1:32" x14ac:dyDescent="0.2">
      <c r="A4503" t="s">
        <v>646</v>
      </c>
      <c r="B4503" t="s">
        <v>475</v>
      </c>
      <c r="C4503" t="s">
        <v>54</v>
      </c>
      <c r="D4503" t="s">
        <v>45</v>
      </c>
      <c r="E4503">
        <v>2</v>
      </c>
      <c r="F4503" t="s">
        <v>647</v>
      </c>
      <c r="G4503" t="s">
        <v>116</v>
      </c>
      <c r="O4503">
        <v>12</v>
      </c>
      <c r="P4503">
        <v>42</v>
      </c>
      <c r="Q4503">
        <v>0</v>
      </c>
      <c r="R4503">
        <v>0</v>
      </c>
      <c r="S4503">
        <v>0</v>
      </c>
      <c r="T4503">
        <v>2</v>
      </c>
      <c r="U4503">
        <v>0</v>
      </c>
      <c r="V4503">
        <v>0</v>
      </c>
      <c r="W4503">
        <v>0</v>
      </c>
      <c r="X4503">
        <v>0</v>
      </c>
      <c r="Y4503">
        <v>0</v>
      </c>
      <c r="AF4503">
        <v>4.2</v>
      </c>
    </row>
    <row r="4504" spans="1:32" x14ac:dyDescent="0.2">
      <c r="A4504" t="s">
        <v>826</v>
      </c>
      <c r="B4504" t="s">
        <v>720</v>
      </c>
      <c r="C4504" t="s">
        <v>43</v>
      </c>
      <c r="D4504" t="s">
        <v>58</v>
      </c>
      <c r="E4504">
        <v>2</v>
      </c>
      <c r="F4504" t="s">
        <v>827</v>
      </c>
      <c r="G4504" t="s">
        <v>112</v>
      </c>
      <c r="O4504">
        <v>1</v>
      </c>
      <c r="P4504">
        <v>3</v>
      </c>
      <c r="Q4504">
        <v>0</v>
      </c>
      <c r="R4504">
        <v>0</v>
      </c>
      <c r="S4504">
        <v>0</v>
      </c>
      <c r="T4504">
        <v>2</v>
      </c>
      <c r="U4504">
        <v>1</v>
      </c>
      <c r="V4504">
        <v>29</v>
      </c>
      <c r="W4504">
        <v>0</v>
      </c>
      <c r="X4504">
        <v>0</v>
      </c>
      <c r="Y4504">
        <v>0</v>
      </c>
      <c r="AF4504">
        <v>4.2</v>
      </c>
    </row>
    <row r="4505" spans="1:32" x14ac:dyDescent="0.2">
      <c r="A4505" t="s">
        <v>1278</v>
      </c>
      <c r="B4505" t="s">
        <v>1236</v>
      </c>
      <c r="C4505" t="s">
        <v>51</v>
      </c>
      <c r="D4505" t="s">
        <v>49</v>
      </c>
      <c r="E4505">
        <v>2</v>
      </c>
      <c r="F4505" t="s">
        <v>1279</v>
      </c>
      <c r="G4505" t="s">
        <v>113</v>
      </c>
      <c r="T4505">
        <v>1</v>
      </c>
      <c r="U4505">
        <v>1</v>
      </c>
      <c r="V4505">
        <v>31</v>
      </c>
      <c r="W4505">
        <v>0</v>
      </c>
      <c r="X4505">
        <v>0</v>
      </c>
      <c r="Y4505">
        <v>0</v>
      </c>
      <c r="AF4505">
        <v>4.0999999999999996</v>
      </c>
    </row>
    <row r="4506" spans="1:32" x14ac:dyDescent="0.2">
      <c r="A4506" t="s">
        <v>974</v>
      </c>
      <c r="B4506" t="s">
        <v>720</v>
      </c>
      <c r="C4506" t="s">
        <v>39</v>
      </c>
      <c r="D4506" t="s">
        <v>61</v>
      </c>
      <c r="E4506">
        <v>2</v>
      </c>
      <c r="F4506" t="s">
        <v>975</v>
      </c>
      <c r="G4506" t="s">
        <v>110</v>
      </c>
      <c r="T4506">
        <v>3</v>
      </c>
      <c r="U4506">
        <v>3</v>
      </c>
      <c r="V4506">
        <v>10</v>
      </c>
      <c r="W4506">
        <v>0</v>
      </c>
      <c r="X4506">
        <v>0</v>
      </c>
      <c r="Y4506">
        <v>0</v>
      </c>
      <c r="AF4506">
        <v>4</v>
      </c>
    </row>
    <row r="4507" spans="1:32" x14ac:dyDescent="0.2">
      <c r="A4507" t="s">
        <v>986</v>
      </c>
      <c r="B4507" t="s">
        <v>720</v>
      </c>
      <c r="C4507" t="s">
        <v>38</v>
      </c>
      <c r="D4507" t="s">
        <v>34</v>
      </c>
      <c r="E4507">
        <v>2</v>
      </c>
      <c r="F4507" t="s">
        <v>987</v>
      </c>
      <c r="G4507" t="s">
        <v>119</v>
      </c>
      <c r="T4507">
        <v>3</v>
      </c>
      <c r="U4507">
        <v>2</v>
      </c>
      <c r="V4507">
        <v>20</v>
      </c>
      <c r="W4507">
        <v>0</v>
      </c>
      <c r="X4507">
        <v>0</v>
      </c>
      <c r="Y4507">
        <v>0</v>
      </c>
      <c r="AF4507">
        <v>4</v>
      </c>
    </row>
    <row r="4508" spans="1:32" x14ac:dyDescent="0.2">
      <c r="A4508" t="s">
        <v>781</v>
      </c>
      <c r="B4508" t="s">
        <v>720</v>
      </c>
      <c r="C4508" t="s">
        <v>62</v>
      </c>
      <c r="D4508" t="s">
        <v>31</v>
      </c>
      <c r="E4508">
        <v>2</v>
      </c>
      <c r="F4508" t="s">
        <v>782</v>
      </c>
      <c r="G4508" t="s">
        <v>107</v>
      </c>
      <c r="T4508">
        <v>4</v>
      </c>
      <c r="U4508">
        <v>2</v>
      </c>
      <c r="V4508">
        <v>20</v>
      </c>
      <c r="W4508">
        <v>0</v>
      </c>
      <c r="X4508">
        <v>0</v>
      </c>
      <c r="Y4508">
        <v>0</v>
      </c>
      <c r="Z4508">
        <v>1</v>
      </c>
      <c r="AA4508">
        <v>0</v>
      </c>
      <c r="AF4508">
        <v>4</v>
      </c>
    </row>
    <row r="4509" spans="1:32" x14ac:dyDescent="0.2">
      <c r="A4509" t="s">
        <v>568</v>
      </c>
      <c r="B4509" t="s">
        <v>475</v>
      </c>
      <c r="C4509" t="s">
        <v>31</v>
      </c>
      <c r="D4509" t="s">
        <v>62</v>
      </c>
      <c r="E4509">
        <v>2</v>
      </c>
      <c r="F4509" t="s">
        <v>569</v>
      </c>
      <c r="G4509" t="s">
        <v>107</v>
      </c>
      <c r="O4509">
        <v>12</v>
      </c>
      <c r="P4509">
        <v>27</v>
      </c>
      <c r="Q4509">
        <v>0</v>
      </c>
      <c r="R4509">
        <v>0</v>
      </c>
      <c r="S4509">
        <v>0</v>
      </c>
      <c r="T4509">
        <v>1</v>
      </c>
      <c r="U4509">
        <v>1</v>
      </c>
      <c r="V4509">
        <v>2</v>
      </c>
      <c r="W4509">
        <v>0</v>
      </c>
      <c r="X4509">
        <v>0</v>
      </c>
      <c r="Y4509">
        <v>0</v>
      </c>
      <c r="AF4509">
        <v>3.9</v>
      </c>
    </row>
    <row r="4510" spans="1:32" x14ac:dyDescent="0.2">
      <c r="A4510" t="s">
        <v>554</v>
      </c>
      <c r="B4510" t="s">
        <v>475</v>
      </c>
      <c r="C4510" t="s">
        <v>61</v>
      </c>
      <c r="D4510" t="s">
        <v>39</v>
      </c>
      <c r="E4510">
        <v>2</v>
      </c>
      <c r="F4510" t="s">
        <v>555</v>
      </c>
      <c r="G4510" t="s">
        <v>110</v>
      </c>
      <c r="O4510">
        <v>4</v>
      </c>
      <c r="P4510">
        <v>2</v>
      </c>
      <c r="Q4510">
        <v>0</v>
      </c>
      <c r="R4510">
        <v>0</v>
      </c>
      <c r="S4510">
        <v>0</v>
      </c>
      <c r="T4510">
        <v>2</v>
      </c>
      <c r="U4510">
        <v>2</v>
      </c>
      <c r="V4510">
        <v>16</v>
      </c>
      <c r="W4510">
        <v>0</v>
      </c>
      <c r="X4510">
        <v>0</v>
      </c>
      <c r="Y4510">
        <v>0</v>
      </c>
      <c r="AF4510">
        <v>3.8</v>
      </c>
    </row>
    <row r="4511" spans="1:32" x14ac:dyDescent="0.2">
      <c r="A4511" t="s">
        <v>666</v>
      </c>
      <c r="B4511" t="s">
        <v>475</v>
      </c>
      <c r="C4511" t="s">
        <v>60</v>
      </c>
      <c r="D4511" t="s">
        <v>48</v>
      </c>
      <c r="E4511">
        <v>2</v>
      </c>
      <c r="F4511" t="s">
        <v>667</v>
      </c>
      <c r="G4511" t="s">
        <v>114</v>
      </c>
      <c r="O4511">
        <v>7</v>
      </c>
      <c r="P4511">
        <v>14</v>
      </c>
      <c r="Q4511">
        <v>0</v>
      </c>
      <c r="R4511">
        <v>0</v>
      </c>
      <c r="S4511">
        <v>0</v>
      </c>
      <c r="T4511">
        <v>4</v>
      </c>
      <c r="U4511">
        <v>2</v>
      </c>
      <c r="V4511">
        <v>4</v>
      </c>
      <c r="W4511">
        <v>0</v>
      </c>
      <c r="X4511">
        <v>0</v>
      </c>
      <c r="Y4511">
        <v>0</v>
      </c>
      <c r="AF4511">
        <v>3.8</v>
      </c>
    </row>
    <row r="4512" spans="1:32" x14ac:dyDescent="0.2">
      <c r="A4512" t="s">
        <v>1300</v>
      </c>
      <c r="B4512" t="s">
        <v>720</v>
      </c>
      <c r="C4512" t="s">
        <v>60</v>
      </c>
      <c r="D4512" t="s">
        <v>48</v>
      </c>
      <c r="E4512">
        <v>2</v>
      </c>
      <c r="F4512" t="s">
        <v>1301</v>
      </c>
      <c r="G4512" t="s">
        <v>114</v>
      </c>
      <c r="T4512">
        <v>2</v>
      </c>
      <c r="U4512">
        <v>2</v>
      </c>
      <c r="V4512">
        <v>18</v>
      </c>
      <c r="W4512">
        <v>0</v>
      </c>
      <c r="X4512">
        <v>0</v>
      </c>
      <c r="Y4512">
        <v>0</v>
      </c>
      <c r="AF4512">
        <v>3.8</v>
      </c>
    </row>
    <row r="4513" spans="1:32" x14ac:dyDescent="0.2">
      <c r="A4513" t="s">
        <v>773</v>
      </c>
      <c r="B4513" t="s">
        <v>720</v>
      </c>
      <c r="C4513" t="s">
        <v>57</v>
      </c>
      <c r="D4513" t="s">
        <v>47</v>
      </c>
      <c r="E4513">
        <v>2</v>
      </c>
      <c r="F4513" t="s">
        <v>774</v>
      </c>
      <c r="G4513" t="s">
        <v>121</v>
      </c>
      <c r="T4513">
        <v>2</v>
      </c>
      <c r="U4513">
        <v>2</v>
      </c>
      <c r="V4513">
        <v>17</v>
      </c>
      <c r="W4513">
        <v>0</v>
      </c>
      <c r="X4513">
        <v>0</v>
      </c>
      <c r="Y4513">
        <v>0</v>
      </c>
      <c r="AF4513">
        <v>3.7</v>
      </c>
    </row>
    <row r="4514" spans="1:32" x14ac:dyDescent="0.2">
      <c r="A4514" t="s">
        <v>1272</v>
      </c>
      <c r="B4514" t="s">
        <v>720</v>
      </c>
      <c r="C4514" t="s">
        <v>32</v>
      </c>
      <c r="D4514" t="s">
        <v>59</v>
      </c>
      <c r="E4514">
        <v>2</v>
      </c>
      <c r="F4514" t="s">
        <v>1273</v>
      </c>
      <c r="G4514" t="s">
        <v>122</v>
      </c>
      <c r="T4514">
        <v>3</v>
      </c>
      <c r="U4514">
        <v>1</v>
      </c>
      <c r="V4514">
        <v>27</v>
      </c>
      <c r="W4514">
        <v>0</v>
      </c>
      <c r="X4514">
        <v>0</v>
      </c>
      <c r="Y4514">
        <v>0</v>
      </c>
      <c r="AF4514">
        <v>3.7</v>
      </c>
    </row>
    <row r="4515" spans="1:32" x14ac:dyDescent="0.2">
      <c r="A4515" t="s">
        <v>804</v>
      </c>
      <c r="B4515" t="s">
        <v>720</v>
      </c>
      <c r="C4515" t="s">
        <v>54</v>
      </c>
      <c r="D4515" t="s">
        <v>45</v>
      </c>
      <c r="E4515">
        <v>2</v>
      </c>
      <c r="F4515" t="s">
        <v>805</v>
      </c>
      <c r="G4515" t="s">
        <v>116</v>
      </c>
      <c r="T4515">
        <v>4</v>
      </c>
      <c r="U4515">
        <v>2</v>
      </c>
      <c r="V4515">
        <v>17</v>
      </c>
      <c r="W4515">
        <v>0</v>
      </c>
      <c r="X4515">
        <v>0</v>
      </c>
      <c r="Y4515">
        <v>0</v>
      </c>
      <c r="AF4515">
        <v>3.7</v>
      </c>
    </row>
    <row r="4516" spans="1:32" x14ac:dyDescent="0.2">
      <c r="A4516" t="s">
        <v>550</v>
      </c>
      <c r="B4516" t="s">
        <v>475</v>
      </c>
      <c r="C4516" t="s">
        <v>41</v>
      </c>
      <c r="D4516" t="s">
        <v>36</v>
      </c>
      <c r="E4516">
        <v>2</v>
      </c>
      <c r="F4516" t="s">
        <v>551</v>
      </c>
      <c r="G4516" t="s">
        <v>117</v>
      </c>
      <c r="O4516">
        <v>3</v>
      </c>
      <c r="P4516">
        <v>7</v>
      </c>
      <c r="Q4516">
        <v>0</v>
      </c>
      <c r="R4516">
        <v>0</v>
      </c>
      <c r="S4516">
        <v>0</v>
      </c>
      <c r="T4516">
        <v>1</v>
      </c>
      <c r="U4516">
        <v>1</v>
      </c>
      <c r="V4516">
        <v>19</v>
      </c>
      <c r="W4516">
        <v>0</v>
      </c>
      <c r="X4516">
        <v>0</v>
      </c>
      <c r="Y4516">
        <v>0</v>
      </c>
      <c r="AF4516">
        <v>3.6</v>
      </c>
    </row>
    <row r="4517" spans="1:32" x14ac:dyDescent="0.2">
      <c r="A4517" t="s">
        <v>836</v>
      </c>
      <c r="B4517" t="s">
        <v>794</v>
      </c>
      <c r="C4517" t="s">
        <v>34</v>
      </c>
      <c r="D4517" t="s">
        <v>38</v>
      </c>
      <c r="E4517">
        <v>2</v>
      </c>
      <c r="F4517" t="s">
        <v>837</v>
      </c>
      <c r="G4517" t="s">
        <v>119</v>
      </c>
      <c r="T4517">
        <v>3</v>
      </c>
      <c r="U4517">
        <v>2</v>
      </c>
      <c r="V4517">
        <v>16</v>
      </c>
      <c r="W4517">
        <v>0</v>
      </c>
      <c r="X4517">
        <v>0</v>
      </c>
      <c r="Y4517">
        <v>0</v>
      </c>
      <c r="Z4517">
        <v>1</v>
      </c>
      <c r="AA4517">
        <v>0</v>
      </c>
      <c r="AF4517">
        <v>3.6</v>
      </c>
    </row>
    <row r="4518" spans="1:32" x14ac:dyDescent="0.2">
      <c r="A4518" t="s">
        <v>888</v>
      </c>
      <c r="B4518" t="s">
        <v>720</v>
      </c>
      <c r="C4518" t="s">
        <v>49</v>
      </c>
      <c r="D4518" t="s">
        <v>51</v>
      </c>
      <c r="E4518">
        <v>2</v>
      </c>
      <c r="F4518" t="s">
        <v>889</v>
      </c>
      <c r="G4518" t="s">
        <v>113</v>
      </c>
      <c r="T4518">
        <v>4</v>
      </c>
      <c r="U4518">
        <v>2</v>
      </c>
      <c r="V4518">
        <v>16</v>
      </c>
      <c r="W4518">
        <v>0</v>
      </c>
      <c r="X4518">
        <v>0</v>
      </c>
      <c r="Y4518">
        <v>0</v>
      </c>
      <c r="Z4518">
        <v>1</v>
      </c>
      <c r="AA4518">
        <v>0</v>
      </c>
      <c r="AF4518">
        <v>3.6</v>
      </c>
    </row>
    <row r="4519" spans="1:32" x14ac:dyDescent="0.2">
      <c r="A4519" t="s">
        <v>1185</v>
      </c>
      <c r="B4519" t="s">
        <v>720</v>
      </c>
      <c r="C4519" t="s">
        <v>33</v>
      </c>
      <c r="D4519" t="s">
        <v>44</v>
      </c>
      <c r="E4519">
        <v>2</v>
      </c>
      <c r="F4519" t="s">
        <v>1186</v>
      </c>
      <c r="G4519" t="s">
        <v>111</v>
      </c>
      <c r="T4519">
        <v>2</v>
      </c>
      <c r="U4519">
        <v>2</v>
      </c>
      <c r="V4519">
        <v>15</v>
      </c>
      <c r="W4519">
        <v>0</v>
      </c>
      <c r="X4519">
        <v>0</v>
      </c>
      <c r="Y4519">
        <v>0</v>
      </c>
      <c r="AF4519">
        <v>3.5</v>
      </c>
    </row>
    <row r="4520" spans="1:32" x14ac:dyDescent="0.2">
      <c r="A4520" t="s">
        <v>824</v>
      </c>
      <c r="B4520" t="s">
        <v>720</v>
      </c>
      <c r="C4520" t="s">
        <v>59</v>
      </c>
      <c r="D4520" t="s">
        <v>32</v>
      </c>
      <c r="E4520">
        <v>2</v>
      </c>
      <c r="F4520" t="s">
        <v>825</v>
      </c>
      <c r="G4520" t="s">
        <v>122</v>
      </c>
      <c r="T4520">
        <v>6</v>
      </c>
      <c r="U4520">
        <v>1</v>
      </c>
      <c r="V4520">
        <v>25</v>
      </c>
      <c r="W4520">
        <v>0</v>
      </c>
      <c r="X4520">
        <v>0</v>
      </c>
      <c r="Y4520">
        <v>0</v>
      </c>
      <c r="AF4520">
        <v>3.5</v>
      </c>
    </row>
    <row r="4521" spans="1:32" x14ac:dyDescent="0.2">
      <c r="A4521" t="s">
        <v>578</v>
      </c>
      <c r="B4521" t="s">
        <v>475</v>
      </c>
      <c r="C4521" t="s">
        <v>31</v>
      </c>
      <c r="D4521" t="s">
        <v>62</v>
      </c>
      <c r="E4521">
        <v>2</v>
      </c>
      <c r="F4521" t="s">
        <v>579</v>
      </c>
      <c r="G4521" t="s">
        <v>107</v>
      </c>
      <c r="O4521">
        <v>9</v>
      </c>
      <c r="P4521">
        <v>34</v>
      </c>
      <c r="Q4521">
        <v>0</v>
      </c>
      <c r="R4521">
        <v>0</v>
      </c>
      <c r="S4521">
        <v>0</v>
      </c>
      <c r="T4521">
        <v>1</v>
      </c>
      <c r="U4521">
        <v>0</v>
      </c>
      <c r="V4521">
        <v>0</v>
      </c>
      <c r="W4521">
        <v>0</v>
      </c>
      <c r="X4521">
        <v>0</v>
      </c>
      <c r="Y4521">
        <v>0</v>
      </c>
      <c r="AF4521">
        <v>3.4</v>
      </c>
    </row>
    <row r="4522" spans="1:32" x14ac:dyDescent="0.2">
      <c r="A4522" t="s">
        <v>1025</v>
      </c>
      <c r="B4522" t="s">
        <v>794</v>
      </c>
      <c r="C4522" t="s">
        <v>52</v>
      </c>
      <c r="D4522" t="s">
        <v>46</v>
      </c>
      <c r="E4522">
        <v>2</v>
      </c>
      <c r="F4522" t="s">
        <v>1026</v>
      </c>
      <c r="G4522" t="s">
        <v>108</v>
      </c>
      <c r="T4522">
        <v>2</v>
      </c>
      <c r="U4522">
        <v>2</v>
      </c>
      <c r="V4522">
        <v>14</v>
      </c>
      <c r="W4522">
        <v>0</v>
      </c>
      <c r="X4522">
        <v>0</v>
      </c>
      <c r="Y4522">
        <v>0</v>
      </c>
      <c r="AF4522">
        <v>3.4</v>
      </c>
    </row>
    <row r="4523" spans="1:32" x14ac:dyDescent="0.2">
      <c r="A4523" t="s">
        <v>455</v>
      </c>
      <c r="B4523" t="s">
        <v>367</v>
      </c>
      <c r="C4523" t="s">
        <v>52</v>
      </c>
      <c r="D4523" t="s">
        <v>46</v>
      </c>
      <c r="E4523">
        <v>2</v>
      </c>
      <c r="F4523" t="s">
        <v>456</v>
      </c>
      <c r="G4523" t="s">
        <v>108</v>
      </c>
      <c r="H4523">
        <v>23</v>
      </c>
      <c r="I4523">
        <v>14</v>
      </c>
      <c r="J4523">
        <v>121</v>
      </c>
      <c r="K4523">
        <v>0</v>
      </c>
      <c r="L4523">
        <v>0</v>
      </c>
      <c r="M4523">
        <v>1</v>
      </c>
      <c r="N4523">
        <v>0</v>
      </c>
      <c r="O4523">
        <v>2</v>
      </c>
      <c r="P4523">
        <v>-5</v>
      </c>
      <c r="Q4523">
        <v>0</v>
      </c>
      <c r="R4523">
        <v>0</v>
      </c>
      <c r="S4523">
        <v>0</v>
      </c>
      <c r="AF4523">
        <v>3.34</v>
      </c>
    </row>
    <row r="4524" spans="1:32" x14ac:dyDescent="0.2">
      <c r="A4524" t="s">
        <v>696</v>
      </c>
      <c r="B4524" t="s">
        <v>530</v>
      </c>
      <c r="C4524" t="s">
        <v>54</v>
      </c>
      <c r="D4524" t="s">
        <v>45</v>
      </c>
      <c r="E4524">
        <v>2</v>
      </c>
      <c r="F4524" t="s">
        <v>697</v>
      </c>
      <c r="G4524" t="s">
        <v>116</v>
      </c>
      <c r="O4524">
        <v>1</v>
      </c>
      <c r="P4524">
        <v>3</v>
      </c>
      <c r="Q4524">
        <v>0</v>
      </c>
      <c r="R4524">
        <v>0</v>
      </c>
      <c r="S4524">
        <v>0</v>
      </c>
      <c r="T4524">
        <v>1</v>
      </c>
      <c r="U4524">
        <v>1</v>
      </c>
      <c r="V4524">
        <v>19</v>
      </c>
      <c r="W4524">
        <v>0</v>
      </c>
      <c r="X4524">
        <v>0</v>
      </c>
      <c r="Y4524">
        <v>0</v>
      </c>
      <c r="AF4524">
        <v>3.2</v>
      </c>
    </row>
    <row r="4525" spans="1:32" x14ac:dyDescent="0.2">
      <c r="A4525" t="s">
        <v>878</v>
      </c>
      <c r="B4525" t="s">
        <v>794</v>
      </c>
      <c r="C4525" t="s">
        <v>41</v>
      </c>
      <c r="D4525" t="s">
        <v>36</v>
      </c>
      <c r="E4525">
        <v>2</v>
      </c>
      <c r="F4525" t="s">
        <v>879</v>
      </c>
      <c r="G4525" t="s">
        <v>117</v>
      </c>
      <c r="T4525">
        <v>4</v>
      </c>
      <c r="U4525">
        <v>2</v>
      </c>
      <c r="V4525">
        <v>12</v>
      </c>
      <c r="W4525">
        <v>0</v>
      </c>
      <c r="X4525">
        <v>0</v>
      </c>
      <c r="Y4525">
        <v>0</v>
      </c>
      <c r="AF4525">
        <v>3.2</v>
      </c>
    </row>
    <row r="4526" spans="1:32" x14ac:dyDescent="0.2">
      <c r="A4526" t="s">
        <v>984</v>
      </c>
      <c r="B4526" t="s">
        <v>720</v>
      </c>
      <c r="C4526" t="s">
        <v>55</v>
      </c>
      <c r="D4526" t="s">
        <v>56</v>
      </c>
      <c r="E4526">
        <v>2</v>
      </c>
      <c r="F4526" t="s">
        <v>985</v>
      </c>
      <c r="G4526" t="s">
        <v>118</v>
      </c>
      <c r="T4526">
        <v>4</v>
      </c>
      <c r="U4526">
        <v>2</v>
      </c>
      <c r="V4526">
        <v>12</v>
      </c>
      <c r="W4526">
        <v>0</v>
      </c>
      <c r="X4526">
        <v>0</v>
      </c>
      <c r="Y4526">
        <v>0</v>
      </c>
      <c r="AF4526">
        <v>3.2</v>
      </c>
    </row>
    <row r="4527" spans="1:32" x14ac:dyDescent="0.2">
      <c r="A4527" t="s">
        <v>1197</v>
      </c>
      <c r="B4527" t="s">
        <v>794</v>
      </c>
      <c r="C4527" t="s">
        <v>60</v>
      </c>
      <c r="D4527" t="s">
        <v>48</v>
      </c>
      <c r="E4527">
        <v>2</v>
      </c>
      <c r="F4527" t="s">
        <v>1198</v>
      </c>
      <c r="G4527" t="s">
        <v>114</v>
      </c>
      <c r="T4527">
        <v>2</v>
      </c>
      <c r="U4527">
        <v>2</v>
      </c>
      <c r="V4527">
        <v>10</v>
      </c>
      <c r="W4527">
        <v>0</v>
      </c>
      <c r="X4527">
        <v>0</v>
      </c>
      <c r="Y4527">
        <v>0</v>
      </c>
      <c r="AF4527">
        <v>3</v>
      </c>
    </row>
    <row r="4528" spans="1:32" x14ac:dyDescent="0.2">
      <c r="A4528" t="s">
        <v>832</v>
      </c>
      <c r="B4528" t="s">
        <v>794</v>
      </c>
      <c r="C4528" t="s">
        <v>33</v>
      </c>
      <c r="D4528" t="s">
        <v>44</v>
      </c>
      <c r="E4528">
        <v>2</v>
      </c>
      <c r="F4528" t="s">
        <v>833</v>
      </c>
      <c r="G4528" t="s">
        <v>111</v>
      </c>
      <c r="T4528">
        <v>1</v>
      </c>
      <c r="U4528">
        <v>1</v>
      </c>
      <c r="V4528">
        <v>19</v>
      </c>
      <c r="W4528">
        <v>0</v>
      </c>
      <c r="X4528">
        <v>0</v>
      </c>
      <c r="Y4528">
        <v>0</v>
      </c>
      <c r="AF4528">
        <v>2.9</v>
      </c>
    </row>
    <row r="4529" spans="1:32" x14ac:dyDescent="0.2">
      <c r="A4529" t="s">
        <v>525</v>
      </c>
      <c r="B4529" t="s">
        <v>475</v>
      </c>
      <c r="C4529" t="s">
        <v>61</v>
      </c>
      <c r="D4529" t="s">
        <v>39</v>
      </c>
      <c r="E4529">
        <v>2</v>
      </c>
      <c r="F4529" t="s">
        <v>526</v>
      </c>
      <c r="G4529" t="s">
        <v>110</v>
      </c>
      <c r="O4529">
        <v>6</v>
      </c>
      <c r="P4529">
        <v>9</v>
      </c>
      <c r="Q4529">
        <v>0</v>
      </c>
      <c r="R4529">
        <v>0</v>
      </c>
      <c r="S4529">
        <v>0</v>
      </c>
      <c r="T4529">
        <v>1</v>
      </c>
      <c r="U4529">
        <v>1</v>
      </c>
      <c r="V4529">
        <v>9</v>
      </c>
      <c r="W4529">
        <v>0</v>
      </c>
      <c r="X4529">
        <v>0</v>
      </c>
      <c r="Y4529">
        <v>0</v>
      </c>
      <c r="AF4529">
        <v>2.8</v>
      </c>
    </row>
    <row r="4530" spans="1:32" x14ac:dyDescent="0.2">
      <c r="A4530" t="s">
        <v>1029</v>
      </c>
      <c r="B4530" t="s">
        <v>720</v>
      </c>
      <c r="C4530" t="s">
        <v>42</v>
      </c>
      <c r="D4530" t="s">
        <v>40</v>
      </c>
      <c r="E4530">
        <v>2</v>
      </c>
      <c r="F4530" t="s">
        <v>1030</v>
      </c>
      <c r="G4530" t="s">
        <v>120</v>
      </c>
      <c r="T4530">
        <v>4</v>
      </c>
      <c r="U4530">
        <v>2</v>
      </c>
      <c r="V4530">
        <v>8</v>
      </c>
      <c r="W4530">
        <v>0</v>
      </c>
      <c r="X4530">
        <v>0</v>
      </c>
      <c r="Y4530">
        <v>0</v>
      </c>
      <c r="AF4530">
        <v>2.8</v>
      </c>
    </row>
    <row r="4531" spans="1:32" x14ac:dyDescent="0.2">
      <c r="A4531" t="s">
        <v>1266</v>
      </c>
      <c r="B4531" t="s">
        <v>720</v>
      </c>
      <c r="C4531" t="s">
        <v>34</v>
      </c>
      <c r="D4531" t="s">
        <v>38</v>
      </c>
      <c r="E4531">
        <v>2</v>
      </c>
      <c r="F4531" t="s">
        <v>1267</v>
      </c>
      <c r="G4531" t="s">
        <v>119</v>
      </c>
      <c r="T4531">
        <v>2</v>
      </c>
      <c r="U4531">
        <v>1</v>
      </c>
      <c r="V4531">
        <v>18</v>
      </c>
      <c r="W4531">
        <v>0</v>
      </c>
      <c r="X4531">
        <v>0</v>
      </c>
      <c r="Y4531">
        <v>0</v>
      </c>
      <c r="AF4531">
        <v>2.8</v>
      </c>
    </row>
    <row r="4532" spans="1:32" x14ac:dyDescent="0.2">
      <c r="A4532" t="s">
        <v>1061</v>
      </c>
      <c r="B4532" t="s">
        <v>720</v>
      </c>
      <c r="C4532" t="s">
        <v>40</v>
      </c>
      <c r="D4532" t="s">
        <v>42</v>
      </c>
      <c r="E4532">
        <v>2</v>
      </c>
      <c r="F4532" t="s">
        <v>1062</v>
      </c>
      <c r="G4532" t="s">
        <v>120</v>
      </c>
      <c r="T4532">
        <v>4</v>
      </c>
      <c r="U4532">
        <v>2</v>
      </c>
      <c r="V4532">
        <v>7</v>
      </c>
      <c r="W4532">
        <v>0</v>
      </c>
      <c r="X4532">
        <v>0</v>
      </c>
      <c r="Y4532">
        <v>0</v>
      </c>
      <c r="AF4532">
        <v>2.7</v>
      </c>
    </row>
    <row r="4533" spans="1:32" x14ac:dyDescent="0.2">
      <c r="A4533" t="s">
        <v>1137</v>
      </c>
      <c r="B4533" t="s">
        <v>794</v>
      </c>
      <c r="C4533" t="s">
        <v>45</v>
      </c>
      <c r="D4533" t="s">
        <v>54</v>
      </c>
      <c r="E4533">
        <v>2</v>
      </c>
      <c r="F4533" t="s">
        <v>1138</v>
      </c>
      <c r="G4533" t="s">
        <v>116</v>
      </c>
      <c r="T4533">
        <v>1</v>
      </c>
      <c r="U4533">
        <v>1</v>
      </c>
      <c r="V4533">
        <v>17</v>
      </c>
      <c r="W4533">
        <v>0</v>
      </c>
      <c r="X4533">
        <v>0</v>
      </c>
      <c r="Y4533">
        <v>0</v>
      </c>
      <c r="AF4533">
        <v>2.7</v>
      </c>
    </row>
    <row r="4534" spans="1:32" x14ac:dyDescent="0.2">
      <c r="A4534" t="s">
        <v>527</v>
      </c>
      <c r="B4534" t="s">
        <v>475</v>
      </c>
      <c r="C4534" t="s">
        <v>56</v>
      </c>
      <c r="D4534" t="s">
        <v>55</v>
      </c>
      <c r="E4534">
        <v>2</v>
      </c>
      <c r="F4534" t="s">
        <v>528</v>
      </c>
      <c r="G4534" t="s">
        <v>118</v>
      </c>
      <c r="O4534">
        <v>2</v>
      </c>
      <c r="P4534">
        <v>9</v>
      </c>
      <c r="Q4534">
        <v>0</v>
      </c>
      <c r="R4534">
        <v>0</v>
      </c>
      <c r="S4534">
        <v>0</v>
      </c>
      <c r="T4534">
        <v>1</v>
      </c>
      <c r="U4534">
        <v>1</v>
      </c>
      <c r="V4534">
        <v>6</v>
      </c>
      <c r="W4534">
        <v>0</v>
      </c>
      <c r="X4534">
        <v>0</v>
      </c>
      <c r="Y4534">
        <v>0</v>
      </c>
      <c r="AF4534">
        <v>2.5</v>
      </c>
    </row>
    <row r="4535" spans="1:32" x14ac:dyDescent="0.2">
      <c r="A4535" t="s">
        <v>954</v>
      </c>
      <c r="B4535" t="s">
        <v>794</v>
      </c>
      <c r="C4535" t="s">
        <v>43</v>
      </c>
      <c r="D4535" t="s">
        <v>58</v>
      </c>
      <c r="E4535">
        <v>2</v>
      </c>
      <c r="F4535" t="s">
        <v>955</v>
      </c>
      <c r="G4535" t="s">
        <v>112</v>
      </c>
      <c r="T4535">
        <v>1</v>
      </c>
      <c r="U4535">
        <v>1</v>
      </c>
      <c r="V4535">
        <v>15</v>
      </c>
      <c r="W4535">
        <v>0</v>
      </c>
      <c r="X4535">
        <v>0</v>
      </c>
      <c r="Y4535">
        <v>0</v>
      </c>
      <c r="AF4535">
        <v>2.5</v>
      </c>
    </row>
    <row r="4536" spans="1:32" x14ac:dyDescent="0.2">
      <c r="A4536" t="s">
        <v>802</v>
      </c>
      <c r="B4536" t="s">
        <v>720</v>
      </c>
      <c r="C4536" t="s">
        <v>51</v>
      </c>
      <c r="D4536" t="s">
        <v>49</v>
      </c>
      <c r="E4536">
        <v>2</v>
      </c>
      <c r="F4536" t="s">
        <v>803</v>
      </c>
      <c r="G4536" t="s">
        <v>113</v>
      </c>
      <c r="T4536">
        <v>2</v>
      </c>
      <c r="U4536">
        <v>1</v>
      </c>
      <c r="V4536">
        <v>15</v>
      </c>
      <c r="W4536">
        <v>0</v>
      </c>
      <c r="X4536">
        <v>0</v>
      </c>
      <c r="Y4536">
        <v>0</v>
      </c>
      <c r="AF4536">
        <v>2.5</v>
      </c>
    </row>
    <row r="4537" spans="1:32" x14ac:dyDescent="0.2">
      <c r="A4537" t="s">
        <v>1293</v>
      </c>
      <c r="B4537" t="s">
        <v>794</v>
      </c>
      <c r="C4537" t="s">
        <v>35</v>
      </c>
      <c r="D4537" t="s">
        <v>53</v>
      </c>
      <c r="E4537">
        <v>2</v>
      </c>
      <c r="F4537" t="s">
        <v>1294</v>
      </c>
      <c r="G4537" t="s">
        <v>115</v>
      </c>
      <c r="T4537">
        <v>2</v>
      </c>
      <c r="U4537">
        <v>1</v>
      </c>
      <c r="V4537">
        <v>15</v>
      </c>
      <c r="W4537">
        <v>0</v>
      </c>
      <c r="X4537">
        <v>0</v>
      </c>
      <c r="Y4537">
        <v>0</v>
      </c>
      <c r="AF4537">
        <v>2.5</v>
      </c>
    </row>
    <row r="4538" spans="1:32" x14ac:dyDescent="0.2">
      <c r="A4538" t="s">
        <v>964</v>
      </c>
      <c r="B4538" t="s">
        <v>720</v>
      </c>
      <c r="C4538" t="s">
        <v>44</v>
      </c>
      <c r="D4538" t="s">
        <v>33</v>
      </c>
      <c r="E4538">
        <v>2</v>
      </c>
      <c r="F4538" t="s">
        <v>965</v>
      </c>
      <c r="G4538" t="s">
        <v>111</v>
      </c>
      <c r="T4538">
        <v>4</v>
      </c>
      <c r="U4538">
        <v>1</v>
      </c>
      <c r="V4538">
        <v>15</v>
      </c>
      <c r="W4538">
        <v>0</v>
      </c>
      <c r="X4538">
        <v>0</v>
      </c>
      <c r="Y4538">
        <v>0</v>
      </c>
      <c r="AF4538">
        <v>2.5</v>
      </c>
    </row>
    <row r="4539" spans="1:32" x14ac:dyDescent="0.2">
      <c r="A4539" t="s">
        <v>858</v>
      </c>
      <c r="B4539" t="s">
        <v>720</v>
      </c>
      <c r="C4539" t="s">
        <v>57</v>
      </c>
      <c r="D4539" t="s">
        <v>47</v>
      </c>
      <c r="E4539">
        <v>2</v>
      </c>
      <c r="F4539" t="s">
        <v>859</v>
      </c>
      <c r="G4539" t="s">
        <v>121</v>
      </c>
      <c r="T4539">
        <v>2</v>
      </c>
      <c r="U4539">
        <v>1</v>
      </c>
      <c r="V4539">
        <v>13</v>
      </c>
      <c r="W4539">
        <v>0</v>
      </c>
      <c r="X4539">
        <v>0</v>
      </c>
      <c r="Y4539">
        <v>0</v>
      </c>
      <c r="AF4539">
        <v>2.2999999999999998</v>
      </c>
    </row>
    <row r="4540" spans="1:32" x14ac:dyDescent="0.2">
      <c r="A4540" t="s">
        <v>1015</v>
      </c>
      <c r="B4540" t="s">
        <v>794</v>
      </c>
      <c r="C4540" t="s">
        <v>54</v>
      </c>
      <c r="D4540" t="s">
        <v>45</v>
      </c>
      <c r="E4540">
        <v>2</v>
      </c>
      <c r="F4540" t="s">
        <v>1016</v>
      </c>
      <c r="G4540" t="s">
        <v>116</v>
      </c>
      <c r="T4540">
        <v>1</v>
      </c>
      <c r="U4540">
        <v>1</v>
      </c>
      <c r="V4540">
        <v>13</v>
      </c>
      <c r="W4540">
        <v>0</v>
      </c>
      <c r="X4540">
        <v>0</v>
      </c>
      <c r="Y4540">
        <v>0</v>
      </c>
      <c r="AF4540">
        <v>2.2999999999999998</v>
      </c>
    </row>
    <row r="4541" spans="1:32" x14ac:dyDescent="0.2">
      <c r="A4541" t="s">
        <v>910</v>
      </c>
      <c r="B4541" t="s">
        <v>720</v>
      </c>
      <c r="C4541" t="s">
        <v>50</v>
      </c>
      <c r="D4541" t="s">
        <v>37</v>
      </c>
      <c r="E4541">
        <v>2</v>
      </c>
      <c r="F4541" t="s">
        <v>911</v>
      </c>
      <c r="G4541" t="s">
        <v>109</v>
      </c>
      <c r="T4541">
        <v>1</v>
      </c>
      <c r="U4541">
        <v>1</v>
      </c>
      <c r="V4541">
        <v>12</v>
      </c>
      <c r="W4541">
        <v>0</v>
      </c>
      <c r="X4541">
        <v>0</v>
      </c>
      <c r="Y4541">
        <v>0</v>
      </c>
      <c r="AF4541">
        <v>2.2000000000000002</v>
      </c>
    </row>
    <row r="4542" spans="1:32" x14ac:dyDescent="0.2">
      <c r="A4542" t="s">
        <v>1019</v>
      </c>
      <c r="B4542" t="s">
        <v>720</v>
      </c>
      <c r="C4542" t="s">
        <v>44</v>
      </c>
      <c r="D4542" t="s">
        <v>33</v>
      </c>
      <c r="E4542">
        <v>2</v>
      </c>
      <c r="F4542" t="s">
        <v>1020</v>
      </c>
      <c r="G4542" t="s">
        <v>111</v>
      </c>
      <c r="T4542">
        <v>1</v>
      </c>
      <c r="U4542">
        <v>1</v>
      </c>
      <c r="V4542">
        <v>11</v>
      </c>
      <c r="W4542">
        <v>0</v>
      </c>
      <c r="X4542">
        <v>0</v>
      </c>
      <c r="Y4542">
        <v>0</v>
      </c>
      <c r="AF4542">
        <v>2.1</v>
      </c>
    </row>
    <row r="4543" spans="1:32" x14ac:dyDescent="0.2">
      <c r="A4543" t="s">
        <v>1111</v>
      </c>
      <c r="B4543" t="s">
        <v>794</v>
      </c>
      <c r="C4543" t="s">
        <v>57</v>
      </c>
      <c r="D4543" t="s">
        <v>47</v>
      </c>
      <c r="E4543">
        <v>2</v>
      </c>
      <c r="F4543" t="s">
        <v>1112</v>
      </c>
      <c r="G4543" t="s">
        <v>121</v>
      </c>
      <c r="T4543">
        <v>2</v>
      </c>
      <c r="U4543">
        <v>1</v>
      </c>
      <c r="V4543">
        <v>11</v>
      </c>
      <c r="W4543">
        <v>0</v>
      </c>
      <c r="X4543">
        <v>0</v>
      </c>
      <c r="Y4543">
        <v>0</v>
      </c>
      <c r="AF4543">
        <v>2.1</v>
      </c>
    </row>
    <row r="4544" spans="1:32" x14ac:dyDescent="0.2">
      <c r="A4544" t="s">
        <v>761</v>
      </c>
      <c r="B4544" t="s">
        <v>720</v>
      </c>
      <c r="C4544" t="s">
        <v>58</v>
      </c>
      <c r="D4544" t="s">
        <v>43</v>
      </c>
      <c r="E4544">
        <v>2</v>
      </c>
      <c r="F4544" t="s">
        <v>762</v>
      </c>
      <c r="G4544" t="s">
        <v>112</v>
      </c>
      <c r="T4544">
        <v>1</v>
      </c>
      <c r="U4544">
        <v>1</v>
      </c>
      <c r="V4544">
        <v>11</v>
      </c>
      <c r="W4544">
        <v>0</v>
      </c>
      <c r="X4544">
        <v>0</v>
      </c>
      <c r="Y4544">
        <v>0</v>
      </c>
      <c r="AF4544">
        <v>2.1</v>
      </c>
    </row>
    <row r="4545" spans="1:32" x14ac:dyDescent="0.2">
      <c r="A4545" t="s">
        <v>1191</v>
      </c>
      <c r="B4545" t="s">
        <v>794</v>
      </c>
      <c r="C4545" t="s">
        <v>60</v>
      </c>
      <c r="D4545" t="s">
        <v>48</v>
      </c>
      <c r="E4545">
        <v>2</v>
      </c>
      <c r="F4545" t="s">
        <v>1192</v>
      </c>
      <c r="G4545" t="s">
        <v>114</v>
      </c>
      <c r="T4545">
        <v>3</v>
      </c>
      <c r="U4545">
        <v>1</v>
      </c>
      <c r="V4545">
        <v>11</v>
      </c>
      <c r="W4545">
        <v>0</v>
      </c>
      <c r="X4545">
        <v>0</v>
      </c>
      <c r="Y4545">
        <v>0</v>
      </c>
      <c r="AF4545">
        <v>2.1</v>
      </c>
    </row>
    <row r="4546" spans="1:32" x14ac:dyDescent="0.2">
      <c r="A4546" t="s">
        <v>624</v>
      </c>
      <c r="B4546" t="s">
        <v>475</v>
      </c>
      <c r="C4546" t="s">
        <v>33</v>
      </c>
      <c r="D4546" t="s">
        <v>44</v>
      </c>
      <c r="E4546">
        <v>2</v>
      </c>
      <c r="F4546" t="s">
        <v>625</v>
      </c>
      <c r="G4546" t="s">
        <v>111</v>
      </c>
      <c r="O4546">
        <v>5</v>
      </c>
      <c r="P4546">
        <v>6</v>
      </c>
      <c r="Q4546">
        <v>0</v>
      </c>
      <c r="R4546">
        <v>0</v>
      </c>
      <c r="S4546">
        <v>0</v>
      </c>
      <c r="T4546">
        <v>1</v>
      </c>
      <c r="U4546">
        <v>1</v>
      </c>
      <c r="V4546">
        <v>4</v>
      </c>
      <c r="W4546">
        <v>0</v>
      </c>
      <c r="X4546">
        <v>0</v>
      </c>
      <c r="Y4546">
        <v>0</v>
      </c>
      <c r="AF4546">
        <v>2</v>
      </c>
    </row>
    <row r="4547" spans="1:32" x14ac:dyDescent="0.2">
      <c r="A4547" t="s">
        <v>1105</v>
      </c>
      <c r="B4547" t="s">
        <v>720</v>
      </c>
      <c r="C4547" t="s">
        <v>52</v>
      </c>
      <c r="D4547" t="s">
        <v>46</v>
      </c>
      <c r="E4547">
        <v>2</v>
      </c>
      <c r="F4547" t="s">
        <v>1106</v>
      </c>
      <c r="G4547" t="s">
        <v>108</v>
      </c>
      <c r="T4547">
        <v>5</v>
      </c>
      <c r="U4547">
        <v>1</v>
      </c>
      <c r="V4547">
        <v>10</v>
      </c>
      <c r="W4547">
        <v>0</v>
      </c>
      <c r="X4547">
        <v>0</v>
      </c>
      <c r="Y4547">
        <v>0</v>
      </c>
      <c r="AF4547">
        <v>2</v>
      </c>
    </row>
    <row r="4548" spans="1:32" x14ac:dyDescent="0.2">
      <c r="A4548" t="s">
        <v>1143</v>
      </c>
      <c r="B4548" t="s">
        <v>794</v>
      </c>
      <c r="C4548" t="s">
        <v>55</v>
      </c>
      <c r="D4548" t="s">
        <v>56</v>
      </c>
      <c r="E4548">
        <v>2</v>
      </c>
      <c r="F4548" t="s">
        <v>1144</v>
      </c>
      <c r="G4548" t="s">
        <v>118</v>
      </c>
      <c r="T4548">
        <v>1</v>
      </c>
      <c r="U4548">
        <v>1</v>
      </c>
      <c r="V4548">
        <v>8</v>
      </c>
      <c r="W4548">
        <v>0</v>
      </c>
      <c r="X4548">
        <v>0</v>
      </c>
      <c r="Y4548">
        <v>0</v>
      </c>
      <c r="AF4548">
        <v>1.8</v>
      </c>
    </row>
    <row r="4549" spans="1:32" x14ac:dyDescent="0.2">
      <c r="A4549" t="s">
        <v>612</v>
      </c>
      <c r="B4549" t="s">
        <v>475</v>
      </c>
      <c r="C4549" t="s">
        <v>55</v>
      </c>
      <c r="D4549" t="s">
        <v>56</v>
      </c>
      <c r="E4549">
        <v>2</v>
      </c>
      <c r="F4549" t="s">
        <v>613</v>
      </c>
      <c r="G4549" t="s">
        <v>118</v>
      </c>
      <c r="O4549">
        <v>1</v>
      </c>
      <c r="P4549">
        <v>5</v>
      </c>
      <c r="Q4549">
        <v>0</v>
      </c>
      <c r="R4549">
        <v>0</v>
      </c>
      <c r="S4549">
        <v>0</v>
      </c>
      <c r="T4549">
        <v>1</v>
      </c>
      <c r="U4549">
        <v>1</v>
      </c>
      <c r="V4549">
        <v>2</v>
      </c>
      <c r="W4549">
        <v>0</v>
      </c>
      <c r="X4549">
        <v>0</v>
      </c>
      <c r="Y4549">
        <v>0</v>
      </c>
      <c r="AF4549">
        <v>1.7</v>
      </c>
    </row>
    <row r="4550" spans="1:32" x14ac:dyDescent="0.2">
      <c r="A4550" t="s">
        <v>763</v>
      </c>
      <c r="B4550" t="s">
        <v>720</v>
      </c>
      <c r="C4550" t="s">
        <v>53</v>
      </c>
      <c r="D4550" t="s">
        <v>35</v>
      </c>
      <c r="E4550">
        <v>2</v>
      </c>
      <c r="F4550" t="s">
        <v>764</v>
      </c>
      <c r="G4550" t="s">
        <v>115</v>
      </c>
      <c r="T4550">
        <v>1</v>
      </c>
      <c r="U4550">
        <v>1</v>
      </c>
      <c r="V4550">
        <v>7</v>
      </c>
      <c r="W4550">
        <v>0</v>
      </c>
      <c r="X4550">
        <v>0</v>
      </c>
      <c r="Y4550">
        <v>0</v>
      </c>
      <c r="AF4550">
        <v>1.7</v>
      </c>
    </row>
    <row r="4551" spans="1:32" x14ac:dyDescent="0.2">
      <c r="A4551" t="s">
        <v>798</v>
      </c>
      <c r="B4551" t="s">
        <v>720</v>
      </c>
      <c r="C4551" t="s">
        <v>55</v>
      </c>
      <c r="D4551" t="s">
        <v>53</v>
      </c>
      <c r="E4551">
        <v>2</v>
      </c>
      <c r="F4551" t="s">
        <v>799</v>
      </c>
      <c r="G4551" t="s">
        <v>115</v>
      </c>
      <c r="T4551">
        <v>1</v>
      </c>
      <c r="U4551">
        <v>1</v>
      </c>
      <c r="V4551">
        <v>7</v>
      </c>
      <c r="W4551">
        <v>0</v>
      </c>
      <c r="X4551">
        <v>0</v>
      </c>
      <c r="Y4551">
        <v>0</v>
      </c>
      <c r="AF4551">
        <v>1.7</v>
      </c>
    </row>
    <row r="4552" spans="1:32" x14ac:dyDescent="0.2">
      <c r="A4552" t="s">
        <v>1071</v>
      </c>
      <c r="B4552" t="s">
        <v>720</v>
      </c>
      <c r="C4552" t="s">
        <v>31</v>
      </c>
      <c r="D4552" t="s">
        <v>62</v>
      </c>
      <c r="E4552">
        <v>2</v>
      </c>
      <c r="F4552" t="s">
        <v>1072</v>
      </c>
      <c r="G4552" t="s">
        <v>107</v>
      </c>
      <c r="T4552">
        <v>2</v>
      </c>
      <c r="U4552">
        <v>1</v>
      </c>
      <c r="V4552">
        <v>6</v>
      </c>
      <c r="W4552">
        <v>0</v>
      </c>
      <c r="X4552">
        <v>0</v>
      </c>
      <c r="Y4552">
        <v>0</v>
      </c>
      <c r="AF4552">
        <v>1.6</v>
      </c>
    </row>
    <row r="4553" spans="1:32" x14ac:dyDescent="0.2">
      <c r="A4553" t="s">
        <v>1017</v>
      </c>
      <c r="B4553" t="s">
        <v>794</v>
      </c>
      <c r="C4553" t="s">
        <v>56</v>
      </c>
      <c r="D4553" t="s">
        <v>55</v>
      </c>
      <c r="E4553">
        <v>2</v>
      </c>
      <c r="F4553" t="s">
        <v>1018</v>
      </c>
      <c r="G4553" t="s">
        <v>118</v>
      </c>
      <c r="T4553">
        <v>1</v>
      </c>
      <c r="U4553">
        <v>1</v>
      </c>
      <c r="V4553">
        <v>6</v>
      </c>
      <c r="W4553">
        <v>0</v>
      </c>
      <c r="X4553">
        <v>0</v>
      </c>
      <c r="Y4553">
        <v>0</v>
      </c>
      <c r="AF4553">
        <v>1.6</v>
      </c>
    </row>
    <row r="4554" spans="1:32" x14ac:dyDescent="0.2">
      <c r="A4554" t="s">
        <v>1117</v>
      </c>
      <c r="B4554" t="s">
        <v>720</v>
      </c>
      <c r="C4554" t="s">
        <v>37</v>
      </c>
      <c r="D4554" t="s">
        <v>50</v>
      </c>
      <c r="E4554">
        <v>2</v>
      </c>
      <c r="F4554" t="s">
        <v>1118</v>
      </c>
      <c r="G4554" t="s">
        <v>109</v>
      </c>
      <c r="T4554">
        <v>2</v>
      </c>
      <c r="U4554">
        <v>1</v>
      </c>
      <c r="V4554">
        <v>5</v>
      </c>
      <c r="W4554">
        <v>0</v>
      </c>
      <c r="X4554">
        <v>0</v>
      </c>
      <c r="Y4554">
        <v>0</v>
      </c>
      <c r="AF4554">
        <v>1.5</v>
      </c>
    </row>
    <row r="4555" spans="1:32" x14ac:dyDescent="0.2">
      <c r="A4555" t="s">
        <v>1276</v>
      </c>
      <c r="B4555" t="s">
        <v>720</v>
      </c>
      <c r="C4555" t="s">
        <v>37</v>
      </c>
      <c r="D4555" t="s">
        <v>50</v>
      </c>
      <c r="E4555">
        <v>2</v>
      </c>
      <c r="F4555" t="s">
        <v>1277</v>
      </c>
      <c r="G4555" t="s">
        <v>109</v>
      </c>
      <c r="T4555">
        <v>1</v>
      </c>
      <c r="U4555">
        <v>1</v>
      </c>
      <c r="V4555">
        <v>5</v>
      </c>
      <c r="W4555">
        <v>0</v>
      </c>
      <c r="X4555">
        <v>0</v>
      </c>
      <c r="Y4555">
        <v>0</v>
      </c>
      <c r="AF4555">
        <v>1.5</v>
      </c>
    </row>
    <row r="4556" spans="1:32" x14ac:dyDescent="0.2">
      <c r="A4556" t="s">
        <v>906</v>
      </c>
      <c r="B4556" t="s">
        <v>794</v>
      </c>
      <c r="C4556" t="s">
        <v>46</v>
      </c>
      <c r="D4556" t="s">
        <v>52</v>
      </c>
      <c r="E4556">
        <v>2</v>
      </c>
      <c r="F4556" t="s">
        <v>907</v>
      </c>
      <c r="G4556" t="s">
        <v>108</v>
      </c>
      <c r="T4556">
        <v>1</v>
      </c>
      <c r="U4556">
        <v>1</v>
      </c>
      <c r="V4556">
        <v>5</v>
      </c>
      <c r="W4556">
        <v>0</v>
      </c>
      <c r="X4556">
        <v>0</v>
      </c>
      <c r="Y4556">
        <v>0</v>
      </c>
      <c r="AF4556">
        <v>1.5</v>
      </c>
    </row>
    <row r="4557" spans="1:32" x14ac:dyDescent="0.2">
      <c r="A4557" t="s">
        <v>1053</v>
      </c>
      <c r="B4557" t="s">
        <v>794</v>
      </c>
      <c r="C4557" t="s">
        <v>56</v>
      </c>
      <c r="D4557" t="s">
        <v>55</v>
      </c>
      <c r="E4557">
        <v>2</v>
      </c>
      <c r="F4557" t="s">
        <v>1054</v>
      </c>
      <c r="G4557" t="s">
        <v>118</v>
      </c>
      <c r="T4557">
        <v>2</v>
      </c>
      <c r="U4557">
        <v>1</v>
      </c>
      <c r="V4557">
        <v>4</v>
      </c>
      <c r="W4557">
        <v>0</v>
      </c>
      <c r="X4557">
        <v>0</v>
      </c>
      <c r="Y4557">
        <v>0</v>
      </c>
      <c r="AF4557">
        <v>1.4</v>
      </c>
    </row>
    <row r="4558" spans="1:32" x14ac:dyDescent="0.2">
      <c r="A4558" t="s">
        <v>680</v>
      </c>
      <c r="B4558" t="s">
        <v>475</v>
      </c>
      <c r="C4558" t="s">
        <v>43</v>
      </c>
      <c r="D4558" t="s">
        <v>58</v>
      </c>
      <c r="E4558">
        <v>2</v>
      </c>
      <c r="F4558" t="s">
        <v>681</v>
      </c>
      <c r="G4558" t="s">
        <v>112</v>
      </c>
      <c r="O4558">
        <v>1</v>
      </c>
      <c r="P4558">
        <v>1</v>
      </c>
      <c r="Q4558">
        <v>0</v>
      </c>
      <c r="R4558">
        <v>0</v>
      </c>
      <c r="S4558">
        <v>0</v>
      </c>
      <c r="T4558">
        <v>1</v>
      </c>
      <c r="U4558">
        <v>1</v>
      </c>
      <c r="V4558">
        <v>2</v>
      </c>
      <c r="W4558">
        <v>0</v>
      </c>
      <c r="X4558">
        <v>0</v>
      </c>
      <c r="Y4558">
        <v>0</v>
      </c>
      <c r="AF4558">
        <v>1.3</v>
      </c>
    </row>
    <row r="4559" spans="1:32" x14ac:dyDescent="0.2">
      <c r="A4559" t="s">
        <v>1085</v>
      </c>
      <c r="B4559" t="s">
        <v>794</v>
      </c>
      <c r="C4559" t="s">
        <v>37</v>
      </c>
      <c r="D4559" t="s">
        <v>50</v>
      </c>
      <c r="E4559">
        <v>2</v>
      </c>
      <c r="F4559" t="s">
        <v>1086</v>
      </c>
      <c r="G4559" t="s">
        <v>109</v>
      </c>
      <c r="T4559">
        <v>3</v>
      </c>
      <c r="U4559">
        <v>1</v>
      </c>
      <c r="V4559">
        <v>3</v>
      </c>
      <c r="W4559">
        <v>0</v>
      </c>
      <c r="X4559">
        <v>0</v>
      </c>
      <c r="Y4559">
        <v>0</v>
      </c>
      <c r="AF4559">
        <v>1.3</v>
      </c>
    </row>
    <row r="4560" spans="1:32" x14ac:dyDescent="0.2">
      <c r="A4560" t="s">
        <v>814</v>
      </c>
      <c r="B4560" t="s">
        <v>720</v>
      </c>
      <c r="C4560" t="s">
        <v>54</v>
      </c>
      <c r="D4560" t="s">
        <v>45</v>
      </c>
      <c r="E4560">
        <v>2</v>
      </c>
      <c r="F4560" t="s">
        <v>815</v>
      </c>
      <c r="G4560" t="s">
        <v>116</v>
      </c>
      <c r="O4560">
        <v>1</v>
      </c>
      <c r="P4560">
        <v>-6</v>
      </c>
      <c r="Q4560">
        <v>0</v>
      </c>
      <c r="R4560">
        <v>0</v>
      </c>
      <c r="S4560">
        <v>0</v>
      </c>
      <c r="T4560">
        <v>8</v>
      </c>
      <c r="U4560">
        <v>1</v>
      </c>
      <c r="V4560">
        <v>9</v>
      </c>
      <c r="W4560">
        <v>0</v>
      </c>
      <c r="X4560">
        <v>0</v>
      </c>
      <c r="Y4560">
        <v>0</v>
      </c>
      <c r="AF4560">
        <v>1.3</v>
      </c>
    </row>
    <row r="4561" spans="1:32" x14ac:dyDescent="0.2">
      <c r="A4561" t="s">
        <v>1286</v>
      </c>
      <c r="B4561" t="s">
        <v>720</v>
      </c>
      <c r="C4561" t="s">
        <v>42</v>
      </c>
      <c r="D4561" t="s">
        <v>40</v>
      </c>
      <c r="E4561">
        <v>2</v>
      </c>
      <c r="F4561" t="s">
        <v>1287</v>
      </c>
      <c r="G4561" t="s">
        <v>120</v>
      </c>
      <c r="T4561">
        <v>1</v>
      </c>
      <c r="U4561">
        <v>1</v>
      </c>
      <c r="V4561">
        <v>3</v>
      </c>
      <c r="W4561">
        <v>0</v>
      </c>
      <c r="X4561">
        <v>0</v>
      </c>
      <c r="Y4561">
        <v>0</v>
      </c>
      <c r="AF4561">
        <v>1.3</v>
      </c>
    </row>
    <row r="4562" spans="1:32" x14ac:dyDescent="0.2">
      <c r="A4562" t="s">
        <v>1027</v>
      </c>
      <c r="B4562" t="s">
        <v>794</v>
      </c>
      <c r="C4562" t="s">
        <v>41</v>
      </c>
      <c r="D4562" t="s">
        <v>36</v>
      </c>
      <c r="E4562">
        <v>2</v>
      </c>
      <c r="F4562" t="s">
        <v>1028</v>
      </c>
      <c r="G4562" t="s">
        <v>117</v>
      </c>
      <c r="T4562">
        <v>4</v>
      </c>
      <c r="U4562">
        <v>1</v>
      </c>
      <c r="V4562">
        <v>2</v>
      </c>
      <c r="W4562">
        <v>0</v>
      </c>
      <c r="X4562">
        <v>0</v>
      </c>
      <c r="Y4562">
        <v>0</v>
      </c>
      <c r="AF4562">
        <v>1.2</v>
      </c>
    </row>
    <row r="4563" spans="1:32" x14ac:dyDescent="0.2">
      <c r="A4563" t="s">
        <v>1264</v>
      </c>
      <c r="B4563" t="s">
        <v>475</v>
      </c>
      <c r="C4563" t="s">
        <v>43</v>
      </c>
      <c r="D4563" t="s">
        <v>58</v>
      </c>
      <c r="E4563">
        <v>2</v>
      </c>
      <c r="F4563" t="s">
        <v>1265</v>
      </c>
      <c r="G4563" t="s">
        <v>112</v>
      </c>
      <c r="T4563">
        <v>1</v>
      </c>
      <c r="U4563">
        <v>1</v>
      </c>
      <c r="V4563">
        <v>2</v>
      </c>
      <c r="W4563">
        <v>0</v>
      </c>
      <c r="X4563">
        <v>0</v>
      </c>
      <c r="Y4563">
        <v>0</v>
      </c>
      <c r="AF4563">
        <v>1.2</v>
      </c>
    </row>
    <row r="4564" spans="1:32" x14ac:dyDescent="0.2">
      <c r="A4564" t="s">
        <v>1309</v>
      </c>
      <c r="B4564" t="s">
        <v>794</v>
      </c>
      <c r="C4564" t="s">
        <v>58</v>
      </c>
      <c r="D4564" t="s">
        <v>43</v>
      </c>
      <c r="E4564">
        <v>2</v>
      </c>
      <c r="F4564" t="s">
        <v>1310</v>
      </c>
      <c r="G4564" t="s">
        <v>112</v>
      </c>
      <c r="T4564">
        <v>1</v>
      </c>
      <c r="U4564">
        <v>1</v>
      </c>
      <c r="V4564">
        <v>2</v>
      </c>
      <c r="W4564">
        <v>0</v>
      </c>
      <c r="X4564">
        <v>0</v>
      </c>
      <c r="Y4564">
        <v>0</v>
      </c>
      <c r="AF4564">
        <v>1.2</v>
      </c>
    </row>
    <row r="4565" spans="1:32" x14ac:dyDescent="0.2">
      <c r="A4565" t="s">
        <v>708</v>
      </c>
      <c r="B4565" t="s">
        <v>475</v>
      </c>
      <c r="C4565" t="s">
        <v>48</v>
      </c>
      <c r="D4565" t="s">
        <v>60</v>
      </c>
      <c r="E4565">
        <v>2</v>
      </c>
      <c r="F4565" t="s">
        <v>709</v>
      </c>
      <c r="G4565" t="s">
        <v>114</v>
      </c>
      <c r="O4565">
        <v>1</v>
      </c>
      <c r="P4565">
        <v>11</v>
      </c>
      <c r="Q4565">
        <v>0</v>
      </c>
      <c r="R4565">
        <v>0</v>
      </c>
      <c r="S4565">
        <v>0</v>
      </c>
      <c r="AF4565">
        <v>1.1000000000000001</v>
      </c>
    </row>
    <row r="4566" spans="1:32" x14ac:dyDescent="0.2">
      <c r="A4566" t="s">
        <v>702</v>
      </c>
      <c r="B4566" t="s">
        <v>475</v>
      </c>
      <c r="C4566" t="s">
        <v>54</v>
      </c>
      <c r="D4566" t="s">
        <v>45</v>
      </c>
      <c r="E4566">
        <v>2</v>
      </c>
      <c r="F4566" t="s">
        <v>703</v>
      </c>
      <c r="G4566" t="s">
        <v>116</v>
      </c>
      <c r="O4566">
        <v>3</v>
      </c>
      <c r="P4566">
        <v>10</v>
      </c>
      <c r="Q4566">
        <v>0</v>
      </c>
      <c r="R4566">
        <v>0</v>
      </c>
      <c r="S4566">
        <v>0</v>
      </c>
      <c r="Z4566">
        <v>1</v>
      </c>
      <c r="AA4566">
        <v>0</v>
      </c>
      <c r="AF4566">
        <v>1</v>
      </c>
    </row>
    <row r="4567" spans="1:32" x14ac:dyDescent="0.2">
      <c r="A4567" t="s">
        <v>938</v>
      </c>
      <c r="B4567" t="s">
        <v>720</v>
      </c>
      <c r="C4567" t="s">
        <v>35</v>
      </c>
      <c r="D4567" t="s">
        <v>53</v>
      </c>
      <c r="E4567">
        <v>2</v>
      </c>
      <c r="F4567" t="s">
        <v>939</v>
      </c>
      <c r="G4567" t="s">
        <v>115</v>
      </c>
      <c r="T4567">
        <v>4</v>
      </c>
      <c r="U4567">
        <v>1</v>
      </c>
      <c r="V4567">
        <v>0</v>
      </c>
      <c r="W4567">
        <v>0</v>
      </c>
      <c r="X4567">
        <v>0</v>
      </c>
      <c r="Y4567">
        <v>0</v>
      </c>
      <c r="AF4567">
        <v>1</v>
      </c>
    </row>
    <row r="4568" spans="1:32" x14ac:dyDescent="0.2">
      <c r="A4568" t="s">
        <v>1315</v>
      </c>
      <c r="B4568" t="s">
        <v>794</v>
      </c>
      <c r="C4568" t="s">
        <v>34</v>
      </c>
      <c r="D4568" t="s">
        <v>38</v>
      </c>
      <c r="E4568">
        <v>2</v>
      </c>
      <c r="F4568" t="s">
        <v>1316</v>
      </c>
      <c r="G4568" t="s">
        <v>119</v>
      </c>
      <c r="T4568">
        <v>1</v>
      </c>
      <c r="U4568">
        <v>1</v>
      </c>
      <c r="V4568">
        <v>0</v>
      </c>
      <c r="W4568">
        <v>0</v>
      </c>
      <c r="X4568">
        <v>0</v>
      </c>
      <c r="Y4568">
        <v>0</v>
      </c>
      <c r="AF4568">
        <v>1</v>
      </c>
    </row>
    <row r="4569" spans="1:32" x14ac:dyDescent="0.2">
      <c r="A4569" t="s">
        <v>1189</v>
      </c>
      <c r="B4569" t="s">
        <v>720</v>
      </c>
      <c r="C4569" t="s">
        <v>53</v>
      </c>
      <c r="D4569" t="s">
        <v>35</v>
      </c>
      <c r="E4569">
        <v>2</v>
      </c>
      <c r="F4569" t="s">
        <v>1190</v>
      </c>
      <c r="G4569" t="s">
        <v>115</v>
      </c>
      <c r="T4569">
        <v>1</v>
      </c>
      <c r="U4569">
        <v>1</v>
      </c>
      <c r="V4569">
        <v>0</v>
      </c>
      <c r="W4569">
        <v>0</v>
      </c>
      <c r="X4569">
        <v>0</v>
      </c>
      <c r="Y4569">
        <v>0</v>
      </c>
      <c r="AF4569">
        <v>1</v>
      </c>
    </row>
    <row r="4570" spans="1:32" x14ac:dyDescent="0.2">
      <c r="A4570" t="s">
        <v>586</v>
      </c>
      <c r="B4570" t="s">
        <v>475</v>
      </c>
      <c r="C4570" t="s">
        <v>40</v>
      </c>
      <c r="D4570" t="s">
        <v>42</v>
      </c>
      <c r="E4570">
        <v>2</v>
      </c>
      <c r="F4570" t="s">
        <v>587</v>
      </c>
      <c r="G4570" t="s">
        <v>120</v>
      </c>
      <c r="O4570">
        <v>1</v>
      </c>
      <c r="P4570">
        <v>9</v>
      </c>
      <c r="Q4570">
        <v>0</v>
      </c>
      <c r="R4570">
        <v>0</v>
      </c>
      <c r="S4570">
        <v>0</v>
      </c>
      <c r="AF4570">
        <v>0.9</v>
      </c>
    </row>
    <row r="4571" spans="1:32" x14ac:dyDescent="0.2">
      <c r="A4571" t="s">
        <v>626</v>
      </c>
      <c r="B4571" t="s">
        <v>475</v>
      </c>
      <c r="C4571" t="s">
        <v>47</v>
      </c>
      <c r="D4571" t="s">
        <v>57</v>
      </c>
      <c r="E4571">
        <v>2</v>
      </c>
      <c r="F4571" t="s">
        <v>627</v>
      </c>
      <c r="G4571" t="s">
        <v>121</v>
      </c>
      <c r="O4571">
        <v>3</v>
      </c>
      <c r="P4571">
        <v>9</v>
      </c>
      <c r="Q4571">
        <v>0</v>
      </c>
      <c r="R4571">
        <v>0</v>
      </c>
      <c r="S4571">
        <v>0</v>
      </c>
      <c r="AF4571">
        <v>0.9</v>
      </c>
    </row>
    <row r="4572" spans="1:32" x14ac:dyDescent="0.2">
      <c r="A4572" t="s">
        <v>608</v>
      </c>
      <c r="B4572" t="s">
        <v>475</v>
      </c>
      <c r="C4572" t="s">
        <v>52</v>
      </c>
      <c r="D4572" t="s">
        <v>46</v>
      </c>
      <c r="E4572">
        <v>2</v>
      </c>
      <c r="F4572" t="s">
        <v>609</v>
      </c>
      <c r="G4572" t="s">
        <v>108</v>
      </c>
      <c r="O4572">
        <v>2</v>
      </c>
      <c r="P4572">
        <v>8</v>
      </c>
      <c r="Q4572">
        <v>0</v>
      </c>
      <c r="R4572">
        <v>0</v>
      </c>
      <c r="S4572">
        <v>0</v>
      </c>
      <c r="AF4572">
        <v>0.8</v>
      </c>
    </row>
    <row r="4573" spans="1:32" x14ac:dyDescent="0.2">
      <c r="A4573" t="s">
        <v>592</v>
      </c>
      <c r="B4573" t="s">
        <v>475</v>
      </c>
      <c r="C4573" t="s">
        <v>39</v>
      </c>
      <c r="D4573" t="s">
        <v>61</v>
      </c>
      <c r="E4573">
        <v>2</v>
      </c>
      <c r="F4573" t="s">
        <v>593</v>
      </c>
      <c r="G4573" t="s">
        <v>110</v>
      </c>
      <c r="O4573">
        <v>2</v>
      </c>
      <c r="P4573">
        <v>8</v>
      </c>
      <c r="Q4573">
        <v>0</v>
      </c>
      <c r="R4573">
        <v>0</v>
      </c>
      <c r="S4573">
        <v>0</v>
      </c>
      <c r="AF4573">
        <v>0.8</v>
      </c>
    </row>
    <row r="4574" spans="1:32" x14ac:dyDescent="0.2">
      <c r="A4574" t="s">
        <v>830</v>
      </c>
      <c r="B4574" t="s">
        <v>720</v>
      </c>
      <c r="C4574" t="s">
        <v>45</v>
      </c>
      <c r="D4574" t="s">
        <v>54</v>
      </c>
      <c r="E4574">
        <v>2</v>
      </c>
      <c r="F4574" t="s">
        <v>831</v>
      </c>
      <c r="G4574" t="s">
        <v>116</v>
      </c>
      <c r="T4574">
        <v>1</v>
      </c>
      <c r="U4574">
        <v>1</v>
      </c>
      <c r="V4574">
        <v>-3</v>
      </c>
      <c r="W4574">
        <v>0</v>
      </c>
      <c r="X4574">
        <v>0</v>
      </c>
      <c r="Y4574">
        <v>0</v>
      </c>
      <c r="AF4574">
        <v>0.7</v>
      </c>
    </row>
    <row r="4575" spans="1:32" x14ac:dyDescent="0.2">
      <c r="A4575" t="s">
        <v>538</v>
      </c>
      <c r="B4575" t="s">
        <v>475</v>
      </c>
      <c r="C4575" t="s">
        <v>39</v>
      </c>
      <c r="D4575" t="s">
        <v>61</v>
      </c>
      <c r="E4575">
        <v>2</v>
      </c>
      <c r="F4575" t="s">
        <v>539</v>
      </c>
      <c r="G4575" t="s">
        <v>110</v>
      </c>
      <c r="O4575">
        <v>3</v>
      </c>
      <c r="P4575">
        <v>6</v>
      </c>
      <c r="Q4575">
        <v>0</v>
      </c>
      <c r="R4575">
        <v>0</v>
      </c>
      <c r="S4575">
        <v>0</v>
      </c>
      <c r="AF4575">
        <v>0.6</v>
      </c>
    </row>
    <row r="4576" spans="1:32" x14ac:dyDescent="0.2">
      <c r="A4576" t="s">
        <v>634</v>
      </c>
      <c r="B4576" t="s">
        <v>475</v>
      </c>
      <c r="C4576" t="s">
        <v>43</v>
      </c>
      <c r="D4576" t="s">
        <v>58</v>
      </c>
      <c r="E4576">
        <v>2</v>
      </c>
      <c r="F4576" t="s">
        <v>635</v>
      </c>
      <c r="G4576" t="s">
        <v>112</v>
      </c>
      <c r="O4576">
        <v>2</v>
      </c>
      <c r="P4576">
        <v>4</v>
      </c>
      <c r="Q4576">
        <v>0</v>
      </c>
      <c r="R4576">
        <v>0</v>
      </c>
      <c r="S4576">
        <v>0</v>
      </c>
      <c r="AF4576">
        <v>0.4</v>
      </c>
    </row>
    <row r="4577" spans="1:32" x14ac:dyDescent="0.2">
      <c r="A4577" t="s">
        <v>584</v>
      </c>
      <c r="B4577" t="s">
        <v>530</v>
      </c>
      <c r="C4577" t="s">
        <v>33</v>
      </c>
      <c r="D4577" t="s">
        <v>44</v>
      </c>
      <c r="E4577">
        <v>2</v>
      </c>
      <c r="F4577" t="s">
        <v>585</v>
      </c>
      <c r="G4577" t="s">
        <v>111</v>
      </c>
      <c r="O4577">
        <v>1</v>
      </c>
      <c r="P4577">
        <v>4</v>
      </c>
      <c r="Q4577">
        <v>0</v>
      </c>
      <c r="R4577">
        <v>0</v>
      </c>
      <c r="S4577">
        <v>0</v>
      </c>
      <c r="AF4577">
        <v>0.4</v>
      </c>
    </row>
    <row r="4578" spans="1:32" x14ac:dyDescent="0.2">
      <c r="A4578" t="s">
        <v>692</v>
      </c>
      <c r="B4578" t="s">
        <v>475</v>
      </c>
      <c r="C4578" t="s">
        <v>40</v>
      </c>
      <c r="D4578" t="s">
        <v>42</v>
      </c>
      <c r="E4578">
        <v>2</v>
      </c>
      <c r="F4578" t="s">
        <v>693</v>
      </c>
      <c r="G4578" t="s">
        <v>120</v>
      </c>
      <c r="O4578">
        <v>3</v>
      </c>
      <c r="P4578">
        <v>4</v>
      </c>
      <c r="Q4578">
        <v>0</v>
      </c>
      <c r="R4578">
        <v>0</v>
      </c>
      <c r="S4578">
        <v>0</v>
      </c>
      <c r="AF4578">
        <v>0.4</v>
      </c>
    </row>
    <row r="4579" spans="1:32" x14ac:dyDescent="0.2">
      <c r="A4579" t="s">
        <v>729</v>
      </c>
      <c r="B4579" t="s">
        <v>475</v>
      </c>
      <c r="C4579" t="s">
        <v>46</v>
      </c>
      <c r="D4579" t="s">
        <v>52</v>
      </c>
      <c r="E4579">
        <v>2</v>
      </c>
      <c r="F4579" t="s">
        <v>730</v>
      </c>
      <c r="G4579" t="s">
        <v>108</v>
      </c>
      <c r="O4579">
        <v>1</v>
      </c>
      <c r="P4579">
        <v>3</v>
      </c>
      <c r="Q4579">
        <v>0</v>
      </c>
      <c r="R4579">
        <v>0</v>
      </c>
      <c r="S4579">
        <v>0</v>
      </c>
      <c r="AF4579">
        <v>0.3</v>
      </c>
    </row>
    <row r="4580" spans="1:32" x14ac:dyDescent="0.2">
      <c r="A4580" t="s">
        <v>519</v>
      </c>
      <c r="B4580" t="s">
        <v>475</v>
      </c>
      <c r="C4580" t="s">
        <v>60</v>
      </c>
      <c r="D4580" t="s">
        <v>48</v>
      </c>
      <c r="E4580">
        <v>2</v>
      </c>
      <c r="F4580" t="s">
        <v>520</v>
      </c>
      <c r="G4580" t="s">
        <v>114</v>
      </c>
      <c r="O4580">
        <v>2</v>
      </c>
      <c r="P4580">
        <v>3</v>
      </c>
      <c r="Q4580">
        <v>0</v>
      </c>
      <c r="R4580">
        <v>0</v>
      </c>
      <c r="S4580">
        <v>0</v>
      </c>
      <c r="AF4580">
        <v>0.3</v>
      </c>
    </row>
    <row r="4581" spans="1:32" x14ac:dyDescent="0.2">
      <c r="A4581" t="s">
        <v>588</v>
      </c>
      <c r="B4581" t="s">
        <v>475</v>
      </c>
      <c r="C4581" t="s">
        <v>44</v>
      </c>
      <c r="D4581" t="s">
        <v>33</v>
      </c>
      <c r="E4581">
        <v>2</v>
      </c>
      <c r="F4581" t="s">
        <v>589</v>
      </c>
      <c r="G4581" t="s">
        <v>111</v>
      </c>
      <c r="O4581">
        <v>1</v>
      </c>
      <c r="P4581">
        <v>3</v>
      </c>
      <c r="Q4581">
        <v>0</v>
      </c>
      <c r="R4581">
        <v>0</v>
      </c>
      <c r="S4581">
        <v>0</v>
      </c>
      <c r="AF4581">
        <v>0.3</v>
      </c>
    </row>
    <row r="4582" spans="1:32" x14ac:dyDescent="0.2">
      <c r="A4582" t="s">
        <v>600</v>
      </c>
      <c r="B4582" t="s">
        <v>475</v>
      </c>
      <c r="C4582" t="s">
        <v>49</v>
      </c>
      <c r="D4582" t="s">
        <v>51</v>
      </c>
      <c r="E4582">
        <v>2</v>
      </c>
      <c r="F4582" t="s">
        <v>601</v>
      </c>
      <c r="G4582" t="s">
        <v>113</v>
      </c>
      <c r="O4582">
        <v>1</v>
      </c>
      <c r="P4582">
        <v>2</v>
      </c>
      <c r="Q4582">
        <v>0</v>
      </c>
      <c r="R4582">
        <v>0</v>
      </c>
      <c r="S4582">
        <v>0</v>
      </c>
      <c r="AF4582">
        <v>0.2</v>
      </c>
    </row>
    <row r="4583" spans="1:32" x14ac:dyDescent="0.2">
      <c r="A4583" t="s">
        <v>686</v>
      </c>
      <c r="B4583" t="s">
        <v>530</v>
      </c>
      <c r="C4583" t="s">
        <v>61</v>
      </c>
      <c r="D4583" t="s">
        <v>39</v>
      </c>
      <c r="E4583">
        <v>2</v>
      </c>
      <c r="F4583" t="s">
        <v>687</v>
      </c>
      <c r="G4583" t="s">
        <v>110</v>
      </c>
      <c r="O4583">
        <v>1</v>
      </c>
      <c r="P4583">
        <v>2</v>
      </c>
      <c r="Q4583">
        <v>0</v>
      </c>
      <c r="R4583">
        <v>0</v>
      </c>
      <c r="S4583">
        <v>0</v>
      </c>
      <c r="AF4583">
        <v>0.2</v>
      </c>
    </row>
    <row r="4584" spans="1:32" x14ac:dyDescent="0.2">
      <c r="A4584" t="s">
        <v>670</v>
      </c>
      <c r="B4584" t="s">
        <v>475</v>
      </c>
      <c r="C4584" t="s">
        <v>40</v>
      </c>
      <c r="D4584" t="s">
        <v>42</v>
      </c>
      <c r="E4584">
        <v>2</v>
      </c>
      <c r="F4584" t="s">
        <v>671</v>
      </c>
      <c r="G4584" t="s">
        <v>120</v>
      </c>
      <c r="O4584">
        <v>1</v>
      </c>
      <c r="P4584">
        <v>1</v>
      </c>
      <c r="Q4584">
        <v>0</v>
      </c>
      <c r="R4584">
        <v>0</v>
      </c>
      <c r="S4584">
        <v>0</v>
      </c>
      <c r="AF4584">
        <v>0.1</v>
      </c>
    </row>
    <row r="4585" spans="1:32" x14ac:dyDescent="0.2">
      <c r="A4585" t="s">
        <v>515</v>
      </c>
      <c r="B4585" t="s">
        <v>475</v>
      </c>
      <c r="C4585" t="s">
        <v>38</v>
      </c>
      <c r="D4585" t="s">
        <v>34</v>
      </c>
      <c r="E4585">
        <v>2</v>
      </c>
      <c r="F4585" t="s">
        <v>516</v>
      </c>
      <c r="G4585" t="s">
        <v>119</v>
      </c>
      <c r="O4585">
        <v>1</v>
      </c>
      <c r="P4585">
        <v>0</v>
      </c>
      <c r="Q4585">
        <v>0</v>
      </c>
      <c r="R4585">
        <v>0</v>
      </c>
      <c r="S4585">
        <v>0</v>
      </c>
      <c r="AF4585">
        <v>0</v>
      </c>
    </row>
    <row r="4586" spans="1:32" x14ac:dyDescent="0.2">
      <c r="A4586" t="s">
        <v>870</v>
      </c>
      <c r="B4586" t="s">
        <v>720</v>
      </c>
      <c r="C4586" t="s">
        <v>46</v>
      </c>
      <c r="D4586" t="s">
        <v>52</v>
      </c>
      <c r="E4586">
        <v>2</v>
      </c>
      <c r="F4586" t="s">
        <v>871</v>
      </c>
      <c r="G4586" t="s">
        <v>108</v>
      </c>
      <c r="T4586">
        <v>1</v>
      </c>
      <c r="U4586">
        <v>0</v>
      </c>
      <c r="V4586">
        <v>0</v>
      </c>
      <c r="W4586">
        <v>0</v>
      </c>
      <c r="X4586">
        <v>0</v>
      </c>
      <c r="Y4586">
        <v>0</v>
      </c>
      <c r="Z4586">
        <v>1</v>
      </c>
      <c r="AA4586">
        <v>0</v>
      </c>
      <c r="AF4586">
        <v>0</v>
      </c>
    </row>
    <row r="4587" spans="1:32" x14ac:dyDescent="0.2">
      <c r="A4587" t="s">
        <v>914</v>
      </c>
      <c r="B4587" t="s">
        <v>794</v>
      </c>
      <c r="C4587" t="s">
        <v>50</v>
      </c>
      <c r="D4587" t="s">
        <v>37</v>
      </c>
      <c r="E4587">
        <v>2</v>
      </c>
      <c r="F4587" t="s">
        <v>915</v>
      </c>
      <c r="G4587" t="s">
        <v>109</v>
      </c>
      <c r="T4587">
        <v>1</v>
      </c>
      <c r="U4587">
        <v>0</v>
      </c>
      <c r="V4587">
        <v>0</v>
      </c>
      <c r="W4587">
        <v>0</v>
      </c>
      <c r="X4587">
        <v>0</v>
      </c>
      <c r="Y4587">
        <v>0</v>
      </c>
      <c r="AF4587">
        <v>0</v>
      </c>
    </row>
    <row r="4588" spans="1:32" x14ac:dyDescent="0.2">
      <c r="A4588" t="s">
        <v>958</v>
      </c>
      <c r="B4588" t="s">
        <v>720</v>
      </c>
      <c r="C4588" t="s">
        <v>50</v>
      </c>
      <c r="D4588" t="s">
        <v>37</v>
      </c>
      <c r="E4588">
        <v>2</v>
      </c>
      <c r="F4588" t="s">
        <v>959</v>
      </c>
      <c r="G4588" t="s">
        <v>109</v>
      </c>
      <c r="T4588">
        <v>1</v>
      </c>
      <c r="U4588">
        <v>0</v>
      </c>
      <c r="V4588">
        <v>0</v>
      </c>
      <c r="W4588">
        <v>0</v>
      </c>
      <c r="X4588">
        <v>0</v>
      </c>
      <c r="Y4588">
        <v>0</v>
      </c>
      <c r="AF4588">
        <v>0</v>
      </c>
    </row>
    <row r="4589" spans="1:32" x14ac:dyDescent="0.2">
      <c r="A4589" t="s">
        <v>1157</v>
      </c>
      <c r="B4589" t="s">
        <v>794</v>
      </c>
      <c r="C4589" t="s">
        <v>44</v>
      </c>
      <c r="D4589" t="s">
        <v>33</v>
      </c>
      <c r="E4589">
        <v>2</v>
      </c>
      <c r="F4589" t="s">
        <v>1158</v>
      </c>
      <c r="G4589" t="s">
        <v>111</v>
      </c>
      <c r="T4589">
        <v>1</v>
      </c>
      <c r="U4589">
        <v>0</v>
      </c>
      <c r="V4589">
        <v>0</v>
      </c>
      <c r="W4589">
        <v>0</v>
      </c>
      <c r="X4589">
        <v>0</v>
      </c>
      <c r="Y4589">
        <v>0</v>
      </c>
      <c r="AF4589">
        <v>0</v>
      </c>
    </row>
    <row r="4590" spans="1:32" x14ac:dyDescent="0.2">
      <c r="A4590" t="s">
        <v>1059</v>
      </c>
      <c r="B4590" t="s">
        <v>720</v>
      </c>
      <c r="C4590" t="s">
        <v>38</v>
      </c>
      <c r="D4590" t="s">
        <v>34</v>
      </c>
      <c r="E4590">
        <v>2</v>
      </c>
      <c r="F4590" t="s">
        <v>1060</v>
      </c>
      <c r="G4590" t="s">
        <v>119</v>
      </c>
      <c r="T4590">
        <v>2</v>
      </c>
      <c r="U4590">
        <v>0</v>
      </c>
      <c r="V4590">
        <v>0</v>
      </c>
      <c r="W4590">
        <v>0</v>
      </c>
      <c r="X4590">
        <v>0</v>
      </c>
      <c r="Y4590">
        <v>0</v>
      </c>
      <c r="AF4590">
        <v>0</v>
      </c>
    </row>
    <row r="4591" spans="1:32" x14ac:dyDescent="0.2">
      <c r="A4591" t="s">
        <v>886</v>
      </c>
      <c r="B4591" t="s">
        <v>720</v>
      </c>
      <c r="C4591" t="s">
        <v>62</v>
      </c>
      <c r="D4591" t="s">
        <v>31</v>
      </c>
      <c r="E4591">
        <v>2</v>
      </c>
      <c r="F4591" t="s">
        <v>887</v>
      </c>
      <c r="G4591" t="s">
        <v>107</v>
      </c>
      <c r="T4591">
        <v>1</v>
      </c>
      <c r="U4591">
        <v>0</v>
      </c>
      <c r="V4591">
        <v>0</v>
      </c>
      <c r="W4591">
        <v>0</v>
      </c>
      <c r="X4591">
        <v>0</v>
      </c>
      <c r="Y4591">
        <v>0</v>
      </c>
      <c r="AF4591">
        <v>0</v>
      </c>
    </row>
    <row r="4592" spans="1:32" x14ac:dyDescent="0.2">
      <c r="A4592" t="s">
        <v>1227</v>
      </c>
      <c r="B4592" t="s">
        <v>720</v>
      </c>
      <c r="C4592" t="s">
        <v>38</v>
      </c>
      <c r="D4592" t="s">
        <v>34</v>
      </c>
      <c r="E4592">
        <v>2</v>
      </c>
      <c r="F4592" t="s">
        <v>1228</v>
      </c>
      <c r="G4592" t="s">
        <v>119</v>
      </c>
      <c r="T4592">
        <v>1</v>
      </c>
      <c r="U4592">
        <v>0</v>
      </c>
      <c r="V4592">
        <v>0</v>
      </c>
      <c r="W4592">
        <v>0</v>
      </c>
      <c r="X4592">
        <v>0</v>
      </c>
      <c r="Y4592">
        <v>0</v>
      </c>
      <c r="AF4592">
        <v>0</v>
      </c>
    </row>
    <row r="4593" spans="1:32" x14ac:dyDescent="0.2">
      <c r="A4593" t="s">
        <v>948</v>
      </c>
      <c r="B4593" t="s">
        <v>720</v>
      </c>
      <c r="C4593" t="s">
        <v>33</v>
      </c>
      <c r="D4593" t="s">
        <v>44</v>
      </c>
      <c r="E4593">
        <v>2</v>
      </c>
      <c r="F4593" t="s">
        <v>949</v>
      </c>
      <c r="G4593" t="s">
        <v>111</v>
      </c>
      <c r="T4593">
        <v>2</v>
      </c>
      <c r="U4593">
        <v>0</v>
      </c>
      <c r="V4593">
        <v>0</v>
      </c>
      <c r="W4593">
        <v>0</v>
      </c>
      <c r="X4593">
        <v>0</v>
      </c>
      <c r="Y4593">
        <v>0</v>
      </c>
      <c r="AF4593">
        <v>0</v>
      </c>
    </row>
    <row r="4594" spans="1:32" x14ac:dyDescent="0.2">
      <c r="A4594" t="s">
        <v>998</v>
      </c>
      <c r="B4594" t="s">
        <v>720</v>
      </c>
      <c r="C4594" t="s">
        <v>42</v>
      </c>
      <c r="D4594" t="s">
        <v>40</v>
      </c>
      <c r="E4594">
        <v>2</v>
      </c>
      <c r="F4594" t="s">
        <v>999</v>
      </c>
      <c r="G4594" t="s">
        <v>120</v>
      </c>
      <c r="T4594">
        <v>5</v>
      </c>
      <c r="U4594">
        <v>0</v>
      </c>
      <c r="V4594">
        <v>0</v>
      </c>
      <c r="W4594">
        <v>0</v>
      </c>
      <c r="X4594">
        <v>0</v>
      </c>
      <c r="Y4594">
        <v>0</v>
      </c>
      <c r="AF4594">
        <v>0</v>
      </c>
    </row>
    <row r="4595" spans="1:32" x14ac:dyDescent="0.2">
      <c r="A4595" t="s">
        <v>1145</v>
      </c>
      <c r="B4595" t="s">
        <v>720</v>
      </c>
      <c r="C4595" t="s">
        <v>57</v>
      </c>
      <c r="D4595" t="s">
        <v>47</v>
      </c>
      <c r="E4595">
        <v>2</v>
      </c>
      <c r="F4595" t="s">
        <v>1146</v>
      </c>
      <c r="G4595" t="s">
        <v>121</v>
      </c>
      <c r="T4595">
        <v>2</v>
      </c>
      <c r="U4595">
        <v>0</v>
      </c>
      <c r="V4595">
        <v>0</v>
      </c>
      <c r="W4595">
        <v>0</v>
      </c>
      <c r="X4595">
        <v>0</v>
      </c>
      <c r="Y4595">
        <v>0</v>
      </c>
      <c r="AF4595">
        <v>0</v>
      </c>
    </row>
    <row r="4596" spans="1:32" x14ac:dyDescent="0.2">
      <c r="A4596" t="s">
        <v>1091</v>
      </c>
      <c r="B4596" t="s">
        <v>720</v>
      </c>
      <c r="C4596" t="s">
        <v>32</v>
      </c>
      <c r="D4596" t="s">
        <v>59</v>
      </c>
      <c r="E4596">
        <v>2</v>
      </c>
      <c r="F4596" t="s">
        <v>1092</v>
      </c>
      <c r="G4596" t="s">
        <v>122</v>
      </c>
      <c r="T4596">
        <v>3</v>
      </c>
      <c r="U4596">
        <v>0</v>
      </c>
      <c r="V4596">
        <v>0</v>
      </c>
      <c r="W4596">
        <v>0</v>
      </c>
      <c r="X4596">
        <v>0</v>
      </c>
      <c r="Y4596">
        <v>0</v>
      </c>
      <c r="AF4596">
        <v>0</v>
      </c>
    </row>
    <row r="4597" spans="1:32" x14ac:dyDescent="0.2">
      <c r="A4597" t="s">
        <v>1262</v>
      </c>
      <c r="B4597" t="s">
        <v>720</v>
      </c>
      <c r="C4597" t="s">
        <v>45</v>
      </c>
      <c r="D4597" t="s">
        <v>54</v>
      </c>
      <c r="E4597">
        <v>2</v>
      </c>
      <c r="F4597" t="s">
        <v>1263</v>
      </c>
      <c r="G4597" t="s">
        <v>116</v>
      </c>
      <c r="T4597">
        <v>1</v>
      </c>
      <c r="U4597">
        <v>0</v>
      </c>
      <c r="V4597">
        <v>0</v>
      </c>
      <c r="W4597">
        <v>0</v>
      </c>
      <c r="X4597">
        <v>0</v>
      </c>
      <c r="Y4597">
        <v>0</v>
      </c>
      <c r="AF4597">
        <v>0</v>
      </c>
    </row>
    <row r="4598" spans="1:32" x14ac:dyDescent="0.2">
      <c r="A4598" t="s">
        <v>1131</v>
      </c>
      <c r="B4598" t="s">
        <v>530</v>
      </c>
      <c r="C4598" t="s">
        <v>45</v>
      </c>
      <c r="D4598" t="s">
        <v>54</v>
      </c>
      <c r="E4598">
        <v>2</v>
      </c>
      <c r="F4598" t="s">
        <v>1132</v>
      </c>
      <c r="G4598" t="s">
        <v>116</v>
      </c>
      <c r="T4598">
        <v>1</v>
      </c>
      <c r="U4598">
        <v>0</v>
      </c>
      <c r="V4598">
        <v>0</v>
      </c>
      <c r="W4598">
        <v>0</v>
      </c>
      <c r="X4598">
        <v>0</v>
      </c>
      <c r="Y4598">
        <v>0</v>
      </c>
      <c r="AF4598">
        <v>0</v>
      </c>
    </row>
    <row r="4599" spans="1:32" x14ac:dyDescent="0.2">
      <c r="A4599" t="s">
        <v>1302</v>
      </c>
      <c r="B4599" t="s">
        <v>794</v>
      </c>
      <c r="C4599" t="s">
        <v>39</v>
      </c>
      <c r="D4599" t="s">
        <v>61</v>
      </c>
      <c r="E4599">
        <v>2</v>
      </c>
      <c r="F4599" t="s">
        <v>1303</v>
      </c>
      <c r="G4599" t="s">
        <v>110</v>
      </c>
      <c r="T4599">
        <v>1</v>
      </c>
      <c r="U4599">
        <v>0</v>
      </c>
      <c r="V4599">
        <v>0</v>
      </c>
      <c r="W4599">
        <v>0</v>
      </c>
      <c r="X4599">
        <v>0</v>
      </c>
      <c r="Y4599">
        <v>0</v>
      </c>
      <c r="AF4599">
        <v>0</v>
      </c>
    </row>
    <row r="4600" spans="1:32" x14ac:dyDescent="0.2">
      <c r="A4600" t="s">
        <v>1141</v>
      </c>
      <c r="B4600" t="s">
        <v>720</v>
      </c>
      <c r="C4600" t="s">
        <v>55</v>
      </c>
      <c r="D4600" t="s">
        <v>56</v>
      </c>
      <c r="E4600">
        <v>2</v>
      </c>
      <c r="F4600" t="s">
        <v>1142</v>
      </c>
      <c r="G4600" t="s">
        <v>118</v>
      </c>
      <c r="T4600">
        <v>2</v>
      </c>
      <c r="U4600">
        <v>0</v>
      </c>
      <c r="V4600">
        <v>0</v>
      </c>
      <c r="W4600">
        <v>0</v>
      </c>
      <c r="X4600">
        <v>0</v>
      </c>
      <c r="Y4600">
        <v>0</v>
      </c>
      <c r="AF4600">
        <v>0</v>
      </c>
    </row>
    <row r="4601" spans="1:32" x14ac:dyDescent="0.2">
      <c r="A4601" t="s">
        <v>1097</v>
      </c>
      <c r="B4601" t="s">
        <v>794</v>
      </c>
      <c r="C4601" t="s">
        <v>60</v>
      </c>
      <c r="D4601" t="s">
        <v>48</v>
      </c>
      <c r="E4601">
        <v>2</v>
      </c>
      <c r="F4601" t="s">
        <v>1098</v>
      </c>
      <c r="G4601" t="s">
        <v>114</v>
      </c>
      <c r="T4601">
        <v>1</v>
      </c>
      <c r="U4601">
        <v>0</v>
      </c>
      <c r="V4601">
        <v>0</v>
      </c>
      <c r="W4601">
        <v>0</v>
      </c>
      <c r="X4601">
        <v>0</v>
      </c>
      <c r="Y4601">
        <v>0</v>
      </c>
      <c r="AF4601">
        <v>0</v>
      </c>
    </row>
    <row r="4602" spans="1:32" x14ac:dyDescent="0.2">
      <c r="A4602" t="s">
        <v>1055</v>
      </c>
      <c r="B4602" t="s">
        <v>794</v>
      </c>
      <c r="C4602" t="s">
        <v>51</v>
      </c>
      <c r="D4602" t="s">
        <v>49</v>
      </c>
      <c r="E4602">
        <v>2</v>
      </c>
      <c r="F4602" t="s">
        <v>1056</v>
      </c>
      <c r="G4602" t="s">
        <v>113</v>
      </c>
      <c r="T4602">
        <v>1</v>
      </c>
      <c r="U4602">
        <v>0</v>
      </c>
      <c r="V4602">
        <v>0</v>
      </c>
      <c r="W4602">
        <v>0</v>
      </c>
      <c r="X4602">
        <v>0</v>
      </c>
      <c r="Y4602">
        <v>0</v>
      </c>
      <c r="AF4602">
        <v>0</v>
      </c>
    </row>
    <row r="4603" spans="1:32" x14ac:dyDescent="0.2">
      <c r="A4603" t="s">
        <v>1133</v>
      </c>
      <c r="B4603" t="s">
        <v>720</v>
      </c>
      <c r="C4603" t="s">
        <v>36</v>
      </c>
      <c r="D4603" t="s">
        <v>41</v>
      </c>
      <c r="E4603">
        <v>2</v>
      </c>
      <c r="F4603" t="s">
        <v>1134</v>
      </c>
      <c r="G4603" t="s">
        <v>117</v>
      </c>
      <c r="T4603">
        <v>3</v>
      </c>
      <c r="U4603">
        <v>0</v>
      </c>
      <c r="V4603">
        <v>0</v>
      </c>
      <c r="W4603">
        <v>0</v>
      </c>
      <c r="X4603">
        <v>0</v>
      </c>
      <c r="Y4603">
        <v>0</v>
      </c>
      <c r="AF4603">
        <v>0</v>
      </c>
    </row>
    <row r="4604" spans="1:32" x14ac:dyDescent="0.2">
      <c r="A4604" t="s">
        <v>892</v>
      </c>
      <c r="B4604" t="s">
        <v>720</v>
      </c>
      <c r="C4604" t="s">
        <v>46</v>
      </c>
      <c r="D4604" t="s">
        <v>52</v>
      </c>
      <c r="E4604">
        <v>2</v>
      </c>
      <c r="F4604" t="s">
        <v>893</v>
      </c>
      <c r="G4604" t="s">
        <v>108</v>
      </c>
      <c r="T4604">
        <v>1</v>
      </c>
      <c r="U4604">
        <v>0</v>
      </c>
      <c r="V4604">
        <v>0</v>
      </c>
      <c r="W4604">
        <v>0</v>
      </c>
      <c r="X4604">
        <v>0</v>
      </c>
      <c r="Y4604">
        <v>0</v>
      </c>
      <c r="AF4604">
        <v>0</v>
      </c>
    </row>
    <row r="4605" spans="1:32" x14ac:dyDescent="0.2">
      <c r="A4605" t="s">
        <v>1242</v>
      </c>
      <c r="B4605" t="s">
        <v>794</v>
      </c>
      <c r="C4605" t="s">
        <v>40</v>
      </c>
      <c r="D4605" t="s">
        <v>42</v>
      </c>
      <c r="E4605">
        <v>2</v>
      </c>
      <c r="F4605" t="s">
        <v>1243</v>
      </c>
      <c r="G4605" t="s">
        <v>120</v>
      </c>
      <c r="T4605">
        <v>4</v>
      </c>
      <c r="U4605">
        <v>0</v>
      </c>
      <c r="V4605">
        <v>0</v>
      </c>
      <c r="W4605">
        <v>0</v>
      </c>
      <c r="X4605">
        <v>0</v>
      </c>
      <c r="Y4605">
        <v>0</v>
      </c>
      <c r="AF4605">
        <v>0</v>
      </c>
    </row>
    <row r="4606" spans="1:32" x14ac:dyDescent="0.2">
      <c r="A4606" t="s">
        <v>1332</v>
      </c>
      <c r="B4606" t="s">
        <v>720</v>
      </c>
      <c r="C4606" t="s">
        <v>44</v>
      </c>
      <c r="D4606" t="s">
        <v>33</v>
      </c>
      <c r="E4606">
        <v>2</v>
      </c>
      <c r="F4606" t="s">
        <v>1333</v>
      </c>
      <c r="G4606" t="s">
        <v>111</v>
      </c>
      <c r="T4606">
        <v>1</v>
      </c>
      <c r="U4606">
        <v>0</v>
      </c>
      <c r="V4606">
        <v>0</v>
      </c>
      <c r="W4606">
        <v>0</v>
      </c>
      <c r="X4606">
        <v>0</v>
      </c>
      <c r="Y4606">
        <v>0</v>
      </c>
      <c r="AF4606">
        <v>0</v>
      </c>
    </row>
    <row r="4607" spans="1:32" x14ac:dyDescent="0.2">
      <c r="A4607" t="s">
        <v>890</v>
      </c>
      <c r="B4607" t="s">
        <v>720</v>
      </c>
      <c r="C4607" t="s">
        <v>45</v>
      </c>
      <c r="D4607" t="s">
        <v>54</v>
      </c>
      <c r="E4607">
        <v>2</v>
      </c>
      <c r="F4607" t="s">
        <v>891</v>
      </c>
      <c r="G4607" t="s">
        <v>116</v>
      </c>
      <c r="T4607">
        <v>3</v>
      </c>
      <c r="U4607">
        <v>0</v>
      </c>
      <c r="V4607">
        <v>0</v>
      </c>
      <c r="W4607">
        <v>0</v>
      </c>
      <c r="X4607">
        <v>0</v>
      </c>
      <c r="Y4607">
        <v>0</v>
      </c>
      <c r="AF4607">
        <v>0</v>
      </c>
    </row>
    <row r="4608" spans="1:32" x14ac:dyDescent="0.2">
      <c r="A4608" t="s">
        <v>1337</v>
      </c>
      <c r="B4608" t="s">
        <v>711</v>
      </c>
      <c r="C4608" t="s">
        <v>36</v>
      </c>
      <c r="D4608" t="s">
        <v>41</v>
      </c>
      <c r="E4608">
        <v>2</v>
      </c>
      <c r="Z4608">
        <v>1</v>
      </c>
      <c r="AA4608">
        <v>0</v>
      </c>
      <c r="AF4608">
        <v>0</v>
      </c>
    </row>
    <row r="4609" spans="1:32" x14ac:dyDescent="0.2">
      <c r="A4609" t="s">
        <v>896</v>
      </c>
      <c r="B4609" t="s">
        <v>720</v>
      </c>
      <c r="C4609" t="s">
        <v>50</v>
      </c>
      <c r="D4609" t="s">
        <v>38</v>
      </c>
      <c r="E4609">
        <v>1</v>
      </c>
      <c r="F4609" t="s">
        <v>897</v>
      </c>
      <c r="G4609" t="s">
        <v>105</v>
      </c>
      <c r="T4609">
        <v>11</v>
      </c>
      <c r="U4609">
        <v>9</v>
      </c>
      <c r="V4609">
        <v>141</v>
      </c>
      <c r="W4609">
        <v>2</v>
      </c>
      <c r="X4609">
        <v>0</v>
      </c>
      <c r="Y4609">
        <v>1</v>
      </c>
      <c r="AF4609">
        <v>38.1</v>
      </c>
    </row>
    <row r="4610" spans="1:32" x14ac:dyDescent="0.2">
      <c r="A4610" t="s">
        <v>590</v>
      </c>
      <c r="B4610" t="s">
        <v>475</v>
      </c>
      <c r="C4610" t="s">
        <v>60</v>
      </c>
      <c r="D4610" t="s">
        <v>39</v>
      </c>
      <c r="E4610">
        <v>1</v>
      </c>
      <c r="F4610" t="s">
        <v>591</v>
      </c>
      <c r="G4610" t="s">
        <v>106</v>
      </c>
      <c r="O4610">
        <v>26</v>
      </c>
      <c r="P4610">
        <v>168</v>
      </c>
      <c r="Q4610">
        <v>2</v>
      </c>
      <c r="R4610">
        <v>0</v>
      </c>
      <c r="S4610">
        <v>1</v>
      </c>
      <c r="T4610">
        <v>2</v>
      </c>
      <c r="U4610">
        <v>2</v>
      </c>
      <c r="V4610">
        <v>14</v>
      </c>
      <c r="W4610">
        <v>0</v>
      </c>
      <c r="X4610">
        <v>0</v>
      </c>
      <c r="Y4610">
        <v>0</v>
      </c>
      <c r="AF4610">
        <v>35.200000000000003</v>
      </c>
    </row>
    <row r="4611" spans="1:32" x14ac:dyDescent="0.2">
      <c r="A4611" t="s">
        <v>888</v>
      </c>
      <c r="B4611" t="s">
        <v>720</v>
      </c>
      <c r="C4611" t="s">
        <v>49</v>
      </c>
      <c r="D4611" t="s">
        <v>61</v>
      </c>
      <c r="E4611">
        <v>1</v>
      </c>
      <c r="F4611" t="s">
        <v>889</v>
      </c>
      <c r="G4611" t="s">
        <v>94</v>
      </c>
      <c r="T4611">
        <v>17</v>
      </c>
      <c r="U4611">
        <v>15</v>
      </c>
      <c r="V4611">
        <v>166</v>
      </c>
      <c r="W4611">
        <v>0</v>
      </c>
      <c r="X4611">
        <v>0</v>
      </c>
      <c r="Y4611">
        <v>1</v>
      </c>
      <c r="AF4611">
        <v>34.6</v>
      </c>
    </row>
    <row r="4612" spans="1:32" x14ac:dyDescent="0.2">
      <c r="A4612" t="s">
        <v>992</v>
      </c>
      <c r="B4612" t="s">
        <v>794</v>
      </c>
      <c r="C4612" t="s">
        <v>51</v>
      </c>
      <c r="D4612" t="s">
        <v>56</v>
      </c>
      <c r="E4612">
        <v>1</v>
      </c>
      <c r="F4612" t="s">
        <v>993</v>
      </c>
      <c r="G4612" t="s">
        <v>102</v>
      </c>
      <c r="T4612">
        <v>12</v>
      </c>
      <c r="U4612">
        <v>9</v>
      </c>
      <c r="V4612">
        <v>104</v>
      </c>
      <c r="W4612">
        <v>2</v>
      </c>
      <c r="X4612">
        <v>0</v>
      </c>
      <c r="Y4612">
        <v>1</v>
      </c>
      <c r="AF4612">
        <v>34.4</v>
      </c>
    </row>
    <row r="4613" spans="1:32" x14ac:dyDescent="0.2">
      <c r="A4613" t="s">
        <v>1003</v>
      </c>
      <c r="B4613" t="s">
        <v>720</v>
      </c>
      <c r="C4613" t="s">
        <v>33</v>
      </c>
      <c r="D4613" t="s">
        <v>62</v>
      </c>
      <c r="E4613">
        <v>1</v>
      </c>
      <c r="F4613" t="s">
        <v>1004</v>
      </c>
      <c r="G4613" t="s">
        <v>97</v>
      </c>
      <c r="T4613">
        <v>13</v>
      </c>
      <c r="U4613">
        <v>9</v>
      </c>
      <c r="V4613">
        <v>98</v>
      </c>
      <c r="W4613">
        <v>2</v>
      </c>
      <c r="X4613">
        <v>1</v>
      </c>
      <c r="Y4613">
        <v>0</v>
      </c>
      <c r="AF4613">
        <v>32.799999999999997</v>
      </c>
    </row>
    <row r="4614" spans="1:32" x14ac:dyDescent="0.2">
      <c r="A4614" t="s">
        <v>936</v>
      </c>
      <c r="B4614" t="s">
        <v>794</v>
      </c>
      <c r="C4614" t="s">
        <v>43</v>
      </c>
      <c r="D4614" t="s">
        <v>48</v>
      </c>
      <c r="E4614">
        <v>1</v>
      </c>
      <c r="F4614" t="s">
        <v>937</v>
      </c>
      <c r="G4614" t="s">
        <v>89</v>
      </c>
      <c r="T4614">
        <v>8</v>
      </c>
      <c r="U4614">
        <v>5</v>
      </c>
      <c r="V4614">
        <v>94</v>
      </c>
      <c r="W4614">
        <v>3</v>
      </c>
      <c r="X4614">
        <v>0</v>
      </c>
      <c r="Y4614">
        <v>0</v>
      </c>
      <c r="AF4614">
        <v>32.4</v>
      </c>
    </row>
    <row r="4615" spans="1:32" x14ac:dyDescent="0.2">
      <c r="A4615" t="s">
        <v>868</v>
      </c>
      <c r="B4615" t="s">
        <v>794</v>
      </c>
      <c r="C4615" t="s">
        <v>62</v>
      </c>
      <c r="D4615" t="s">
        <v>33</v>
      </c>
      <c r="E4615">
        <v>1</v>
      </c>
      <c r="F4615" t="s">
        <v>869</v>
      </c>
      <c r="G4615" t="s">
        <v>97</v>
      </c>
      <c r="T4615">
        <v>6</v>
      </c>
      <c r="U4615">
        <v>6</v>
      </c>
      <c r="V4615">
        <v>106</v>
      </c>
      <c r="W4615">
        <v>2</v>
      </c>
      <c r="X4615">
        <v>0</v>
      </c>
      <c r="Y4615">
        <v>1</v>
      </c>
      <c r="AF4615">
        <v>31.6</v>
      </c>
    </row>
    <row r="4616" spans="1:32" x14ac:dyDescent="0.2">
      <c r="A4616" t="s">
        <v>800</v>
      </c>
      <c r="B4616" t="s">
        <v>720</v>
      </c>
      <c r="C4616" t="s">
        <v>48</v>
      </c>
      <c r="D4616" t="s">
        <v>43</v>
      </c>
      <c r="E4616">
        <v>1</v>
      </c>
      <c r="F4616" t="s">
        <v>801</v>
      </c>
      <c r="G4616" t="s">
        <v>89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T4616">
        <v>11</v>
      </c>
      <c r="U4616">
        <v>9</v>
      </c>
      <c r="V4616">
        <v>133</v>
      </c>
      <c r="W4616">
        <v>1</v>
      </c>
      <c r="X4616">
        <v>0</v>
      </c>
      <c r="Y4616">
        <v>1</v>
      </c>
      <c r="AF4616">
        <v>31.3</v>
      </c>
    </row>
    <row r="4617" spans="1:32" x14ac:dyDescent="0.2">
      <c r="A4617" t="s">
        <v>942</v>
      </c>
      <c r="B4617" t="s">
        <v>794</v>
      </c>
      <c r="C4617" t="s">
        <v>36</v>
      </c>
      <c r="D4617" t="s">
        <v>54</v>
      </c>
      <c r="E4617">
        <v>1</v>
      </c>
      <c r="F4617" t="s">
        <v>943</v>
      </c>
      <c r="G4617" t="s">
        <v>103</v>
      </c>
      <c r="T4617">
        <v>7</v>
      </c>
      <c r="U4617">
        <v>5</v>
      </c>
      <c r="V4617">
        <v>110</v>
      </c>
      <c r="W4617">
        <v>2</v>
      </c>
      <c r="X4617">
        <v>0</v>
      </c>
      <c r="Y4617">
        <v>1</v>
      </c>
      <c r="AF4617">
        <v>31</v>
      </c>
    </row>
    <row r="4618" spans="1:32" x14ac:dyDescent="0.2">
      <c r="A4618" t="s">
        <v>481</v>
      </c>
      <c r="B4618" t="s">
        <v>475</v>
      </c>
      <c r="C4618" t="s">
        <v>52</v>
      </c>
      <c r="D4618" t="s">
        <v>47</v>
      </c>
      <c r="E4618">
        <v>1</v>
      </c>
      <c r="F4618" t="s">
        <v>482</v>
      </c>
      <c r="G4618" t="s">
        <v>95</v>
      </c>
      <c r="O4618">
        <v>24</v>
      </c>
      <c r="P4618">
        <v>141</v>
      </c>
      <c r="Q4618">
        <v>1</v>
      </c>
      <c r="R4618">
        <v>0</v>
      </c>
      <c r="S4618">
        <v>1</v>
      </c>
      <c r="T4618">
        <v>8</v>
      </c>
      <c r="U4618">
        <v>5</v>
      </c>
      <c r="V4618">
        <v>25</v>
      </c>
      <c r="W4618">
        <v>0</v>
      </c>
      <c r="X4618">
        <v>0</v>
      </c>
      <c r="Y4618">
        <v>0</v>
      </c>
      <c r="AF4618">
        <v>30.6</v>
      </c>
    </row>
    <row r="4619" spans="1:32" x14ac:dyDescent="0.2">
      <c r="A4619" t="s">
        <v>425</v>
      </c>
      <c r="B4619" t="s">
        <v>367</v>
      </c>
      <c r="C4619" t="s">
        <v>46</v>
      </c>
      <c r="D4619" t="s">
        <v>41</v>
      </c>
      <c r="E4619">
        <v>1</v>
      </c>
      <c r="F4619" t="s">
        <v>426</v>
      </c>
      <c r="G4619" t="s">
        <v>100</v>
      </c>
      <c r="H4619">
        <v>32</v>
      </c>
      <c r="I4619">
        <v>19</v>
      </c>
      <c r="J4619">
        <v>307</v>
      </c>
      <c r="K4619">
        <v>3</v>
      </c>
      <c r="L4619">
        <v>0</v>
      </c>
      <c r="M4619">
        <v>0</v>
      </c>
      <c r="N4619">
        <v>1</v>
      </c>
      <c r="O4619">
        <v>3</v>
      </c>
      <c r="P4619">
        <v>14</v>
      </c>
      <c r="Q4619">
        <v>0</v>
      </c>
      <c r="R4619">
        <v>0</v>
      </c>
      <c r="S4619">
        <v>0</v>
      </c>
      <c r="AF4619">
        <v>28.68</v>
      </c>
    </row>
    <row r="4620" spans="1:32" x14ac:dyDescent="0.2">
      <c r="A4620" t="s">
        <v>421</v>
      </c>
      <c r="B4620" t="s">
        <v>367</v>
      </c>
      <c r="C4620" t="s">
        <v>43</v>
      </c>
      <c r="D4620" t="s">
        <v>48</v>
      </c>
      <c r="E4620">
        <v>1</v>
      </c>
      <c r="F4620" t="s">
        <v>422</v>
      </c>
      <c r="G4620" t="s">
        <v>89</v>
      </c>
      <c r="H4620">
        <v>32</v>
      </c>
      <c r="I4620">
        <v>25</v>
      </c>
      <c r="J4620">
        <v>288</v>
      </c>
      <c r="K4620">
        <v>4</v>
      </c>
      <c r="L4620">
        <v>0</v>
      </c>
      <c r="M4620">
        <v>0</v>
      </c>
      <c r="N4620">
        <v>0</v>
      </c>
      <c r="O4620">
        <v>3</v>
      </c>
      <c r="P4620">
        <v>1</v>
      </c>
      <c r="Q4620">
        <v>0</v>
      </c>
      <c r="R4620">
        <v>0</v>
      </c>
      <c r="S4620">
        <v>0</v>
      </c>
      <c r="AF4620">
        <v>27.62</v>
      </c>
    </row>
    <row r="4621" spans="1:32" x14ac:dyDescent="0.2">
      <c r="A4621" t="s">
        <v>393</v>
      </c>
      <c r="B4621" t="s">
        <v>367</v>
      </c>
      <c r="C4621" t="s">
        <v>34</v>
      </c>
      <c r="D4621" t="s">
        <v>37</v>
      </c>
      <c r="E4621">
        <v>1</v>
      </c>
      <c r="F4621" t="s">
        <v>394</v>
      </c>
      <c r="G4621" t="s">
        <v>104</v>
      </c>
      <c r="H4621">
        <v>45</v>
      </c>
      <c r="I4621">
        <v>36</v>
      </c>
      <c r="J4621">
        <v>356</v>
      </c>
      <c r="K4621">
        <v>3</v>
      </c>
      <c r="L4621">
        <v>0</v>
      </c>
      <c r="M4621">
        <v>2</v>
      </c>
      <c r="N4621">
        <v>1</v>
      </c>
      <c r="O4621">
        <v>1</v>
      </c>
      <c r="P4621">
        <v>-1</v>
      </c>
      <c r="Q4621">
        <v>0</v>
      </c>
      <c r="R4621">
        <v>0</v>
      </c>
      <c r="S4621">
        <v>0</v>
      </c>
      <c r="AF4621">
        <v>27.14</v>
      </c>
    </row>
    <row r="4622" spans="1:32" x14ac:dyDescent="0.2">
      <c r="A4622" t="s">
        <v>874</v>
      </c>
      <c r="B4622" t="s">
        <v>794</v>
      </c>
      <c r="C4622" t="s">
        <v>34</v>
      </c>
      <c r="D4622" t="s">
        <v>37</v>
      </c>
      <c r="E4622">
        <v>1</v>
      </c>
      <c r="F4622" t="s">
        <v>875</v>
      </c>
      <c r="G4622" t="s">
        <v>104</v>
      </c>
      <c r="T4622">
        <v>9</v>
      </c>
      <c r="U4622">
        <v>8</v>
      </c>
      <c r="V4622">
        <v>60</v>
      </c>
      <c r="W4622">
        <v>2</v>
      </c>
      <c r="X4622">
        <v>0</v>
      </c>
      <c r="Y4622">
        <v>0</v>
      </c>
      <c r="AF4622">
        <v>26</v>
      </c>
    </row>
    <row r="4623" spans="1:32" x14ac:dyDescent="0.2">
      <c r="A4623" t="s">
        <v>423</v>
      </c>
      <c r="B4623" t="s">
        <v>367</v>
      </c>
      <c r="C4623" t="s">
        <v>49</v>
      </c>
      <c r="D4623" t="s">
        <v>61</v>
      </c>
      <c r="E4623">
        <v>1</v>
      </c>
      <c r="F4623" t="s">
        <v>424</v>
      </c>
      <c r="G4623" t="s">
        <v>94</v>
      </c>
      <c r="H4623">
        <v>42</v>
      </c>
      <c r="I4623">
        <v>35</v>
      </c>
      <c r="J4623">
        <v>404</v>
      </c>
      <c r="K4623">
        <v>2</v>
      </c>
      <c r="L4623">
        <v>0</v>
      </c>
      <c r="M4623">
        <v>2</v>
      </c>
      <c r="N4623">
        <v>1</v>
      </c>
      <c r="O4623">
        <v>2</v>
      </c>
      <c r="P4623">
        <v>-2</v>
      </c>
      <c r="Q4623">
        <v>0</v>
      </c>
      <c r="R4623">
        <v>0</v>
      </c>
      <c r="S4623">
        <v>0</v>
      </c>
      <c r="AF4623">
        <v>24.96</v>
      </c>
    </row>
    <row r="4624" spans="1:32" x14ac:dyDescent="0.2">
      <c r="A4624" t="s">
        <v>391</v>
      </c>
      <c r="B4624" t="s">
        <v>367</v>
      </c>
      <c r="C4624" t="s">
        <v>54</v>
      </c>
      <c r="D4624" t="s">
        <v>36</v>
      </c>
      <c r="E4624">
        <v>1</v>
      </c>
      <c r="F4624" t="s">
        <v>392</v>
      </c>
      <c r="G4624" t="s">
        <v>103</v>
      </c>
      <c r="H4624">
        <v>16</v>
      </c>
      <c r="I4624">
        <v>13</v>
      </c>
      <c r="J4624">
        <v>209</v>
      </c>
      <c r="K4624">
        <v>4</v>
      </c>
      <c r="L4624">
        <v>0</v>
      </c>
      <c r="M4624">
        <v>0</v>
      </c>
      <c r="N4624">
        <v>0</v>
      </c>
      <c r="O4624">
        <v>2</v>
      </c>
      <c r="P4624">
        <v>6</v>
      </c>
      <c r="Q4624">
        <v>0</v>
      </c>
      <c r="R4624">
        <v>0</v>
      </c>
      <c r="S4624">
        <v>0</v>
      </c>
      <c r="AF4624">
        <v>24.96</v>
      </c>
    </row>
    <row r="4625" spans="1:32" x14ac:dyDescent="0.2">
      <c r="A4625" t="s">
        <v>441</v>
      </c>
      <c r="B4625" t="s">
        <v>367</v>
      </c>
      <c r="C4625" t="s">
        <v>62</v>
      </c>
      <c r="D4625" t="s">
        <v>33</v>
      </c>
      <c r="E4625">
        <v>1</v>
      </c>
      <c r="F4625" t="s">
        <v>442</v>
      </c>
      <c r="G4625" t="s">
        <v>97</v>
      </c>
      <c r="H4625">
        <v>33</v>
      </c>
      <c r="I4625">
        <v>22</v>
      </c>
      <c r="J4625">
        <v>243</v>
      </c>
      <c r="K4625">
        <v>3</v>
      </c>
      <c r="L4625">
        <v>0</v>
      </c>
      <c r="M4625">
        <v>0</v>
      </c>
      <c r="N4625">
        <v>0</v>
      </c>
      <c r="O4625">
        <v>9</v>
      </c>
      <c r="P4625">
        <v>15</v>
      </c>
      <c r="Q4625">
        <v>0</v>
      </c>
      <c r="R4625">
        <v>0</v>
      </c>
      <c r="S4625">
        <v>0</v>
      </c>
      <c r="AF4625">
        <v>23.22</v>
      </c>
    </row>
    <row r="4626" spans="1:32" x14ac:dyDescent="0.2">
      <c r="A4626" t="s">
        <v>882</v>
      </c>
      <c r="B4626" t="s">
        <v>720</v>
      </c>
      <c r="C4626" t="s">
        <v>38</v>
      </c>
      <c r="D4626" t="s">
        <v>50</v>
      </c>
      <c r="E4626">
        <v>1</v>
      </c>
      <c r="F4626" t="s">
        <v>883</v>
      </c>
      <c r="G4626" t="s">
        <v>105</v>
      </c>
      <c r="T4626">
        <v>13</v>
      </c>
      <c r="U4626">
        <v>10</v>
      </c>
      <c r="V4626">
        <v>102</v>
      </c>
      <c r="W4626">
        <v>0</v>
      </c>
      <c r="X4626">
        <v>0</v>
      </c>
      <c r="Y4626">
        <v>1</v>
      </c>
      <c r="AF4626">
        <v>23.2</v>
      </c>
    </row>
    <row r="4627" spans="1:32" x14ac:dyDescent="0.2">
      <c r="A4627" t="s">
        <v>804</v>
      </c>
      <c r="B4627" t="s">
        <v>720</v>
      </c>
      <c r="C4627" t="s">
        <v>54</v>
      </c>
      <c r="D4627" t="s">
        <v>36</v>
      </c>
      <c r="E4627">
        <v>1</v>
      </c>
      <c r="F4627" t="s">
        <v>805</v>
      </c>
      <c r="G4627" t="s">
        <v>103</v>
      </c>
      <c r="T4627">
        <v>4</v>
      </c>
      <c r="U4627">
        <v>4</v>
      </c>
      <c r="V4627">
        <v>101</v>
      </c>
      <c r="W4627">
        <v>1</v>
      </c>
      <c r="X4627">
        <v>0</v>
      </c>
      <c r="Y4627">
        <v>1</v>
      </c>
      <c r="AF4627">
        <v>23.1</v>
      </c>
    </row>
    <row r="4628" spans="1:32" x14ac:dyDescent="0.2">
      <c r="A4628" t="s">
        <v>415</v>
      </c>
      <c r="B4628" t="s">
        <v>367</v>
      </c>
      <c r="C4628" t="s">
        <v>47</v>
      </c>
      <c r="D4628" t="s">
        <v>52</v>
      </c>
      <c r="E4628">
        <v>1</v>
      </c>
      <c r="F4628" t="s">
        <v>416</v>
      </c>
      <c r="G4628" t="s">
        <v>95</v>
      </c>
      <c r="H4628">
        <v>23</v>
      </c>
      <c r="I4628">
        <v>18</v>
      </c>
      <c r="J4628">
        <v>189</v>
      </c>
      <c r="K4628">
        <v>3</v>
      </c>
      <c r="L4628">
        <v>0</v>
      </c>
      <c r="M4628">
        <v>0</v>
      </c>
      <c r="N4628">
        <v>0</v>
      </c>
      <c r="O4628">
        <v>8</v>
      </c>
      <c r="P4628">
        <v>35</v>
      </c>
      <c r="Q4628">
        <v>0</v>
      </c>
      <c r="R4628">
        <v>0</v>
      </c>
      <c r="S4628">
        <v>0</v>
      </c>
      <c r="AF4628">
        <v>23.06</v>
      </c>
    </row>
    <row r="4629" spans="1:32" x14ac:dyDescent="0.2">
      <c r="A4629" t="s">
        <v>560</v>
      </c>
      <c r="B4629" t="s">
        <v>475</v>
      </c>
      <c r="C4629" t="s">
        <v>32</v>
      </c>
      <c r="D4629" t="s">
        <v>45</v>
      </c>
      <c r="E4629">
        <v>1</v>
      </c>
      <c r="F4629" t="s">
        <v>561</v>
      </c>
      <c r="G4629" t="s">
        <v>93</v>
      </c>
      <c r="O4629">
        <v>20</v>
      </c>
      <c r="P4629">
        <v>91</v>
      </c>
      <c r="Q4629">
        <v>2</v>
      </c>
      <c r="R4629">
        <v>0</v>
      </c>
      <c r="S4629">
        <v>0</v>
      </c>
      <c r="T4629">
        <v>1</v>
      </c>
      <c r="U4629">
        <v>1</v>
      </c>
      <c r="V4629">
        <v>9</v>
      </c>
      <c r="W4629">
        <v>0</v>
      </c>
      <c r="X4629">
        <v>0</v>
      </c>
      <c r="Y4629">
        <v>0</v>
      </c>
      <c r="AF4629">
        <v>23</v>
      </c>
    </row>
    <row r="4630" spans="1:32" x14ac:dyDescent="0.2">
      <c r="A4630" t="s">
        <v>395</v>
      </c>
      <c r="B4630" t="s">
        <v>367</v>
      </c>
      <c r="C4630" t="s">
        <v>35</v>
      </c>
      <c r="D4630" t="s">
        <v>57</v>
      </c>
      <c r="E4630">
        <v>1</v>
      </c>
      <c r="F4630" t="s">
        <v>396</v>
      </c>
      <c r="G4630" t="s">
        <v>99</v>
      </c>
      <c r="H4630">
        <v>27</v>
      </c>
      <c r="I4630">
        <v>18</v>
      </c>
      <c r="J4630">
        <v>297</v>
      </c>
      <c r="K4630">
        <v>1</v>
      </c>
      <c r="L4630">
        <v>0</v>
      </c>
      <c r="M4630">
        <v>0</v>
      </c>
      <c r="N4630">
        <v>0</v>
      </c>
      <c r="O4630">
        <v>4</v>
      </c>
      <c r="P4630">
        <v>11</v>
      </c>
      <c r="Q4630">
        <v>1</v>
      </c>
      <c r="R4630">
        <v>0</v>
      </c>
      <c r="S4630">
        <v>0</v>
      </c>
      <c r="Z4630">
        <v>2</v>
      </c>
      <c r="AA4630">
        <v>0</v>
      </c>
      <c r="AF4630">
        <v>22.98</v>
      </c>
    </row>
    <row r="4631" spans="1:32" x14ac:dyDescent="0.2">
      <c r="A4631" t="s">
        <v>646</v>
      </c>
      <c r="B4631" t="s">
        <v>475</v>
      </c>
      <c r="C4631" t="s">
        <v>54</v>
      </c>
      <c r="D4631" t="s">
        <v>36</v>
      </c>
      <c r="E4631">
        <v>1</v>
      </c>
      <c r="F4631" t="s">
        <v>647</v>
      </c>
      <c r="G4631" t="s">
        <v>103</v>
      </c>
      <c r="O4631">
        <v>12</v>
      </c>
      <c r="P4631">
        <v>74</v>
      </c>
      <c r="Q4631">
        <v>1</v>
      </c>
      <c r="R4631">
        <v>0</v>
      </c>
      <c r="S4631">
        <v>0</v>
      </c>
      <c r="T4631">
        <v>4</v>
      </c>
      <c r="U4631">
        <v>2</v>
      </c>
      <c r="V4631">
        <v>12</v>
      </c>
      <c r="W4631">
        <v>1</v>
      </c>
      <c r="X4631">
        <v>0</v>
      </c>
      <c r="Y4631">
        <v>0</v>
      </c>
      <c r="AF4631">
        <v>22.6</v>
      </c>
    </row>
    <row r="4632" spans="1:32" x14ac:dyDescent="0.2">
      <c r="A4632" t="s">
        <v>630</v>
      </c>
      <c r="B4632" t="s">
        <v>475</v>
      </c>
      <c r="C4632" t="s">
        <v>49</v>
      </c>
      <c r="D4632" t="s">
        <v>61</v>
      </c>
      <c r="E4632">
        <v>1</v>
      </c>
      <c r="F4632" t="s">
        <v>631</v>
      </c>
      <c r="G4632" t="s">
        <v>94</v>
      </c>
      <c r="O4632">
        <v>12</v>
      </c>
      <c r="P4632">
        <v>42</v>
      </c>
      <c r="Q4632">
        <v>2</v>
      </c>
      <c r="R4632">
        <v>0</v>
      </c>
      <c r="S4632">
        <v>0</v>
      </c>
      <c r="T4632">
        <v>7</v>
      </c>
      <c r="U4632">
        <v>4</v>
      </c>
      <c r="V4632">
        <v>20</v>
      </c>
      <c r="W4632">
        <v>0</v>
      </c>
      <c r="X4632">
        <v>0</v>
      </c>
      <c r="Y4632">
        <v>0</v>
      </c>
      <c r="AF4632">
        <v>22.2</v>
      </c>
    </row>
    <row r="4633" spans="1:32" x14ac:dyDescent="0.2">
      <c r="A4633" t="s">
        <v>451</v>
      </c>
      <c r="B4633" t="s">
        <v>367</v>
      </c>
      <c r="C4633" t="s">
        <v>48</v>
      </c>
      <c r="D4633" t="s">
        <v>43</v>
      </c>
      <c r="E4633">
        <v>1</v>
      </c>
      <c r="F4633" t="s">
        <v>452</v>
      </c>
      <c r="G4633" t="s">
        <v>89</v>
      </c>
      <c r="H4633">
        <v>38</v>
      </c>
      <c r="I4633">
        <v>26</v>
      </c>
      <c r="J4633">
        <v>351</v>
      </c>
      <c r="K4633">
        <v>1</v>
      </c>
      <c r="L4633">
        <v>1</v>
      </c>
      <c r="M4633">
        <v>1</v>
      </c>
      <c r="N4633">
        <v>1</v>
      </c>
      <c r="AF4633">
        <v>22.04</v>
      </c>
    </row>
    <row r="4634" spans="1:32" x14ac:dyDescent="0.2">
      <c r="A4634" t="s">
        <v>806</v>
      </c>
      <c r="B4634" t="s">
        <v>720</v>
      </c>
      <c r="C4634" t="s">
        <v>43</v>
      </c>
      <c r="D4634" t="s">
        <v>48</v>
      </c>
      <c r="E4634">
        <v>1</v>
      </c>
      <c r="F4634" t="s">
        <v>807</v>
      </c>
      <c r="G4634" t="s">
        <v>89</v>
      </c>
      <c r="O4634">
        <v>1</v>
      </c>
      <c r="P4634">
        <v>9</v>
      </c>
      <c r="Q4634">
        <v>0</v>
      </c>
      <c r="R4634">
        <v>0</v>
      </c>
      <c r="S4634">
        <v>0</v>
      </c>
      <c r="T4634">
        <v>12</v>
      </c>
      <c r="U4634">
        <v>11</v>
      </c>
      <c r="V4634">
        <v>97</v>
      </c>
      <c r="W4634">
        <v>0</v>
      </c>
      <c r="X4634">
        <v>0</v>
      </c>
      <c r="Y4634">
        <v>0</v>
      </c>
      <c r="AF4634">
        <v>21.6</v>
      </c>
    </row>
    <row r="4635" spans="1:32" x14ac:dyDescent="0.2">
      <c r="A4635" t="s">
        <v>497</v>
      </c>
      <c r="B4635" t="s">
        <v>475</v>
      </c>
      <c r="C4635" t="s">
        <v>62</v>
      </c>
      <c r="D4635" t="s">
        <v>33</v>
      </c>
      <c r="E4635">
        <v>1</v>
      </c>
      <c r="F4635" t="s">
        <v>498</v>
      </c>
      <c r="G4635" t="s">
        <v>97</v>
      </c>
      <c r="O4635">
        <v>16</v>
      </c>
      <c r="P4635">
        <v>57</v>
      </c>
      <c r="Q4635">
        <v>0</v>
      </c>
      <c r="R4635">
        <v>0</v>
      </c>
      <c r="S4635">
        <v>0</v>
      </c>
      <c r="T4635">
        <v>8</v>
      </c>
      <c r="U4635">
        <v>5</v>
      </c>
      <c r="V4635">
        <v>46</v>
      </c>
      <c r="W4635">
        <v>1</v>
      </c>
      <c r="X4635">
        <v>0</v>
      </c>
      <c r="Y4635">
        <v>0</v>
      </c>
      <c r="AF4635">
        <v>21.3</v>
      </c>
    </row>
    <row r="4636" spans="1:32" x14ac:dyDescent="0.2">
      <c r="A4636" t="s">
        <v>1246</v>
      </c>
      <c r="B4636" t="s">
        <v>720</v>
      </c>
      <c r="C4636" t="s">
        <v>47</v>
      </c>
      <c r="D4636" t="s">
        <v>52</v>
      </c>
      <c r="E4636">
        <v>1</v>
      </c>
      <c r="F4636" t="s">
        <v>1247</v>
      </c>
      <c r="G4636" t="s">
        <v>95</v>
      </c>
      <c r="T4636">
        <v>4</v>
      </c>
      <c r="U4636">
        <v>4</v>
      </c>
      <c r="V4636">
        <v>51</v>
      </c>
      <c r="W4636">
        <v>2</v>
      </c>
      <c r="X4636">
        <v>0</v>
      </c>
      <c r="Y4636">
        <v>0</v>
      </c>
      <c r="AF4636">
        <v>21.1</v>
      </c>
    </row>
    <row r="4637" spans="1:32" x14ac:dyDescent="0.2">
      <c r="A4637" t="s">
        <v>409</v>
      </c>
      <c r="B4637" t="s">
        <v>367</v>
      </c>
      <c r="C4637" t="s">
        <v>41</v>
      </c>
      <c r="D4637" t="s">
        <v>46</v>
      </c>
      <c r="E4637">
        <v>1</v>
      </c>
      <c r="F4637" t="s">
        <v>410</v>
      </c>
      <c r="G4637" t="s">
        <v>100</v>
      </c>
      <c r="H4637">
        <v>48</v>
      </c>
      <c r="I4637">
        <v>30</v>
      </c>
      <c r="J4637">
        <v>355</v>
      </c>
      <c r="K4637">
        <v>1</v>
      </c>
      <c r="L4637">
        <v>0</v>
      </c>
      <c r="M4637">
        <v>1</v>
      </c>
      <c r="N4637">
        <v>1</v>
      </c>
      <c r="O4637">
        <v>1</v>
      </c>
      <c r="P4637">
        <v>3</v>
      </c>
      <c r="Q4637">
        <v>0</v>
      </c>
      <c r="R4637">
        <v>0</v>
      </c>
      <c r="S4637">
        <v>0</v>
      </c>
      <c r="AF4637">
        <v>20.5</v>
      </c>
    </row>
    <row r="4638" spans="1:32" x14ac:dyDescent="0.2">
      <c r="A4638" t="s">
        <v>489</v>
      </c>
      <c r="B4638" t="s">
        <v>475</v>
      </c>
      <c r="C4638" t="s">
        <v>41</v>
      </c>
      <c r="D4638" t="s">
        <v>46</v>
      </c>
      <c r="E4638">
        <v>1</v>
      </c>
      <c r="F4638" t="s">
        <v>490</v>
      </c>
      <c r="G4638" t="s">
        <v>100</v>
      </c>
      <c r="O4638">
        <v>9</v>
      </c>
      <c r="P4638">
        <v>24</v>
      </c>
      <c r="Q4638">
        <v>0</v>
      </c>
      <c r="R4638">
        <v>0</v>
      </c>
      <c r="S4638">
        <v>0</v>
      </c>
      <c r="T4638">
        <v>9</v>
      </c>
      <c r="U4638">
        <v>8</v>
      </c>
      <c r="V4638">
        <v>98</v>
      </c>
      <c r="W4638">
        <v>0</v>
      </c>
      <c r="X4638">
        <v>0</v>
      </c>
      <c r="Y4638">
        <v>0</v>
      </c>
      <c r="AF4638">
        <v>20.2</v>
      </c>
    </row>
    <row r="4639" spans="1:32" x14ac:dyDescent="0.2">
      <c r="A4639" t="s">
        <v>1037</v>
      </c>
      <c r="B4639" t="s">
        <v>720</v>
      </c>
      <c r="C4639" t="s">
        <v>49</v>
      </c>
      <c r="D4639" t="s">
        <v>61</v>
      </c>
      <c r="E4639">
        <v>1</v>
      </c>
      <c r="F4639" t="s">
        <v>1038</v>
      </c>
      <c r="G4639" t="s">
        <v>94</v>
      </c>
      <c r="T4639">
        <v>6</v>
      </c>
      <c r="U4639">
        <v>6</v>
      </c>
      <c r="V4639">
        <v>82</v>
      </c>
      <c r="W4639">
        <v>1</v>
      </c>
      <c r="X4639">
        <v>0</v>
      </c>
      <c r="Y4639">
        <v>0</v>
      </c>
      <c r="AF4639">
        <v>20.2</v>
      </c>
    </row>
    <row r="4640" spans="1:32" x14ac:dyDescent="0.2">
      <c r="A4640" t="s">
        <v>791</v>
      </c>
      <c r="B4640" t="s">
        <v>720</v>
      </c>
      <c r="C4640" t="s">
        <v>58</v>
      </c>
      <c r="D4640" t="s">
        <v>59</v>
      </c>
      <c r="E4640">
        <v>1</v>
      </c>
      <c r="F4640" t="s">
        <v>792</v>
      </c>
      <c r="G4640" t="s">
        <v>96</v>
      </c>
      <c r="O4640">
        <v>1</v>
      </c>
      <c r="P4640">
        <v>9</v>
      </c>
      <c r="Q4640">
        <v>0</v>
      </c>
      <c r="R4640">
        <v>0</v>
      </c>
      <c r="S4640">
        <v>0</v>
      </c>
      <c r="T4640">
        <v>5</v>
      </c>
      <c r="U4640">
        <v>5</v>
      </c>
      <c r="V4640">
        <v>79</v>
      </c>
      <c r="W4640">
        <v>1</v>
      </c>
      <c r="X4640">
        <v>0</v>
      </c>
      <c r="Y4640">
        <v>0</v>
      </c>
      <c r="AF4640">
        <v>19.8</v>
      </c>
    </row>
    <row r="4641" spans="1:32" x14ac:dyDescent="0.2">
      <c r="A4641" t="s">
        <v>413</v>
      </c>
      <c r="B4641" t="s">
        <v>367</v>
      </c>
      <c r="C4641" t="s">
        <v>59</v>
      </c>
      <c r="D4641" t="s">
        <v>58</v>
      </c>
      <c r="E4641">
        <v>1</v>
      </c>
      <c r="F4641" t="s">
        <v>414</v>
      </c>
      <c r="G4641" t="s">
        <v>96</v>
      </c>
      <c r="H4641">
        <v>49</v>
      </c>
      <c r="I4641">
        <v>26</v>
      </c>
      <c r="J4641">
        <v>243</v>
      </c>
      <c r="K4641">
        <v>2</v>
      </c>
      <c r="L4641">
        <v>1</v>
      </c>
      <c r="M4641">
        <v>2</v>
      </c>
      <c r="N4641">
        <v>0</v>
      </c>
      <c r="O4641">
        <v>4</v>
      </c>
      <c r="P4641">
        <v>20</v>
      </c>
      <c r="Q4641">
        <v>0</v>
      </c>
      <c r="R4641">
        <v>0</v>
      </c>
      <c r="S4641">
        <v>0</v>
      </c>
      <c r="AF4641">
        <v>19.72</v>
      </c>
    </row>
    <row r="4642" spans="1:32" x14ac:dyDescent="0.2">
      <c r="A4642" t="s">
        <v>495</v>
      </c>
      <c r="B4642" t="s">
        <v>475</v>
      </c>
      <c r="C4642" t="s">
        <v>38</v>
      </c>
      <c r="D4642" t="s">
        <v>50</v>
      </c>
      <c r="E4642">
        <v>1</v>
      </c>
      <c r="F4642" t="s">
        <v>496</v>
      </c>
      <c r="G4642" t="s">
        <v>105</v>
      </c>
      <c r="O4642">
        <v>5</v>
      </c>
      <c r="P4642">
        <v>50</v>
      </c>
      <c r="Q4642">
        <v>0</v>
      </c>
      <c r="R4642">
        <v>0</v>
      </c>
      <c r="S4642">
        <v>0</v>
      </c>
      <c r="T4642">
        <v>9</v>
      </c>
      <c r="U4642">
        <v>7</v>
      </c>
      <c r="V4642">
        <v>76</v>
      </c>
      <c r="W4642">
        <v>0</v>
      </c>
      <c r="X4642">
        <v>0</v>
      </c>
      <c r="Y4642">
        <v>0</v>
      </c>
      <c r="AF4642">
        <v>19.600000000000001</v>
      </c>
    </row>
    <row r="4643" spans="1:32" x14ac:dyDescent="0.2">
      <c r="A4643" t="s">
        <v>932</v>
      </c>
      <c r="B4643" t="s">
        <v>720</v>
      </c>
      <c r="C4643" t="s">
        <v>33</v>
      </c>
      <c r="D4643" t="s">
        <v>62</v>
      </c>
      <c r="E4643">
        <v>1</v>
      </c>
      <c r="F4643" t="s">
        <v>933</v>
      </c>
      <c r="G4643" t="s">
        <v>97</v>
      </c>
      <c r="T4643">
        <v>11</v>
      </c>
      <c r="U4643">
        <v>6</v>
      </c>
      <c r="V4643">
        <v>105</v>
      </c>
      <c r="W4643">
        <v>0</v>
      </c>
      <c r="X4643">
        <v>0</v>
      </c>
      <c r="Y4643">
        <v>1</v>
      </c>
      <c r="AF4643">
        <v>19.5</v>
      </c>
    </row>
    <row r="4644" spans="1:32" x14ac:dyDescent="0.2">
      <c r="A4644" t="s">
        <v>525</v>
      </c>
      <c r="B4644" t="s">
        <v>475</v>
      </c>
      <c r="C4644" t="s">
        <v>61</v>
      </c>
      <c r="D4644" t="s">
        <v>49</v>
      </c>
      <c r="E4644">
        <v>1</v>
      </c>
      <c r="F4644" t="s">
        <v>526</v>
      </c>
      <c r="G4644" t="s">
        <v>94</v>
      </c>
      <c r="O4644">
        <v>7</v>
      </c>
      <c r="P4644">
        <v>50</v>
      </c>
      <c r="Q4644">
        <v>1</v>
      </c>
      <c r="R4644">
        <v>0</v>
      </c>
      <c r="S4644">
        <v>0</v>
      </c>
      <c r="T4644">
        <v>4</v>
      </c>
      <c r="U4644">
        <v>4</v>
      </c>
      <c r="V4644">
        <v>44</v>
      </c>
      <c r="W4644">
        <v>0</v>
      </c>
      <c r="X4644">
        <v>0</v>
      </c>
      <c r="Y4644">
        <v>0</v>
      </c>
      <c r="AF4644">
        <v>19.399999999999999</v>
      </c>
    </row>
    <row r="4645" spans="1:32" x14ac:dyDescent="0.2">
      <c r="A4645" t="s">
        <v>852</v>
      </c>
      <c r="B4645" t="s">
        <v>794</v>
      </c>
      <c r="C4645" t="s">
        <v>53</v>
      </c>
      <c r="D4645" t="s">
        <v>42</v>
      </c>
      <c r="E4645">
        <v>1</v>
      </c>
      <c r="F4645" t="s">
        <v>853</v>
      </c>
      <c r="G4645" t="s">
        <v>98</v>
      </c>
      <c r="T4645">
        <v>11</v>
      </c>
      <c r="U4645">
        <v>7</v>
      </c>
      <c r="V4645">
        <v>63</v>
      </c>
      <c r="W4645">
        <v>1</v>
      </c>
      <c r="X4645">
        <v>0</v>
      </c>
      <c r="Y4645">
        <v>0</v>
      </c>
      <c r="AF4645">
        <v>19.3</v>
      </c>
    </row>
    <row r="4646" spans="1:32" x14ac:dyDescent="0.2">
      <c r="A4646" t="s">
        <v>383</v>
      </c>
      <c r="B4646" t="s">
        <v>367</v>
      </c>
      <c r="C4646" t="s">
        <v>51</v>
      </c>
      <c r="D4646" t="s">
        <v>56</v>
      </c>
      <c r="E4646">
        <v>1</v>
      </c>
      <c r="F4646" t="s">
        <v>384</v>
      </c>
      <c r="G4646" t="s">
        <v>102</v>
      </c>
      <c r="H4646">
        <v>34</v>
      </c>
      <c r="I4646">
        <v>25</v>
      </c>
      <c r="J4646">
        <v>269</v>
      </c>
      <c r="K4646">
        <v>2</v>
      </c>
      <c r="L4646">
        <v>0</v>
      </c>
      <c r="M4646">
        <v>0</v>
      </c>
      <c r="N4646">
        <v>0</v>
      </c>
      <c r="O4646">
        <v>4</v>
      </c>
      <c r="P4646">
        <v>1</v>
      </c>
      <c r="Q4646">
        <v>0</v>
      </c>
      <c r="R4646">
        <v>0</v>
      </c>
      <c r="S4646">
        <v>0</v>
      </c>
      <c r="AF4646">
        <v>18.86</v>
      </c>
    </row>
    <row r="4647" spans="1:32" x14ac:dyDescent="0.2">
      <c r="A4647" t="s">
        <v>385</v>
      </c>
      <c r="B4647" t="s">
        <v>367</v>
      </c>
      <c r="C4647" t="s">
        <v>50</v>
      </c>
      <c r="D4647" t="s">
        <v>38</v>
      </c>
      <c r="E4647">
        <v>1</v>
      </c>
      <c r="F4647" t="s">
        <v>386</v>
      </c>
      <c r="G4647" t="s">
        <v>105</v>
      </c>
      <c r="H4647">
        <v>34</v>
      </c>
      <c r="I4647">
        <v>23</v>
      </c>
      <c r="J4647">
        <v>298</v>
      </c>
      <c r="K4647">
        <v>2</v>
      </c>
      <c r="L4647">
        <v>0</v>
      </c>
      <c r="M4647">
        <v>2</v>
      </c>
      <c r="N4647">
        <v>0</v>
      </c>
      <c r="O4647">
        <v>5</v>
      </c>
      <c r="P4647">
        <v>7</v>
      </c>
      <c r="Q4647">
        <v>0</v>
      </c>
      <c r="R4647">
        <v>0</v>
      </c>
      <c r="S4647">
        <v>0</v>
      </c>
      <c r="AF4647">
        <v>18.62</v>
      </c>
    </row>
    <row r="4648" spans="1:32" x14ac:dyDescent="0.2">
      <c r="A4648" t="s">
        <v>401</v>
      </c>
      <c r="B4648" t="s">
        <v>367</v>
      </c>
      <c r="C4648" t="s">
        <v>38</v>
      </c>
      <c r="D4648" t="s">
        <v>50</v>
      </c>
      <c r="E4648">
        <v>1</v>
      </c>
      <c r="F4648" t="s">
        <v>402</v>
      </c>
      <c r="G4648" t="s">
        <v>105</v>
      </c>
      <c r="H4648">
        <v>52</v>
      </c>
      <c r="I4648">
        <v>36</v>
      </c>
      <c r="J4648">
        <v>336</v>
      </c>
      <c r="K4648">
        <v>1</v>
      </c>
      <c r="L4648">
        <v>0</v>
      </c>
      <c r="M4648">
        <v>2</v>
      </c>
      <c r="N4648">
        <v>1</v>
      </c>
      <c r="AF4648">
        <v>18.440000000000001</v>
      </c>
    </row>
    <row r="4649" spans="1:32" x14ac:dyDescent="0.2">
      <c r="A4649" t="s">
        <v>1063</v>
      </c>
      <c r="B4649" t="s">
        <v>794</v>
      </c>
      <c r="C4649" t="s">
        <v>49</v>
      </c>
      <c r="D4649" t="s">
        <v>61</v>
      </c>
      <c r="E4649">
        <v>1</v>
      </c>
      <c r="F4649" t="s">
        <v>1064</v>
      </c>
      <c r="G4649" t="s">
        <v>94</v>
      </c>
      <c r="T4649">
        <v>6</v>
      </c>
      <c r="U4649">
        <v>5</v>
      </c>
      <c r="V4649">
        <v>74</v>
      </c>
      <c r="W4649">
        <v>1</v>
      </c>
      <c r="X4649">
        <v>0</v>
      </c>
      <c r="Y4649">
        <v>0</v>
      </c>
      <c r="AF4649">
        <v>18.399999999999999</v>
      </c>
    </row>
    <row r="4650" spans="1:32" x14ac:dyDescent="0.2">
      <c r="A4650" t="s">
        <v>517</v>
      </c>
      <c r="B4650" t="s">
        <v>475</v>
      </c>
      <c r="C4650" t="s">
        <v>51</v>
      </c>
      <c r="D4650" t="s">
        <v>56</v>
      </c>
      <c r="E4650">
        <v>1</v>
      </c>
      <c r="F4650" t="s">
        <v>518</v>
      </c>
      <c r="G4650" t="s">
        <v>102</v>
      </c>
      <c r="O4650">
        <v>19</v>
      </c>
      <c r="P4650">
        <v>63</v>
      </c>
      <c r="Q4650">
        <v>2</v>
      </c>
      <c r="R4650">
        <v>0</v>
      </c>
      <c r="S4650">
        <v>0</v>
      </c>
      <c r="AF4650">
        <v>18.3</v>
      </c>
    </row>
    <row r="4651" spans="1:32" x14ac:dyDescent="0.2">
      <c r="A4651" t="s">
        <v>846</v>
      </c>
      <c r="B4651" t="s">
        <v>720</v>
      </c>
      <c r="C4651" t="s">
        <v>32</v>
      </c>
      <c r="D4651" t="s">
        <v>45</v>
      </c>
      <c r="E4651">
        <v>1</v>
      </c>
      <c r="F4651" t="s">
        <v>847</v>
      </c>
      <c r="G4651" t="s">
        <v>93</v>
      </c>
      <c r="T4651">
        <v>9</v>
      </c>
      <c r="U4651">
        <v>6</v>
      </c>
      <c r="V4651">
        <v>62</v>
      </c>
      <c r="W4651">
        <v>1</v>
      </c>
      <c r="X4651">
        <v>0</v>
      </c>
      <c r="Y4651">
        <v>0</v>
      </c>
      <c r="AF4651">
        <v>18.2</v>
      </c>
    </row>
    <row r="4652" spans="1:32" x14ac:dyDescent="0.2">
      <c r="A4652" t="s">
        <v>996</v>
      </c>
      <c r="B4652" t="s">
        <v>794</v>
      </c>
      <c r="C4652" t="s">
        <v>46</v>
      </c>
      <c r="D4652" t="s">
        <v>41</v>
      </c>
      <c r="E4652">
        <v>1</v>
      </c>
      <c r="F4652" t="s">
        <v>997</v>
      </c>
      <c r="G4652" t="s">
        <v>100</v>
      </c>
      <c r="T4652">
        <v>5</v>
      </c>
      <c r="U4652">
        <v>4</v>
      </c>
      <c r="V4652">
        <v>82</v>
      </c>
      <c r="W4652">
        <v>1</v>
      </c>
      <c r="X4652">
        <v>0</v>
      </c>
      <c r="Y4652">
        <v>0</v>
      </c>
      <c r="AF4652">
        <v>18.2</v>
      </c>
    </row>
    <row r="4653" spans="1:32" x14ac:dyDescent="0.2">
      <c r="A4653" t="s">
        <v>640</v>
      </c>
      <c r="B4653" t="s">
        <v>475</v>
      </c>
      <c r="C4653" t="s">
        <v>38</v>
      </c>
      <c r="D4653" t="s">
        <v>50</v>
      </c>
      <c r="E4653">
        <v>1</v>
      </c>
      <c r="F4653" t="s">
        <v>641</v>
      </c>
      <c r="G4653" t="s">
        <v>105</v>
      </c>
      <c r="O4653">
        <v>8</v>
      </c>
      <c r="P4653">
        <v>9</v>
      </c>
      <c r="Q4653">
        <v>1</v>
      </c>
      <c r="R4653">
        <v>0</v>
      </c>
      <c r="S4653">
        <v>0</v>
      </c>
      <c r="T4653">
        <v>5</v>
      </c>
      <c r="U4653">
        <v>4</v>
      </c>
      <c r="V4653">
        <v>11</v>
      </c>
      <c r="W4653">
        <v>1</v>
      </c>
      <c r="X4653">
        <v>0</v>
      </c>
      <c r="Y4653">
        <v>0</v>
      </c>
      <c r="AF4653">
        <v>18</v>
      </c>
    </row>
    <row r="4654" spans="1:32" x14ac:dyDescent="0.2">
      <c r="A4654" t="s">
        <v>626</v>
      </c>
      <c r="B4654" t="s">
        <v>475</v>
      </c>
      <c r="C4654" t="s">
        <v>47</v>
      </c>
      <c r="D4654" t="s">
        <v>52</v>
      </c>
      <c r="E4654">
        <v>1</v>
      </c>
      <c r="F4654" t="s">
        <v>627</v>
      </c>
      <c r="G4654" t="s">
        <v>95</v>
      </c>
      <c r="O4654">
        <v>19</v>
      </c>
      <c r="P4654">
        <v>85</v>
      </c>
      <c r="Q4654">
        <v>1</v>
      </c>
      <c r="R4654">
        <v>0</v>
      </c>
      <c r="S4654">
        <v>0</v>
      </c>
      <c r="T4654">
        <v>3</v>
      </c>
      <c r="U4654">
        <v>2</v>
      </c>
      <c r="V4654">
        <v>14</v>
      </c>
      <c r="W4654">
        <v>0</v>
      </c>
      <c r="X4654">
        <v>0</v>
      </c>
      <c r="Y4654">
        <v>0</v>
      </c>
      <c r="AF4654">
        <v>17.899999999999999</v>
      </c>
    </row>
    <row r="4655" spans="1:32" x14ac:dyDescent="0.2">
      <c r="A4655" t="s">
        <v>854</v>
      </c>
      <c r="B4655" t="s">
        <v>720</v>
      </c>
      <c r="C4655" t="s">
        <v>45</v>
      </c>
      <c r="D4655" t="s">
        <v>32</v>
      </c>
      <c r="E4655">
        <v>1</v>
      </c>
      <c r="F4655" t="s">
        <v>855</v>
      </c>
      <c r="G4655" t="s">
        <v>93</v>
      </c>
      <c r="T4655">
        <v>3</v>
      </c>
      <c r="U4655">
        <v>3</v>
      </c>
      <c r="V4655">
        <v>89</v>
      </c>
      <c r="W4655">
        <v>1</v>
      </c>
      <c r="X4655">
        <v>0</v>
      </c>
      <c r="Y4655">
        <v>0</v>
      </c>
      <c r="AF4655">
        <v>17.899999999999999</v>
      </c>
    </row>
    <row r="4656" spans="1:32" x14ac:dyDescent="0.2">
      <c r="A4656" t="s">
        <v>532</v>
      </c>
      <c r="B4656" t="s">
        <v>475</v>
      </c>
      <c r="C4656" t="s">
        <v>57</v>
      </c>
      <c r="D4656" t="s">
        <v>35</v>
      </c>
      <c r="E4656">
        <v>1</v>
      </c>
      <c r="F4656" t="s">
        <v>533</v>
      </c>
      <c r="G4656" t="s">
        <v>99</v>
      </c>
      <c r="O4656">
        <v>18</v>
      </c>
      <c r="P4656">
        <v>73</v>
      </c>
      <c r="Q4656">
        <v>0</v>
      </c>
      <c r="R4656">
        <v>1</v>
      </c>
      <c r="S4656">
        <v>0</v>
      </c>
      <c r="T4656">
        <v>7</v>
      </c>
      <c r="U4656">
        <v>5</v>
      </c>
      <c r="V4656">
        <v>31</v>
      </c>
      <c r="W4656">
        <v>0</v>
      </c>
      <c r="X4656">
        <v>0</v>
      </c>
      <c r="Y4656">
        <v>0</v>
      </c>
      <c r="AF4656">
        <v>17.399999999999999</v>
      </c>
    </row>
    <row r="4657" spans="1:32" x14ac:dyDescent="0.2">
      <c r="A4657" t="s">
        <v>552</v>
      </c>
      <c r="B4657" t="s">
        <v>475</v>
      </c>
      <c r="C4657" t="s">
        <v>48</v>
      </c>
      <c r="D4657" t="s">
        <v>43</v>
      </c>
      <c r="E4657">
        <v>1</v>
      </c>
      <c r="F4657" t="s">
        <v>553</v>
      </c>
      <c r="G4657" t="s">
        <v>89</v>
      </c>
      <c r="O4657">
        <v>21</v>
      </c>
      <c r="P4657">
        <v>127</v>
      </c>
      <c r="Q4657">
        <v>0</v>
      </c>
      <c r="R4657">
        <v>0</v>
      </c>
      <c r="S4657">
        <v>1</v>
      </c>
      <c r="T4657">
        <v>1</v>
      </c>
      <c r="U4657">
        <v>1</v>
      </c>
      <c r="V4657">
        <v>5</v>
      </c>
      <c r="W4657">
        <v>0</v>
      </c>
      <c r="X4657">
        <v>0</v>
      </c>
      <c r="Y4657">
        <v>0</v>
      </c>
      <c r="AF4657">
        <v>17.2</v>
      </c>
    </row>
    <row r="4658" spans="1:32" x14ac:dyDescent="0.2">
      <c r="A4658" t="s">
        <v>1111</v>
      </c>
      <c r="B4658" t="s">
        <v>794</v>
      </c>
      <c r="C4658" t="s">
        <v>57</v>
      </c>
      <c r="D4658" t="s">
        <v>35</v>
      </c>
      <c r="E4658">
        <v>1</v>
      </c>
      <c r="F4658" t="s">
        <v>1112</v>
      </c>
      <c r="G4658" t="s">
        <v>99</v>
      </c>
      <c r="T4658">
        <v>8</v>
      </c>
      <c r="U4658">
        <v>6</v>
      </c>
      <c r="V4658">
        <v>51</v>
      </c>
      <c r="W4658">
        <v>1</v>
      </c>
      <c r="X4658">
        <v>0</v>
      </c>
      <c r="Y4658">
        <v>0</v>
      </c>
      <c r="AF4658">
        <v>17.100000000000001</v>
      </c>
    </row>
    <row r="4659" spans="1:32" x14ac:dyDescent="0.2">
      <c r="A4659" t="s">
        <v>988</v>
      </c>
      <c r="B4659" t="s">
        <v>720</v>
      </c>
      <c r="C4659" t="s">
        <v>59</v>
      </c>
      <c r="D4659" t="s">
        <v>58</v>
      </c>
      <c r="E4659">
        <v>1</v>
      </c>
      <c r="F4659" t="s">
        <v>989</v>
      </c>
      <c r="G4659" t="s">
        <v>96</v>
      </c>
      <c r="T4659">
        <v>11</v>
      </c>
      <c r="U4659">
        <v>6</v>
      </c>
      <c r="V4659">
        <v>46</v>
      </c>
      <c r="W4659">
        <v>1</v>
      </c>
      <c r="X4659">
        <v>0</v>
      </c>
      <c r="Y4659">
        <v>0</v>
      </c>
      <c r="AF4659">
        <v>16.600000000000001</v>
      </c>
    </row>
    <row r="4660" spans="1:32" x14ac:dyDescent="0.2">
      <c r="A4660" t="s">
        <v>1089</v>
      </c>
      <c r="B4660" t="s">
        <v>794</v>
      </c>
      <c r="C4660" t="s">
        <v>52</v>
      </c>
      <c r="D4660" t="s">
        <v>47</v>
      </c>
      <c r="E4660">
        <v>1</v>
      </c>
      <c r="F4660" t="s">
        <v>1090</v>
      </c>
      <c r="G4660" t="s">
        <v>95</v>
      </c>
      <c r="T4660">
        <v>7</v>
      </c>
      <c r="U4660">
        <v>5</v>
      </c>
      <c r="V4660">
        <v>55</v>
      </c>
      <c r="W4660">
        <v>1</v>
      </c>
      <c r="X4660">
        <v>0</v>
      </c>
      <c r="Y4660">
        <v>0</v>
      </c>
      <c r="AF4660">
        <v>16.5</v>
      </c>
    </row>
    <row r="4661" spans="1:32" x14ac:dyDescent="0.2">
      <c r="A4661" t="s">
        <v>916</v>
      </c>
      <c r="B4661" t="s">
        <v>794</v>
      </c>
      <c r="C4661" t="s">
        <v>48</v>
      </c>
      <c r="D4661" t="s">
        <v>43</v>
      </c>
      <c r="E4661">
        <v>1</v>
      </c>
      <c r="F4661" t="s">
        <v>917</v>
      </c>
      <c r="G4661" t="s">
        <v>89</v>
      </c>
      <c r="T4661">
        <v>11</v>
      </c>
      <c r="U4661">
        <v>8</v>
      </c>
      <c r="V4661">
        <v>84</v>
      </c>
      <c r="W4661">
        <v>0</v>
      </c>
      <c r="X4661">
        <v>0</v>
      </c>
      <c r="Y4661">
        <v>0</v>
      </c>
      <c r="AF4661">
        <v>16.399999999999999</v>
      </c>
    </row>
    <row r="4662" spans="1:32" x14ac:dyDescent="0.2">
      <c r="A4662" t="s">
        <v>389</v>
      </c>
      <c r="B4662" t="s">
        <v>367</v>
      </c>
      <c r="C4662" t="s">
        <v>36</v>
      </c>
      <c r="D4662" t="s">
        <v>54</v>
      </c>
      <c r="E4662">
        <v>1</v>
      </c>
      <c r="F4662" t="s">
        <v>390</v>
      </c>
      <c r="G4662" t="s">
        <v>103</v>
      </c>
      <c r="H4662">
        <v>33</v>
      </c>
      <c r="I4662">
        <v>16</v>
      </c>
      <c r="J4662">
        <v>210</v>
      </c>
      <c r="K4662">
        <v>2</v>
      </c>
      <c r="L4662">
        <v>0</v>
      </c>
      <c r="M4662">
        <v>2</v>
      </c>
      <c r="N4662">
        <v>0</v>
      </c>
      <c r="O4662">
        <v>6</v>
      </c>
      <c r="P4662">
        <v>18</v>
      </c>
      <c r="Q4662">
        <v>0</v>
      </c>
      <c r="R4662">
        <v>0</v>
      </c>
      <c r="S4662">
        <v>0</v>
      </c>
      <c r="AF4662">
        <v>16.2</v>
      </c>
    </row>
    <row r="4663" spans="1:32" x14ac:dyDescent="0.2">
      <c r="A4663" t="s">
        <v>602</v>
      </c>
      <c r="B4663" t="s">
        <v>475</v>
      </c>
      <c r="C4663" t="s">
        <v>35</v>
      </c>
      <c r="D4663" t="s">
        <v>57</v>
      </c>
      <c r="E4663">
        <v>1</v>
      </c>
      <c r="F4663" t="s">
        <v>603</v>
      </c>
      <c r="G4663" t="s">
        <v>99</v>
      </c>
      <c r="O4663">
        <v>16</v>
      </c>
      <c r="P4663">
        <v>45</v>
      </c>
      <c r="Q4663">
        <v>0</v>
      </c>
      <c r="R4663">
        <v>0</v>
      </c>
      <c r="S4663">
        <v>0</v>
      </c>
      <c r="T4663">
        <v>6</v>
      </c>
      <c r="U4663">
        <v>4</v>
      </c>
      <c r="V4663">
        <v>77</v>
      </c>
      <c r="W4663">
        <v>0</v>
      </c>
      <c r="X4663">
        <v>0</v>
      </c>
      <c r="Y4663">
        <v>0</v>
      </c>
      <c r="AF4663">
        <v>16.2</v>
      </c>
    </row>
    <row r="4664" spans="1:32" x14ac:dyDescent="0.2">
      <c r="A4664" t="s">
        <v>407</v>
      </c>
      <c r="B4664" t="s">
        <v>367</v>
      </c>
      <c r="C4664" t="s">
        <v>57</v>
      </c>
      <c r="D4664" t="s">
        <v>35</v>
      </c>
      <c r="E4664">
        <v>1</v>
      </c>
      <c r="F4664" t="s">
        <v>408</v>
      </c>
      <c r="G4664" t="s">
        <v>99</v>
      </c>
      <c r="H4664">
        <v>41</v>
      </c>
      <c r="I4664">
        <v>32</v>
      </c>
      <c r="J4664">
        <v>251</v>
      </c>
      <c r="K4664">
        <v>1</v>
      </c>
      <c r="L4664">
        <v>0</v>
      </c>
      <c r="M4664">
        <v>1</v>
      </c>
      <c r="N4664">
        <v>0</v>
      </c>
      <c r="O4664">
        <v>8</v>
      </c>
      <c r="P4664">
        <v>31</v>
      </c>
      <c r="Q4664">
        <v>0</v>
      </c>
      <c r="R4664">
        <v>0</v>
      </c>
      <c r="S4664">
        <v>0</v>
      </c>
      <c r="AF4664">
        <v>16.14</v>
      </c>
    </row>
    <row r="4665" spans="1:32" x14ac:dyDescent="0.2">
      <c r="A4665" t="s">
        <v>487</v>
      </c>
      <c r="B4665" t="s">
        <v>475</v>
      </c>
      <c r="C4665" t="s">
        <v>43</v>
      </c>
      <c r="D4665" t="s">
        <v>48</v>
      </c>
      <c r="E4665">
        <v>1</v>
      </c>
      <c r="F4665" t="s">
        <v>488</v>
      </c>
      <c r="G4665" t="s">
        <v>89</v>
      </c>
      <c r="O4665">
        <v>15</v>
      </c>
      <c r="P4665">
        <v>69</v>
      </c>
      <c r="Q4665">
        <v>0</v>
      </c>
      <c r="R4665">
        <v>0</v>
      </c>
      <c r="S4665">
        <v>0</v>
      </c>
      <c r="T4665">
        <v>5</v>
      </c>
      <c r="U4665">
        <v>4</v>
      </c>
      <c r="V4665">
        <v>51</v>
      </c>
      <c r="W4665">
        <v>0</v>
      </c>
      <c r="X4665">
        <v>0</v>
      </c>
      <c r="Y4665">
        <v>0</v>
      </c>
      <c r="AF4665">
        <v>16</v>
      </c>
    </row>
    <row r="4666" spans="1:32" x14ac:dyDescent="0.2">
      <c r="A4666" t="s">
        <v>369</v>
      </c>
      <c r="B4666" t="s">
        <v>367</v>
      </c>
      <c r="C4666" t="s">
        <v>58</v>
      </c>
      <c r="D4666" t="s">
        <v>59</v>
      </c>
      <c r="E4666">
        <v>1</v>
      </c>
      <c r="F4666" t="s">
        <v>370</v>
      </c>
      <c r="G4666" t="s">
        <v>96</v>
      </c>
      <c r="H4666">
        <v>19</v>
      </c>
      <c r="I4666">
        <v>14</v>
      </c>
      <c r="J4666">
        <v>195</v>
      </c>
      <c r="K4666">
        <v>1</v>
      </c>
      <c r="L4666">
        <v>0</v>
      </c>
      <c r="M4666">
        <v>0</v>
      </c>
      <c r="N4666">
        <v>0</v>
      </c>
      <c r="O4666">
        <v>9</v>
      </c>
      <c r="P4666">
        <v>41</v>
      </c>
      <c r="Q4666">
        <v>0</v>
      </c>
      <c r="R4666">
        <v>0</v>
      </c>
      <c r="S4666">
        <v>0</v>
      </c>
      <c r="AF4666">
        <v>15.9</v>
      </c>
    </row>
    <row r="4667" spans="1:32" x14ac:dyDescent="0.2">
      <c r="A4667" t="s">
        <v>912</v>
      </c>
      <c r="B4667" t="s">
        <v>720</v>
      </c>
      <c r="C4667" t="s">
        <v>59</v>
      </c>
      <c r="D4667" t="s">
        <v>58</v>
      </c>
      <c r="E4667">
        <v>1</v>
      </c>
      <c r="F4667" t="s">
        <v>913</v>
      </c>
      <c r="G4667" t="s">
        <v>96</v>
      </c>
      <c r="T4667">
        <v>14</v>
      </c>
      <c r="U4667">
        <v>7</v>
      </c>
      <c r="V4667">
        <v>88</v>
      </c>
      <c r="W4667">
        <v>0</v>
      </c>
      <c r="X4667">
        <v>0</v>
      </c>
      <c r="Y4667">
        <v>0</v>
      </c>
      <c r="AF4667">
        <v>15.8</v>
      </c>
    </row>
    <row r="4668" spans="1:32" x14ac:dyDescent="0.2">
      <c r="A4668" t="s">
        <v>1061</v>
      </c>
      <c r="B4668" t="s">
        <v>720</v>
      </c>
      <c r="C4668" t="s">
        <v>40</v>
      </c>
      <c r="D4668" t="s">
        <v>44</v>
      </c>
      <c r="E4668">
        <v>1</v>
      </c>
      <c r="F4668" t="s">
        <v>1062</v>
      </c>
      <c r="G4668" t="s">
        <v>92</v>
      </c>
      <c r="T4668">
        <v>13</v>
      </c>
      <c r="U4668">
        <v>7</v>
      </c>
      <c r="V4668">
        <v>28</v>
      </c>
      <c r="W4668">
        <v>1</v>
      </c>
      <c r="X4668">
        <v>0</v>
      </c>
      <c r="Y4668">
        <v>0</v>
      </c>
      <c r="AF4668">
        <v>15.8</v>
      </c>
    </row>
    <row r="4669" spans="1:32" x14ac:dyDescent="0.2">
      <c r="A4669" t="s">
        <v>366</v>
      </c>
      <c r="B4669" t="s">
        <v>367</v>
      </c>
      <c r="C4669" t="s">
        <v>61</v>
      </c>
      <c r="D4669" t="s">
        <v>49</v>
      </c>
      <c r="E4669">
        <v>1</v>
      </c>
      <c r="F4669" t="s">
        <v>368</v>
      </c>
      <c r="G4669" t="s">
        <v>94</v>
      </c>
      <c r="H4669">
        <v>30</v>
      </c>
      <c r="I4669">
        <v>19</v>
      </c>
      <c r="J4669">
        <v>246</v>
      </c>
      <c r="K4669">
        <v>2</v>
      </c>
      <c r="L4669">
        <v>0</v>
      </c>
      <c r="M4669">
        <v>2</v>
      </c>
      <c r="N4669">
        <v>0</v>
      </c>
      <c r="O4669">
        <v>1</v>
      </c>
      <c r="P4669">
        <v>-1</v>
      </c>
      <c r="Q4669">
        <v>0</v>
      </c>
      <c r="R4669">
        <v>0</v>
      </c>
      <c r="S4669">
        <v>0</v>
      </c>
      <c r="AF4669">
        <v>15.74</v>
      </c>
    </row>
    <row r="4670" spans="1:32" x14ac:dyDescent="0.2">
      <c r="A4670" t="s">
        <v>1145</v>
      </c>
      <c r="B4670" t="s">
        <v>720</v>
      </c>
      <c r="C4670" t="s">
        <v>57</v>
      </c>
      <c r="D4670" t="s">
        <v>35</v>
      </c>
      <c r="E4670">
        <v>1</v>
      </c>
      <c r="F4670" t="s">
        <v>1146</v>
      </c>
      <c r="G4670" t="s">
        <v>99</v>
      </c>
      <c r="T4670">
        <v>10</v>
      </c>
      <c r="U4670">
        <v>8</v>
      </c>
      <c r="V4670">
        <v>76</v>
      </c>
      <c r="W4670">
        <v>0</v>
      </c>
      <c r="X4670">
        <v>0</v>
      </c>
      <c r="Y4670">
        <v>0</v>
      </c>
      <c r="AF4670">
        <v>15.6</v>
      </c>
    </row>
    <row r="4671" spans="1:32" x14ac:dyDescent="0.2">
      <c r="A4671" t="s">
        <v>1209</v>
      </c>
      <c r="B4671" t="s">
        <v>794</v>
      </c>
      <c r="C4671" t="s">
        <v>61</v>
      </c>
      <c r="D4671" t="s">
        <v>49</v>
      </c>
      <c r="E4671">
        <v>1</v>
      </c>
      <c r="F4671" t="s">
        <v>1210</v>
      </c>
      <c r="G4671" t="s">
        <v>94</v>
      </c>
      <c r="T4671">
        <v>5</v>
      </c>
      <c r="U4671">
        <v>4</v>
      </c>
      <c r="V4671">
        <v>53</v>
      </c>
      <c r="W4671">
        <v>1</v>
      </c>
      <c r="X4671">
        <v>0</v>
      </c>
      <c r="Y4671">
        <v>0</v>
      </c>
      <c r="AF4671">
        <v>15.3</v>
      </c>
    </row>
    <row r="4672" spans="1:32" x14ac:dyDescent="0.2">
      <c r="A4672" t="s">
        <v>405</v>
      </c>
      <c r="B4672" t="s">
        <v>367</v>
      </c>
      <c r="C4672" t="s">
        <v>52</v>
      </c>
      <c r="D4672" t="s">
        <v>47</v>
      </c>
      <c r="E4672">
        <v>1</v>
      </c>
      <c r="F4672" t="s">
        <v>406</v>
      </c>
      <c r="G4672" t="s">
        <v>95</v>
      </c>
      <c r="H4672">
        <v>36</v>
      </c>
      <c r="I4672">
        <v>18</v>
      </c>
      <c r="J4672">
        <v>225</v>
      </c>
      <c r="K4672">
        <v>1</v>
      </c>
      <c r="L4672">
        <v>0</v>
      </c>
      <c r="M4672">
        <v>1</v>
      </c>
      <c r="N4672">
        <v>0</v>
      </c>
      <c r="O4672">
        <v>4</v>
      </c>
      <c r="P4672">
        <v>31</v>
      </c>
      <c r="Q4672">
        <v>0</v>
      </c>
      <c r="R4672">
        <v>0</v>
      </c>
      <c r="S4672">
        <v>0</v>
      </c>
      <c r="AF4672">
        <v>15.1</v>
      </c>
    </row>
    <row r="4673" spans="1:32" x14ac:dyDescent="0.2">
      <c r="A4673" t="s">
        <v>544</v>
      </c>
      <c r="B4673" t="s">
        <v>475</v>
      </c>
      <c r="C4673" t="s">
        <v>53</v>
      </c>
      <c r="D4673" t="s">
        <v>42</v>
      </c>
      <c r="E4673">
        <v>1</v>
      </c>
      <c r="F4673" t="s">
        <v>545</v>
      </c>
      <c r="G4673" t="s">
        <v>98</v>
      </c>
      <c r="O4673">
        <v>25</v>
      </c>
      <c r="P4673">
        <v>121</v>
      </c>
      <c r="Q4673">
        <v>0</v>
      </c>
      <c r="R4673">
        <v>0</v>
      </c>
      <c r="S4673">
        <v>1</v>
      </c>
      <c r="AF4673">
        <v>15.1</v>
      </c>
    </row>
    <row r="4674" spans="1:32" x14ac:dyDescent="0.2">
      <c r="A4674" t="s">
        <v>521</v>
      </c>
      <c r="B4674" t="s">
        <v>475</v>
      </c>
      <c r="C4674" t="s">
        <v>56</v>
      </c>
      <c r="D4674" t="s">
        <v>51</v>
      </c>
      <c r="E4674">
        <v>1</v>
      </c>
      <c r="F4674" t="s">
        <v>522</v>
      </c>
      <c r="G4674" t="s">
        <v>102</v>
      </c>
      <c r="O4674">
        <v>11</v>
      </c>
      <c r="P4674">
        <v>44</v>
      </c>
      <c r="Q4674">
        <v>0</v>
      </c>
      <c r="R4674">
        <v>0</v>
      </c>
      <c r="S4674">
        <v>0</v>
      </c>
      <c r="T4674">
        <v>7</v>
      </c>
      <c r="U4674">
        <v>7</v>
      </c>
      <c r="V4674">
        <v>36</v>
      </c>
      <c r="W4674">
        <v>0</v>
      </c>
      <c r="X4674">
        <v>0</v>
      </c>
      <c r="Y4674">
        <v>0</v>
      </c>
      <c r="AF4674">
        <v>15</v>
      </c>
    </row>
    <row r="4675" spans="1:32" x14ac:dyDescent="0.2">
      <c r="A4675" t="s">
        <v>618</v>
      </c>
      <c r="B4675" t="s">
        <v>475</v>
      </c>
      <c r="C4675" t="s">
        <v>51</v>
      </c>
      <c r="D4675" t="s">
        <v>56</v>
      </c>
      <c r="E4675">
        <v>1</v>
      </c>
      <c r="F4675" t="s">
        <v>619</v>
      </c>
      <c r="G4675" t="s">
        <v>102</v>
      </c>
      <c r="O4675">
        <v>8</v>
      </c>
      <c r="P4675">
        <v>63</v>
      </c>
      <c r="Q4675">
        <v>0</v>
      </c>
      <c r="R4675">
        <v>0</v>
      </c>
      <c r="S4675">
        <v>0</v>
      </c>
      <c r="T4675">
        <v>6</v>
      </c>
      <c r="U4675">
        <v>6</v>
      </c>
      <c r="V4675">
        <v>25</v>
      </c>
      <c r="W4675">
        <v>0</v>
      </c>
      <c r="X4675">
        <v>0</v>
      </c>
      <c r="Y4675">
        <v>0</v>
      </c>
      <c r="AF4675">
        <v>14.8</v>
      </c>
    </row>
    <row r="4676" spans="1:32" x14ac:dyDescent="0.2">
      <c r="A4676" t="s">
        <v>812</v>
      </c>
      <c r="B4676" t="s">
        <v>720</v>
      </c>
      <c r="C4676" t="s">
        <v>47</v>
      </c>
      <c r="D4676" t="s">
        <v>52</v>
      </c>
      <c r="E4676">
        <v>1</v>
      </c>
      <c r="F4676" t="s">
        <v>813</v>
      </c>
      <c r="G4676" t="s">
        <v>95</v>
      </c>
      <c r="T4676">
        <v>5</v>
      </c>
      <c r="U4676">
        <v>5</v>
      </c>
      <c r="V4676">
        <v>38</v>
      </c>
      <c r="W4676">
        <v>1</v>
      </c>
      <c r="X4676">
        <v>0</v>
      </c>
      <c r="Y4676">
        <v>0</v>
      </c>
      <c r="AF4676">
        <v>14.8</v>
      </c>
    </row>
    <row r="4677" spans="1:32" x14ac:dyDescent="0.2">
      <c r="A4677" t="s">
        <v>771</v>
      </c>
      <c r="B4677" t="s">
        <v>720</v>
      </c>
      <c r="C4677" t="s">
        <v>42</v>
      </c>
      <c r="D4677" t="s">
        <v>53</v>
      </c>
      <c r="E4677">
        <v>1</v>
      </c>
      <c r="F4677" t="s">
        <v>772</v>
      </c>
      <c r="G4677" t="s">
        <v>98</v>
      </c>
      <c r="O4677">
        <v>1</v>
      </c>
      <c r="P4677">
        <v>14</v>
      </c>
      <c r="Q4677">
        <v>0</v>
      </c>
      <c r="R4677">
        <v>0</v>
      </c>
      <c r="S4677">
        <v>0</v>
      </c>
      <c r="T4677">
        <v>12</v>
      </c>
      <c r="U4677">
        <v>8</v>
      </c>
      <c r="V4677">
        <v>53</v>
      </c>
      <c r="W4677">
        <v>0</v>
      </c>
      <c r="X4677">
        <v>0</v>
      </c>
      <c r="Y4677">
        <v>0</v>
      </c>
      <c r="Z4677">
        <v>0</v>
      </c>
      <c r="AA4677">
        <v>1</v>
      </c>
      <c r="AF4677">
        <v>14.7</v>
      </c>
    </row>
    <row r="4678" spans="1:32" x14ac:dyDescent="0.2">
      <c r="A4678" t="s">
        <v>926</v>
      </c>
      <c r="B4678" t="s">
        <v>720</v>
      </c>
      <c r="C4678" t="s">
        <v>46</v>
      </c>
      <c r="D4678" t="s">
        <v>41</v>
      </c>
      <c r="E4678">
        <v>1</v>
      </c>
      <c r="F4678" t="s">
        <v>927</v>
      </c>
      <c r="G4678" t="s">
        <v>100</v>
      </c>
      <c r="T4678">
        <v>8</v>
      </c>
      <c r="U4678">
        <v>6</v>
      </c>
      <c r="V4678">
        <v>87</v>
      </c>
      <c r="W4678">
        <v>0</v>
      </c>
      <c r="X4678">
        <v>0</v>
      </c>
      <c r="Y4678">
        <v>0</v>
      </c>
      <c r="AF4678">
        <v>14.7</v>
      </c>
    </row>
    <row r="4679" spans="1:32" x14ac:dyDescent="0.2">
      <c r="A4679" t="s">
        <v>511</v>
      </c>
      <c r="B4679" t="s">
        <v>475</v>
      </c>
      <c r="C4679" t="s">
        <v>46</v>
      </c>
      <c r="D4679" t="s">
        <v>41</v>
      </c>
      <c r="E4679">
        <v>1</v>
      </c>
      <c r="F4679" t="s">
        <v>512</v>
      </c>
      <c r="G4679" t="s">
        <v>100</v>
      </c>
      <c r="O4679">
        <v>12</v>
      </c>
      <c r="P4679">
        <v>69</v>
      </c>
      <c r="Q4679">
        <v>1</v>
      </c>
      <c r="R4679">
        <v>0</v>
      </c>
      <c r="S4679">
        <v>0</v>
      </c>
      <c r="T4679">
        <v>3</v>
      </c>
      <c r="U4679">
        <v>1</v>
      </c>
      <c r="V4679">
        <v>7</v>
      </c>
      <c r="W4679">
        <v>0</v>
      </c>
      <c r="X4679">
        <v>0</v>
      </c>
      <c r="Y4679">
        <v>0</v>
      </c>
      <c r="Z4679">
        <v>1</v>
      </c>
      <c r="AA4679">
        <v>0</v>
      </c>
      <c r="AF4679">
        <v>14.6</v>
      </c>
    </row>
    <row r="4680" spans="1:32" x14ac:dyDescent="0.2">
      <c r="A4680" t="s">
        <v>822</v>
      </c>
      <c r="B4680" t="s">
        <v>720</v>
      </c>
      <c r="C4680" t="s">
        <v>46</v>
      </c>
      <c r="D4680" t="s">
        <v>41</v>
      </c>
      <c r="E4680">
        <v>1</v>
      </c>
      <c r="F4680" t="s">
        <v>823</v>
      </c>
      <c r="G4680" t="s">
        <v>100</v>
      </c>
      <c r="T4680">
        <v>7</v>
      </c>
      <c r="U4680">
        <v>4</v>
      </c>
      <c r="V4680">
        <v>46</v>
      </c>
      <c r="W4680">
        <v>1</v>
      </c>
      <c r="X4680">
        <v>0</v>
      </c>
      <c r="Y4680">
        <v>0</v>
      </c>
      <c r="AF4680">
        <v>14.6</v>
      </c>
    </row>
    <row r="4681" spans="1:32" x14ac:dyDescent="0.2">
      <c r="A4681" t="s">
        <v>820</v>
      </c>
      <c r="B4681" t="s">
        <v>720</v>
      </c>
      <c r="C4681" t="s">
        <v>31</v>
      </c>
      <c r="D4681" t="s">
        <v>55</v>
      </c>
      <c r="E4681">
        <v>1</v>
      </c>
      <c r="F4681" t="s">
        <v>821</v>
      </c>
      <c r="G4681" t="s">
        <v>101</v>
      </c>
      <c r="T4681">
        <v>12</v>
      </c>
      <c r="U4681">
        <v>8</v>
      </c>
      <c r="V4681">
        <v>65</v>
      </c>
      <c r="W4681">
        <v>0</v>
      </c>
      <c r="X4681">
        <v>0</v>
      </c>
      <c r="Y4681">
        <v>0</v>
      </c>
      <c r="AF4681">
        <v>14.5</v>
      </c>
    </row>
    <row r="4682" spans="1:32" x14ac:dyDescent="0.2">
      <c r="A4682" t="s">
        <v>1019</v>
      </c>
      <c r="B4682" t="s">
        <v>720</v>
      </c>
      <c r="C4682" t="s">
        <v>44</v>
      </c>
      <c r="D4682" t="s">
        <v>40</v>
      </c>
      <c r="E4682">
        <v>1</v>
      </c>
      <c r="F4682" t="s">
        <v>1020</v>
      </c>
      <c r="G4682" t="s">
        <v>92</v>
      </c>
      <c r="T4682">
        <v>6</v>
      </c>
      <c r="U4682">
        <v>4</v>
      </c>
      <c r="V4682">
        <v>45</v>
      </c>
      <c r="W4682">
        <v>1</v>
      </c>
      <c r="X4682">
        <v>0</v>
      </c>
      <c r="Y4682">
        <v>0</v>
      </c>
      <c r="AF4682">
        <v>14.5</v>
      </c>
    </row>
    <row r="4683" spans="1:32" x14ac:dyDescent="0.2">
      <c r="A4683" t="s">
        <v>922</v>
      </c>
      <c r="B4683" t="s">
        <v>720</v>
      </c>
      <c r="C4683" t="s">
        <v>41</v>
      </c>
      <c r="D4683" t="s">
        <v>46</v>
      </c>
      <c r="E4683">
        <v>1</v>
      </c>
      <c r="F4683" t="s">
        <v>923</v>
      </c>
      <c r="G4683" t="s">
        <v>100</v>
      </c>
      <c r="T4683">
        <v>7</v>
      </c>
      <c r="U4683">
        <v>4</v>
      </c>
      <c r="V4683">
        <v>41</v>
      </c>
      <c r="W4683">
        <v>1</v>
      </c>
      <c r="X4683">
        <v>0</v>
      </c>
      <c r="Y4683">
        <v>0</v>
      </c>
      <c r="AF4683">
        <v>14.1</v>
      </c>
    </row>
    <row r="4684" spans="1:32" x14ac:dyDescent="0.2">
      <c r="A4684" t="s">
        <v>371</v>
      </c>
      <c r="B4684" t="s">
        <v>367</v>
      </c>
      <c r="C4684" t="s">
        <v>32</v>
      </c>
      <c r="D4684" t="s">
        <v>45</v>
      </c>
      <c r="E4684">
        <v>1</v>
      </c>
      <c r="F4684" t="s">
        <v>372</v>
      </c>
      <c r="G4684" t="s">
        <v>93</v>
      </c>
      <c r="H4684">
        <v>24</v>
      </c>
      <c r="I4684">
        <v>15</v>
      </c>
      <c r="J4684">
        <v>179</v>
      </c>
      <c r="K4684">
        <v>2</v>
      </c>
      <c r="L4684">
        <v>0</v>
      </c>
      <c r="M4684">
        <v>1</v>
      </c>
      <c r="N4684">
        <v>0</v>
      </c>
      <c r="O4684">
        <v>2</v>
      </c>
      <c r="P4684">
        <v>-1</v>
      </c>
      <c r="Q4684">
        <v>0</v>
      </c>
      <c r="R4684">
        <v>0</v>
      </c>
      <c r="S4684">
        <v>0</v>
      </c>
      <c r="AF4684">
        <v>14.06</v>
      </c>
    </row>
    <row r="4685" spans="1:32" x14ac:dyDescent="0.2">
      <c r="A4685" t="s">
        <v>381</v>
      </c>
      <c r="B4685" t="s">
        <v>367</v>
      </c>
      <c r="C4685" t="s">
        <v>45</v>
      </c>
      <c r="D4685" t="s">
        <v>32</v>
      </c>
      <c r="E4685">
        <v>1</v>
      </c>
      <c r="F4685" t="s">
        <v>382</v>
      </c>
      <c r="G4685" t="s">
        <v>93</v>
      </c>
      <c r="H4685">
        <v>24</v>
      </c>
      <c r="I4685">
        <v>13</v>
      </c>
      <c r="J4685">
        <v>182</v>
      </c>
      <c r="K4685">
        <v>1</v>
      </c>
      <c r="L4685">
        <v>0</v>
      </c>
      <c r="M4685">
        <v>1</v>
      </c>
      <c r="N4685">
        <v>0</v>
      </c>
      <c r="O4685">
        <v>5</v>
      </c>
      <c r="P4685">
        <v>35</v>
      </c>
      <c r="Q4685">
        <v>0</v>
      </c>
      <c r="R4685">
        <v>0</v>
      </c>
      <c r="S4685">
        <v>0</v>
      </c>
      <c r="Z4685">
        <v>2</v>
      </c>
      <c r="AA4685">
        <v>0</v>
      </c>
      <c r="AF4685">
        <v>13.78</v>
      </c>
    </row>
    <row r="4686" spans="1:32" x14ac:dyDescent="0.2">
      <c r="A4686" t="s">
        <v>387</v>
      </c>
      <c r="B4686" t="s">
        <v>367</v>
      </c>
      <c r="C4686" t="s">
        <v>42</v>
      </c>
      <c r="D4686" t="s">
        <v>53</v>
      </c>
      <c r="E4686">
        <v>1</v>
      </c>
      <c r="F4686" t="s">
        <v>388</v>
      </c>
      <c r="G4686" t="s">
        <v>98</v>
      </c>
      <c r="H4686">
        <v>34</v>
      </c>
      <c r="I4686">
        <v>22</v>
      </c>
      <c r="J4686">
        <v>226</v>
      </c>
      <c r="K4686">
        <v>1</v>
      </c>
      <c r="L4686">
        <v>0</v>
      </c>
      <c r="M4686">
        <v>0</v>
      </c>
      <c r="N4686">
        <v>0</v>
      </c>
      <c r="O4686">
        <v>3</v>
      </c>
      <c r="P4686">
        <v>7</v>
      </c>
      <c r="Q4686">
        <v>0</v>
      </c>
      <c r="R4686">
        <v>0</v>
      </c>
      <c r="S4686">
        <v>0</v>
      </c>
      <c r="Z4686">
        <v>1</v>
      </c>
      <c r="AA4686">
        <v>0</v>
      </c>
      <c r="AF4686">
        <v>13.74</v>
      </c>
    </row>
    <row r="4687" spans="1:32" x14ac:dyDescent="0.2">
      <c r="A4687" t="s">
        <v>652</v>
      </c>
      <c r="B4687" t="s">
        <v>475</v>
      </c>
      <c r="C4687" t="s">
        <v>34</v>
      </c>
      <c r="D4687" t="s">
        <v>37</v>
      </c>
      <c r="E4687">
        <v>1</v>
      </c>
      <c r="F4687" t="s">
        <v>653</v>
      </c>
      <c r="G4687" t="s">
        <v>104</v>
      </c>
      <c r="O4687">
        <v>16</v>
      </c>
      <c r="P4687">
        <v>65</v>
      </c>
      <c r="Q4687">
        <v>0</v>
      </c>
      <c r="R4687">
        <v>0</v>
      </c>
      <c r="S4687">
        <v>0</v>
      </c>
      <c r="T4687">
        <v>3</v>
      </c>
      <c r="U4687">
        <v>3</v>
      </c>
      <c r="V4687">
        <v>42</v>
      </c>
      <c r="W4687">
        <v>0</v>
      </c>
      <c r="X4687">
        <v>0</v>
      </c>
      <c r="Y4687">
        <v>0</v>
      </c>
      <c r="AF4687">
        <v>13.7</v>
      </c>
    </row>
    <row r="4688" spans="1:32" x14ac:dyDescent="0.2">
      <c r="A4688" t="s">
        <v>377</v>
      </c>
      <c r="B4688" t="s">
        <v>367</v>
      </c>
      <c r="C4688" t="s">
        <v>44</v>
      </c>
      <c r="D4688" t="s">
        <v>40</v>
      </c>
      <c r="E4688">
        <v>1</v>
      </c>
      <c r="F4688" t="s">
        <v>378</v>
      </c>
      <c r="G4688" t="s">
        <v>92</v>
      </c>
      <c r="H4688">
        <v>31</v>
      </c>
      <c r="I4688">
        <v>18</v>
      </c>
      <c r="J4688">
        <v>175</v>
      </c>
      <c r="K4688">
        <v>1</v>
      </c>
      <c r="L4688">
        <v>0</v>
      </c>
      <c r="M4688">
        <v>1</v>
      </c>
      <c r="N4688">
        <v>0</v>
      </c>
      <c r="O4688">
        <v>14</v>
      </c>
      <c r="P4688">
        <v>35</v>
      </c>
      <c r="Q4688">
        <v>0</v>
      </c>
      <c r="R4688">
        <v>0</v>
      </c>
      <c r="S4688">
        <v>0</v>
      </c>
      <c r="AF4688">
        <v>13.5</v>
      </c>
    </row>
    <row r="4689" spans="1:32" x14ac:dyDescent="0.2">
      <c r="A4689" t="s">
        <v>876</v>
      </c>
      <c r="B4689" t="s">
        <v>794</v>
      </c>
      <c r="C4689" t="s">
        <v>35</v>
      </c>
      <c r="D4689" t="s">
        <v>57</v>
      </c>
      <c r="E4689">
        <v>1</v>
      </c>
      <c r="F4689" t="s">
        <v>877</v>
      </c>
      <c r="G4689" t="s">
        <v>99</v>
      </c>
      <c r="T4689">
        <v>6</v>
      </c>
      <c r="U4689">
        <v>5</v>
      </c>
      <c r="V4689">
        <v>85</v>
      </c>
      <c r="W4689">
        <v>0</v>
      </c>
      <c r="X4689">
        <v>0</v>
      </c>
      <c r="Y4689">
        <v>0</v>
      </c>
      <c r="AF4689">
        <v>13.5</v>
      </c>
    </row>
    <row r="4690" spans="1:32" x14ac:dyDescent="0.2">
      <c r="A4690" t="s">
        <v>956</v>
      </c>
      <c r="B4690" t="s">
        <v>720</v>
      </c>
      <c r="C4690" t="s">
        <v>53</v>
      </c>
      <c r="D4690" t="s">
        <v>42</v>
      </c>
      <c r="E4690">
        <v>1</v>
      </c>
      <c r="F4690" t="s">
        <v>957</v>
      </c>
      <c r="G4690" t="s">
        <v>98</v>
      </c>
      <c r="T4690">
        <v>8</v>
      </c>
      <c r="U4690">
        <v>6</v>
      </c>
      <c r="V4690">
        <v>74</v>
      </c>
      <c r="W4690">
        <v>0</v>
      </c>
      <c r="X4690">
        <v>0</v>
      </c>
      <c r="Y4690">
        <v>0</v>
      </c>
      <c r="AF4690">
        <v>13.4</v>
      </c>
    </row>
    <row r="4691" spans="1:32" x14ac:dyDescent="0.2">
      <c r="A4691" t="s">
        <v>1101</v>
      </c>
      <c r="B4691" t="s">
        <v>720</v>
      </c>
      <c r="C4691" t="s">
        <v>42</v>
      </c>
      <c r="D4691" t="s">
        <v>53</v>
      </c>
      <c r="E4691">
        <v>1</v>
      </c>
      <c r="F4691" t="s">
        <v>1102</v>
      </c>
      <c r="G4691" t="s">
        <v>98</v>
      </c>
      <c r="T4691">
        <v>6</v>
      </c>
      <c r="U4691">
        <v>4</v>
      </c>
      <c r="V4691">
        <v>34</v>
      </c>
      <c r="W4691">
        <v>1</v>
      </c>
      <c r="X4691">
        <v>0</v>
      </c>
      <c r="Y4691">
        <v>0</v>
      </c>
      <c r="AF4691">
        <v>13.4</v>
      </c>
    </row>
    <row r="4692" spans="1:32" x14ac:dyDescent="0.2">
      <c r="A4692" t="s">
        <v>1199</v>
      </c>
      <c r="B4692" t="s">
        <v>794</v>
      </c>
      <c r="C4692" t="s">
        <v>54</v>
      </c>
      <c r="D4692" t="s">
        <v>36</v>
      </c>
      <c r="E4692">
        <v>1</v>
      </c>
      <c r="F4692" t="s">
        <v>1200</v>
      </c>
      <c r="G4692" t="s">
        <v>103</v>
      </c>
      <c r="T4692">
        <v>3</v>
      </c>
      <c r="U4692">
        <v>3</v>
      </c>
      <c r="V4692">
        <v>43</v>
      </c>
      <c r="W4692">
        <v>1</v>
      </c>
      <c r="X4692">
        <v>0</v>
      </c>
      <c r="Y4692">
        <v>0</v>
      </c>
      <c r="AF4692">
        <v>13.3</v>
      </c>
    </row>
    <row r="4693" spans="1:32" x14ac:dyDescent="0.2">
      <c r="A4693" t="s">
        <v>862</v>
      </c>
      <c r="B4693" t="s">
        <v>720</v>
      </c>
      <c r="C4693" t="s">
        <v>31</v>
      </c>
      <c r="D4693" t="s">
        <v>55</v>
      </c>
      <c r="E4693">
        <v>1</v>
      </c>
      <c r="F4693" t="s">
        <v>863</v>
      </c>
      <c r="G4693" t="s">
        <v>101</v>
      </c>
      <c r="T4693">
        <v>11</v>
      </c>
      <c r="U4693">
        <v>7</v>
      </c>
      <c r="V4693">
        <v>60</v>
      </c>
      <c r="W4693">
        <v>0</v>
      </c>
      <c r="X4693">
        <v>0</v>
      </c>
      <c r="Y4693">
        <v>0</v>
      </c>
      <c r="AF4693">
        <v>13</v>
      </c>
    </row>
    <row r="4694" spans="1:32" x14ac:dyDescent="0.2">
      <c r="A4694" t="s">
        <v>1083</v>
      </c>
      <c r="B4694" t="s">
        <v>720</v>
      </c>
      <c r="C4694" t="s">
        <v>52</v>
      </c>
      <c r="D4694" t="s">
        <v>47</v>
      </c>
      <c r="E4694">
        <v>1</v>
      </c>
      <c r="F4694" t="s">
        <v>1084</v>
      </c>
      <c r="G4694" t="s">
        <v>95</v>
      </c>
      <c r="T4694">
        <v>11</v>
      </c>
      <c r="U4694">
        <v>5</v>
      </c>
      <c r="V4694">
        <v>78</v>
      </c>
      <c r="W4694">
        <v>0</v>
      </c>
      <c r="X4694">
        <v>0</v>
      </c>
      <c r="Y4694">
        <v>0</v>
      </c>
      <c r="AF4694">
        <v>12.8</v>
      </c>
    </row>
    <row r="4695" spans="1:32" x14ac:dyDescent="0.2">
      <c r="A4695" t="s">
        <v>457</v>
      </c>
      <c r="B4695" t="s">
        <v>367</v>
      </c>
      <c r="C4695" t="s">
        <v>56</v>
      </c>
      <c r="D4695" t="s">
        <v>51</v>
      </c>
      <c r="E4695">
        <v>1</v>
      </c>
      <c r="F4695" t="s">
        <v>458</v>
      </c>
      <c r="G4695" t="s">
        <v>102</v>
      </c>
      <c r="H4695">
        <v>31</v>
      </c>
      <c r="I4695">
        <v>23</v>
      </c>
      <c r="J4695">
        <v>142</v>
      </c>
      <c r="K4695">
        <v>2</v>
      </c>
      <c r="L4695">
        <v>0</v>
      </c>
      <c r="M4695">
        <v>1</v>
      </c>
      <c r="N4695">
        <v>0</v>
      </c>
      <c r="Z4695">
        <v>1</v>
      </c>
      <c r="AA4695">
        <v>0</v>
      </c>
      <c r="AF4695">
        <v>12.68</v>
      </c>
    </row>
    <row r="4696" spans="1:32" x14ac:dyDescent="0.2">
      <c r="A4696" t="s">
        <v>445</v>
      </c>
      <c r="B4696" t="s">
        <v>367</v>
      </c>
      <c r="C4696" t="s">
        <v>33</v>
      </c>
      <c r="D4696" t="s">
        <v>62</v>
      </c>
      <c r="E4696">
        <v>1</v>
      </c>
      <c r="F4696" t="s">
        <v>446</v>
      </c>
      <c r="G4696" t="s">
        <v>97</v>
      </c>
      <c r="H4696">
        <v>34</v>
      </c>
      <c r="I4696">
        <v>18</v>
      </c>
      <c r="J4696">
        <v>236</v>
      </c>
      <c r="K4696">
        <v>1</v>
      </c>
      <c r="L4696">
        <v>0</v>
      </c>
      <c r="M4696">
        <v>1</v>
      </c>
      <c r="N4696">
        <v>0</v>
      </c>
      <c r="Z4696">
        <v>1</v>
      </c>
      <c r="AA4696">
        <v>0</v>
      </c>
      <c r="AF4696">
        <v>12.44</v>
      </c>
    </row>
    <row r="4697" spans="1:32" x14ac:dyDescent="0.2">
      <c r="A4697" t="s">
        <v>958</v>
      </c>
      <c r="B4697" t="s">
        <v>720</v>
      </c>
      <c r="C4697" t="s">
        <v>50</v>
      </c>
      <c r="D4697" t="s">
        <v>38</v>
      </c>
      <c r="E4697">
        <v>1</v>
      </c>
      <c r="F4697" t="s">
        <v>959</v>
      </c>
      <c r="G4697" t="s">
        <v>105</v>
      </c>
      <c r="T4697">
        <v>8</v>
      </c>
      <c r="U4697">
        <v>4</v>
      </c>
      <c r="V4697">
        <v>84</v>
      </c>
      <c r="W4697">
        <v>0</v>
      </c>
      <c r="X4697">
        <v>0</v>
      </c>
      <c r="Y4697">
        <v>0</v>
      </c>
      <c r="AF4697">
        <v>12.4</v>
      </c>
    </row>
    <row r="4698" spans="1:32" x14ac:dyDescent="0.2">
      <c r="A4698" t="s">
        <v>1258</v>
      </c>
      <c r="B4698" t="s">
        <v>720</v>
      </c>
      <c r="C4698" t="s">
        <v>39</v>
      </c>
      <c r="D4698" t="s">
        <v>60</v>
      </c>
      <c r="E4698">
        <v>1</v>
      </c>
      <c r="F4698" t="s">
        <v>1259</v>
      </c>
      <c r="G4698" t="s">
        <v>106</v>
      </c>
      <c r="T4698">
        <v>7</v>
      </c>
      <c r="U4698">
        <v>6</v>
      </c>
      <c r="V4698">
        <v>63</v>
      </c>
      <c r="W4698">
        <v>0</v>
      </c>
      <c r="X4698">
        <v>0</v>
      </c>
      <c r="Y4698">
        <v>0</v>
      </c>
      <c r="AF4698">
        <v>12.3</v>
      </c>
    </row>
    <row r="4699" spans="1:32" x14ac:dyDescent="0.2">
      <c r="A4699" t="s">
        <v>1293</v>
      </c>
      <c r="B4699" t="s">
        <v>794</v>
      </c>
      <c r="C4699" t="s">
        <v>35</v>
      </c>
      <c r="D4699" t="s">
        <v>57</v>
      </c>
      <c r="E4699">
        <v>1</v>
      </c>
      <c r="F4699" t="s">
        <v>1294</v>
      </c>
      <c r="G4699" t="s">
        <v>99</v>
      </c>
      <c r="T4699">
        <v>2</v>
      </c>
      <c r="U4699">
        <v>2</v>
      </c>
      <c r="V4699">
        <v>42</v>
      </c>
      <c r="W4699">
        <v>1</v>
      </c>
      <c r="X4699">
        <v>0</v>
      </c>
      <c r="Y4699">
        <v>0</v>
      </c>
      <c r="AF4699">
        <v>12.2</v>
      </c>
    </row>
    <row r="4700" spans="1:32" x14ac:dyDescent="0.2">
      <c r="A4700" t="s">
        <v>660</v>
      </c>
      <c r="B4700" t="s">
        <v>475</v>
      </c>
      <c r="C4700" t="s">
        <v>44</v>
      </c>
      <c r="D4700" t="s">
        <v>40</v>
      </c>
      <c r="E4700">
        <v>1</v>
      </c>
      <c r="F4700" t="s">
        <v>661</v>
      </c>
      <c r="G4700" t="s">
        <v>92</v>
      </c>
      <c r="O4700">
        <v>18</v>
      </c>
      <c r="P4700">
        <v>56</v>
      </c>
      <c r="Q4700">
        <v>0</v>
      </c>
      <c r="R4700">
        <v>0</v>
      </c>
      <c r="S4700">
        <v>0</v>
      </c>
      <c r="T4700">
        <v>4</v>
      </c>
      <c r="U4700">
        <v>4</v>
      </c>
      <c r="V4700">
        <v>25</v>
      </c>
      <c r="W4700">
        <v>0</v>
      </c>
      <c r="X4700">
        <v>0</v>
      </c>
      <c r="Y4700">
        <v>0</v>
      </c>
      <c r="AF4700">
        <v>12.1</v>
      </c>
    </row>
    <row r="4701" spans="1:32" x14ac:dyDescent="0.2">
      <c r="A4701" t="s">
        <v>546</v>
      </c>
      <c r="B4701" t="s">
        <v>475</v>
      </c>
      <c r="C4701" t="s">
        <v>41</v>
      </c>
      <c r="D4701" t="s">
        <v>46</v>
      </c>
      <c r="E4701">
        <v>1</v>
      </c>
      <c r="F4701" t="s">
        <v>547</v>
      </c>
      <c r="G4701" t="s">
        <v>100</v>
      </c>
      <c r="O4701">
        <v>8</v>
      </c>
      <c r="P4701">
        <v>19</v>
      </c>
      <c r="Q4701">
        <v>0</v>
      </c>
      <c r="R4701">
        <v>0</v>
      </c>
      <c r="S4701">
        <v>0</v>
      </c>
      <c r="T4701">
        <v>6</v>
      </c>
      <c r="U4701">
        <v>5</v>
      </c>
      <c r="V4701">
        <v>51</v>
      </c>
      <c r="W4701">
        <v>0</v>
      </c>
      <c r="X4701">
        <v>0</v>
      </c>
      <c r="Y4701">
        <v>0</v>
      </c>
      <c r="AF4701">
        <v>12</v>
      </c>
    </row>
    <row r="4702" spans="1:32" x14ac:dyDescent="0.2">
      <c r="A4702" t="s">
        <v>443</v>
      </c>
      <c r="B4702" t="s">
        <v>367</v>
      </c>
      <c r="C4702" t="s">
        <v>40</v>
      </c>
      <c r="D4702" t="s">
        <v>44</v>
      </c>
      <c r="E4702">
        <v>1</v>
      </c>
      <c r="F4702" t="s">
        <v>444</v>
      </c>
      <c r="G4702" t="s">
        <v>92</v>
      </c>
      <c r="H4702">
        <v>40</v>
      </c>
      <c r="I4702">
        <v>22</v>
      </c>
      <c r="J4702">
        <v>183</v>
      </c>
      <c r="K4702">
        <v>1</v>
      </c>
      <c r="L4702">
        <v>0</v>
      </c>
      <c r="M4702">
        <v>2</v>
      </c>
      <c r="N4702">
        <v>0</v>
      </c>
      <c r="O4702">
        <v>4</v>
      </c>
      <c r="P4702">
        <v>26</v>
      </c>
      <c r="Q4702">
        <v>0</v>
      </c>
      <c r="R4702">
        <v>0</v>
      </c>
      <c r="S4702">
        <v>0</v>
      </c>
      <c r="AF4702">
        <v>11.92</v>
      </c>
    </row>
    <row r="4703" spans="1:32" x14ac:dyDescent="0.2">
      <c r="A4703" t="s">
        <v>515</v>
      </c>
      <c r="B4703" t="s">
        <v>475</v>
      </c>
      <c r="C4703" t="s">
        <v>38</v>
      </c>
      <c r="D4703" t="s">
        <v>50</v>
      </c>
      <c r="E4703">
        <v>1</v>
      </c>
      <c r="F4703" t="s">
        <v>516</v>
      </c>
      <c r="G4703" t="s">
        <v>105</v>
      </c>
      <c r="O4703">
        <v>3</v>
      </c>
      <c r="P4703">
        <v>4</v>
      </c>
      <c r="Q4703">
        <v>1</v>
      </c>
      <c r="R4703">
        <v>0</v>
      </c>
      <c r="S4703">
        <v>0</v>
      </c>
      <c r="T4703">
        <v>4</v>
      </c>
      <c r="U4703">
        <v>3</v>
      </c>
      <c r="V4703">
        <v>24</v>
      </c>
      <c r="W4703">
        <v>0</v>
      </c>
      <c r="X4703">
        <v>0</v>
      </c>
      <c r="Y4703">
        <v>0</v>
      </c>
      <c r="AF4703">
        <v>11.8</v>
      </c>
    </row>
    <row r="4704" spans="1:32" x14ac:dyDescent="0.2">
      <c r="A4704" t="s">
        <v>479</v>
      </c>
      <c r="B4704" t="s">
        <v>475</v>
      </c>
      <c r="C4704" t="s">
        <v>58</v>
      </c>
      <c r="D4704" t="s">
        <v>59</v>
      </c>
      <c r="E4704">
        <v>1</v>
      </c>
      <c r="F4704" t="s">
        <v>480</v>
      </c>
      <c r="G4704" t="s">
        <v>96</v>
      </c>
      <c r="O4704">
        <v>17</v>
      </c>
      <c r="P4704">
        <v>41</v>
      </c>
      <c r="Q4704">
        <v>0</v>
      </c>
      <c r="R4704">
        <v>0</v>
      </c>
      <c r="S4704">
        <v>0</v>
      </c>
      <c r="T4704">
        <v>4</v>
      </c>
      <c r="U4704">
        <v>3</v>
      </c>
      <c r="V4704">
        <v>46</v>
      </c>
      <c r="W4704">
        <v>0</v>
      </c>
      <c r="X4704">
        <v>0</v>
      </c>
      <c r="Y4704">
        <v>0</v>
      </c>
      <c r="AF4704">
        <v>11.7</v>
      </c>
    </row>
    <row r="4705" spans="1:32" x14ac:dyDescent="0.2">
      <c r="A4705" t="s">
        <v>838</v>
      </c>
      <c r="B4705" t="s">
        <v>720</v>
      </c>
      <c r="C4705" t="s">
        <v>32</v>
      </c>
      <c r="D4705" t="s">
        <v>45</v>
      </c>
      <c r="E4705">
        <v>1</v>
      </c>
      <c r="F4705" t="s">
        <v>839</v>
      </c>
      <c r="G4705" t="s">
        <v>93</v>
      </c>
      <c r="T4705">
        <v>3</v>
      </c>
      <c r="U4705">
        <v>2</v>
      </c>
      <c r="V4705">
        <v>37</v>
      </c>
      <c r="W4705">
        <v>1</v>
      </c>
      <c r="X4705">
        <v>0</v>
      </c>
      <c r="Y4705">
        <v>0</v>
      </c>
      <c r="AF4705">
        <v>11.7</v>
      </c>
    </row>
    <row r="4706" spans="1:32" x14ac:dyDescent="0.2">
      <c r="A4706" t="s">
        <v>662</v>
      </c>
      <c r="B4706" t="s">
        <v>475</v>
      </c>
      <c r="C4706" t="s">
        <v>58</v>
      </c>
      <c r="D4706" t="s">
        <v>59</v>
      </c>
      <c r="E4706">
        <v>1</v>
      </c>
      <c r="F4706" t="s">
        <v>663</v>
      </c>
      <c r="G4706" t="s">
        <v>96</v>
      </c>
      <c r="O4706">
        <v>6</v>
      </c>
      <c r="P4706">
        <v>55</v>
      </c>
      <c r="Q4706">
        <v>1</v>
      </c>
      <c r="R4706">
        <v>0</v>
      </c>
      <c r="S4706">
        <v>0</v>
      </c>
      <c r="AF4706">
        <v>11.5</v>
      </c>
    </row>
    <row r="4707" spans="1:32" x14ac:dyDescent="0.2">
      <c r="A4707" t="s">
        <v>972</v>
      </c>
      <c r="B4707" t="s">
        <v>720</v>
      </c>
      <c r="C4707" t="s">
        <v>51</v>
      </c>
      <c r="D4707" t="s">
        <v>56</v>
      </c>
      <c r="E4707">
        <v>1</v>
      </c>
      <c r="F4707" t="s">
        <v>973</v>
      </c>
      <c r="G4707" t="s">
        <v>102</v>
      </c>
      <c r="T4707">
        <v>8</v>
      </c>
      <c r="U4707">
        <v>5</v>
      </c>
      <c r="V4707">
        <v>63</v>
      </c>
      <c r="W4707">
        <v>0</v>
      </c>
      <c r="X4707">
        <v>0</v>
      </c>
      <c r="Y4707">
        <v>0</v>
      </c>
      <c r="AF4707">
        <v>11.3</v>
      </c>
    </row>
    <row r="4708" spans="1:32" x14ac:dyDescent="0.2">
      <c r="A4708" t="s">
        <v>1179</v>
      </c>
      <c r="B4708" t="s">
        <v>794</v>
      </c>
      <c r="C4708" t="s">
        <v>42</v>
      </c>
      <c r="D4708" t="s">
        <v>53</v>
      </c>
      <c r="E4708">
        <v>1</v>
      </c>
      <c r="F4708" t="s">
        <v>1180</v>
      </c>
      <c r="G4708" t="s">
        <v>98</v>
      </c>
      <c r="T4708">
        <v>7</v>
      </c>
      <c r="U4708">
        <v>4</v>
      </c>
      <c r="V4708">
        <v>73</v>
      </c>
      <c r="W4708">
        <v>0</v>
      </c>
      <c r="X4708">
        <v>0</v>
      </c>
      <c r="Y4708">
        <v>0</v>
      </c>
      <c r="AF4708">
        <v>11.3</v>
      </c>
    </row>
    <row r="4709" spans="1:32" x14ac:dyDescent="0.2">
      <c r="A4709" t="s">
        <v>507</v>
      </c>
      <c r="B4709" t="s">
        <v>475</v>
      </c>
      <c r="C4709" t="s">
        <v>37</v>
      </c>
      <c r="D4709" t="s">
        <v>34</v>
      </c>
      <c r="E4709">
        <v>1</v>
      </c>
      <c r="F4709" t="s">
        <v>508</v>
      </c>
      <c r="G4709" t="s">
        <v>104</v>
      </c>
      <c r="O4709">
        <v>13</v>
      </c>
      <c r="P4709">
        <v>52</v>
      </c>
      <c r="Q4709">
        <v>1</v>
      </c>
      <c r="R4709">
        <v>0</v>
      </c>
      <c r="S4709">
        <v>0</v>
      </c>
      <c r="T4709">
        <v>1</v>
      </c>
      <c r="U4709">
        <v>0</v>
      </c>
      <c r="V4709">
        <v>0</v>
      </c>
      <c r="W4709">
        <v>0</v>
      </c>
      <c r="X4709">
        <v>0</v>
      </c>
      <c r="Y4709">
        <v>0</v>
      </c>
      <c r="AF4709">
        <v>11.2</v>
      </c>
    </row>
    <row r="4710" spans="1:32" x14ac:dyDescent="0.2">
      <c r="A4710" t="s">
        <v>978</v>
      </c>
      <c r="B4710" t="s">
        <v>720</v>
      </c>
      <c r="C4710" t="s">
        <v>34</v>
      </c>
      <c r="D4710" t="s">
        <v>37</v>
      </c>
      <c r="E4710">
        <v>1</v>
      </c>
      <c r="F4710" t="s">
        <v>979</v>
      </c>
      <c r="G4710" t="s">
        <v>104</v>
      </c>
      <c r="T4710">
        <v>8</v>
      </c>
      <c r="U4710">
        <v>5</v>
      </c>
      <c r="V4710">
        <v>60</v>
      </c>
      <c r="W4710">
        <v>0</v>
      </c>
      <c r="X4710">
        <v>0</v>
      </c>
      <c r="Y4710">
        <v>0</v>
      </c>
      <c r="AF4710">
        <v>11</v>
      </c>
    </row>
    <row r="4711" spans="1:32" x14ac:dyDescent="0.2">
      <c r="A4711" t="s">
        <v>850</v>
      </c>
      <c r="B4711" t="s">
        <v>720</v>
      </c>
      <c r="C4711" t="s">
        <v>40</v>
      </c>
      <c r="D4711" t="s">
        <v>44</v>
      </c>
      <c r="E4711">
        <v>1</v>
      </c>
      <c r="F4711" t="s">
        <v>851</v>
      </c>
      <c r="G4711" t="s">
        <v>92</v>
      </c>
      <c r="T4711">
        <v>7</v>
      </c>
      <c r="U4711">
        <v>5</v>
      </c>
      <c r="V4711">
        <v>60</v>
      </c>
      <c r="W4711">
        <v>0</v>
      </c>
      <c r="X4711">
        <v>0</v>
      </c>
      <c r="Y4711">
        <v>0</v>
      </c>
      <c r="Z4711">
        <v>1</v>
      </c>
      <c r="AA4711">
        <v>0</v>
      </c>
      <c r="AF4711">
        <v>11</v>
      </c>
    </row>
    <row r="4712" spans="1:32" x14ac:dyDescent="0.2">
      <c r="A4712" t="s">
        <v>379</v>
      </c>
      <c r="B4712" t="s">
        <v>367</v>
      </c>
      <c r="C4712" t="s">
        <v>60</v>
      </c>
      <c r="D4712" t="s">
        <v>39</v>
      </c>
      <c r="E4712">
        <v>1</v>
      </c>
      <c r="F4712" t="s">
        <v>380</v>
      </c>
      <c r="G4712" t="s">
        <v>106</v>
      </c>
      <c r="H4712">
        <v>26</v>
      </c>
      <c r="I4712">
        <v>17</v>
      </c>
      <c r="J4712">
        <v>165</v>
      </c>
      <c r="K4712">
        <v>0</v>
      </c>
      <c r="L4712">
        <v>0</v>
      </c>
      <c r="M4712">
        <v>0</v>
      </c>
      <c r="N4712">
        <v>0</v>
      </c>
      <c r="O4712">
        <v>7</v>
      </c>
      <c r="P4712">
        <v>41</v>
      </c>
      <c r="Q4712">
        <v>0</v>
      </c>
      <c r="R4712">
        <v>0</v>
      </c>
      <c r="S4712">
        <v>0</v>
      </c>
      <c r="AF4712">
        <v>10.7</v>
      </c>
    </row>
    <row r="4713" spans="1:32" x14ac:dyDescent="0.2">
      <c r="A4713" t="s">
        <v>1161</v>
      </c>
      <c r="B4713" t="s">
        <v>794</v>
      </c>
      <c r="C4713" t="s">
        <v>59</v>
      </c>
      <c r="D4713" t="s">
        <v>58</v>
      </c>
      <c r="E4713">
        <v>1</v>
      </c>
      <c r="F4713" t="s">
        <v>1162</v>
      </c>
      <c r="G4713" t="s">
        <v>96</v>
      </c>
      <c r="T4713">
        <v>6</v>
      </c>
      <c r="U4713">
        <v>3</v>
      </c>
      <c r="V4713">
        <v>17</v>
      </c>
      <c r="W4713">
        <v>1</v>
      </c>
      <c r="X4713">
        <v>0</v>
      </c>
      <c r="Y4713">
        <v>0</v>
      </c>
      <c r="AF4713">
        <v>10.7</v>
      </c>
    </row>
    <row r="4714" spans="1:32" x14ac:dyDescent="0.2">
      <c r="A4714" t="s">
        <v>437</v>
      </c>
      <c r="B4714" t="s">
        <v>367</v>
      </c>
      <c r="C4714" t="s">
        <v>33</v>
      </c>
      <c r="D4714" t="s">
        <v>62</v>
      </c>
      <c r="E4714">
        <v>1</v>
      </c>
      <c r="F4714" t="s">
        <v>438</v>
      </c>
      <c r="G4714" t="s">
        <v>97</v>
      </c>
      <c r="H4714">
        <v>13</v>
      </c>
      <c r="I4714">
        <v>8</v>
      </c>
      <c r="J4714">
        <v>98</v>
      </c>
      <c r="K4714">
        <v>1</v>
      </c>
      <c r="L4714">
        <v>1</v>
      </c>
      <c r="M4714">
        <v>0</v>
      </c>
      <c r="N4714">
        <v>0</v>
      </c>
      <c r="O4714">
        <v>1</v>
      </c>
      <c r="P4714">
        <v>6</v>
      </c>
      <c r="Q4714">
        <v>0</v>
      </c>
      <c r="R4714">
        <v>0</v>
      </c>
      <c r="S4714">
        <v>0</v>
      </c>
      <c r="AF4714">
        <v>10.52</v>
      </c>
    </row>
    <row r="4715" spans="1:32" x14ac:dyDescent="0.2">
      <c r="A4715" t="s">
        <v>930</v>
      </c>
      <c r="B4715" t="s">
        <v>720</v>
      </c>
      <c r="C4715" t="s">
        <v>48</v>
      </c>
      <c r="D4715" t="s">
        <v>43</v>
      </c>
      <c r="E4715">
        <v>1</v>
      </c>
      <c r="F4715" t="s">
        <v>931</v>
      </c>
      <c r="G4715" t="s">
        <v>89</v>
      </c>
      <c r="T4715">
        <v>7</v>
      </c>
      <c r="U4715">
        <v>3</v>
      </c>
      <c r="V4715">
        <v>55</v>
      </c>
      <c r="W4715">
        <v>0</v>
      </c>
      <c r="X4715">
        <v>1</v>
      </c>
      <c r="Y4715">
        <v>0</v>
      </c>
      <c r="AF4715">
        <v>10.5</v>
      </c>
    </row>
    <row r="4716" spans="1:32" x14ac:dyDescent="0.2">
      <c r="A4716" t="s">
        <v>1225</v>
      </c>
      <c r="B4716" t="s">
        <v>720</v>
      </c>
      <c r="C4716" t="s">
        <v>57</v>
      </c>
      <c r="D4716" t="s">
        <v>35</v>
      </c>
      <c r="E4716">
        <v>1</v>
      </c>
      <c r="F4716" t="s">
        <v>1226</v>
      </c>
      <c r="G4716" t="s">
        <v>99</v>
      </c>
      <c r="T4716">
        <v>9</v>
      </c>
      <c r="U4716">
        <v>7</v>
      </c>
      <c r="V4716">
        <v>35</v>
      </c>
      <c r="W4716">
        <v>0</v>
      </c>
      <c r="X4716">
        <v>0</v>
      </c>
      <c r="Y4716">
        <v>0</v>
      </c>
      <c r="AF4716">
        <v>10.5</v>
      </c>
    </row>
    <row r="4717" spans="1:32" x14ac:dyDescent="0.2">
      <c r="A4717" t="s">
        <v>814</v>
      </c>
      <c r="B4717" t="s">
        <v>720</v>
      </c>
      <c r="C4717" t="s">
        <v>54</v>
      </c>
      <c r="D4717" t="s">
        <v>36</v>
      </c>
      <c r="E4717">
        <v>1</v>
      </c>
      <c r="F4717" t="s">
        <v>815</v>
      </c>
      <c r="G4717" t="s">
        <v>103</v>
      </c>
      <c r="T4717">
        <v>2</v>
      </c>
      <c r="U4717">
        <v>2</v>
      </c>
      <c r="V4717">
        <v>24</v>
      </c>
      <c r="W4717">
        <v>1</v>
      </c>
      <c r="X4717">
        <v>0</v>
      </c>
      <c r="Y4717">
        <v>0</v>
      </c>
      <c r="AF4717">
        <v>10.4</v>
      </c>
    </row>
    <row r="4718" spans="1:32" x14ac:dyDescent="0.2">
      <c r="A4718" t="s">
        <v>1153</v>
      </c>
      <c r="B4718" t="s">
        <v>794</v>
      </c>
      <c r="C4718" t="s">
        <v>39</v>
      </c>
      <c r="D4718" t="s">
        <v>60</v>
      </c>
      <c r="E4718">
        <v>1</v>
      </c>
      <c r="F4718" t="s">
        <v>1154</v>
      </c>
      <c r="G4718" t="s">
        <v>106</v>
      </c>
      <c r="T4718">
        <v>7</v>
      </c>
      <c r="U4718">
        <v>5</v>
      </c>
      <c r="V4718">
        <v>53</v>
      </c>
      <c r="W4718">
        <v>0</v>
      </c>
      <c r="X4718">
        <v>0</v>
      </c>
      <c r="Y4718">
        <v>0</v>
      </c>
      <c r="AF4718">
        <v>10.3</v>
      </c>
    </row>
    <row r="4719" spans="1:32" x14ac:dyDescent="0.2">
      <c r="A4719" t="s">
        <v>828</v>
      </c>
      <c r="B4719" t="s">
        <v>720</v>
      </c>
      <c r="C4719" t="s">
        <v>62</v>
      </c>
      <c r="D4719" t="s">
        <v>33</v>
      </c>
      <c r="E4719">
        <v>1</v>
      </c>
      <c r="F4719" t="s">
        <v>829</v>
      </c>
      <c r="G4719" t="s">
        <v>97</v>
      </c>
      <c r="T4719">
        <v>9</v>
      </c>
      <c r="U4719">
        <v>5</v>
      </c>
      <c r="V4719">
        <v>52</v>
      </c>
      <c r="W4719">
        <v>0</v>
      </c>
      <c r="X4719">
        <v>0</v>
      </c>
      <c r="Y4719">
        <v>0</v>
      </c>
      <c r="AF4719">
        <v>10.199999999999999</v>
      </c>
    </row>
    <row r="4720" spans="1:32" x14ac:dyDescent="0.2">
      <c r="A4720" t="s">
        <v>558</v>
      </c>
      <c r="B4720" t="s">
        <v>475</v>
      </c>
      <c r="C4720" t="s">
        <v>37</v>
      </c>
      <c r="D4720" t="s">
        <v>34</v>
      </c>
      <c r="E4720">
        <v>1</v>
      </c>
      <c r="F4720" t="s">
        <v>559</v>
      </c>
      <c r="G4720" t="s">
        <v>104</v>
      </c>
      <c r="O4720">
        <v>3</v>
      </c>
      <c r="P4720">
        <v>14</v>
      </c>
      <c r="Q4720">
        <v>0</v>
      </c>
      <c r="R4720">
        <v>0</v>
      </c>
      <c r="S4720">
        <v>0</v>
      </c>
      <c r="T4720">
        <v>5</v>
      </c>
      <c r="U4720">
        <v>4</v>
      </c>
      <c r="V4720">
        <v>46</v>
      </c>
      <c r="W4720">
        <v>0</v>
      </c>
      <c r="X4720">
        <v>0</v>
      </c>
      <c r="Y4720">
        <v>0</v>
      </c>
      <c r="AF4720">
        <v>10</v>
      </c>
    </row>
    <row r="4721" spans="1:32" x14ac:dyDescent="0.2">
      <c r="A4721" t="s">
        <v>1317</v>
      </c>
      <c r="B4721" t="s">
        <v>720</v>
      </c>
      <c r="C4721" t="s">
        <v>47</v>
      </c>
      <c r="D4721" t="s">
        <v>52</v>
      </c>
      <c r="E4721">
        <v>1</v>
      </c>
      <c r="F4721" t="s">
        <v>1318</v>
      </c>
      <c r="G4721" t="s">
        <v>95</v>
      </c>
      <c r="T4721">
        <v>8</v>
      </c>
      <c r="U4721">
        <v>4</v>
      </c>
      <c r="V4721">
        <v>59</v>
      </c>
      <c r="W4721">
        <v>0</v>
      </c>
      <c r="X4721">
        <v>0</v>
      </c>
      <c r="Y4721">
        <v>0</v>
      </c>
      <c r="AF4721">
        <v>9.9</v>
      </c>
    </row>
    <row r="4722" spans="1:32" x14ac:dyDescent="0.2">
      <c r="A4722" t="s">
        <v>373</v>
      </c>
      <c r="B4722" t="s">
        <v>367</v>
      </c>
      <c r="C4722" t="s">
        <v>39</v>
      </c>
      <c r="D4722" t="s">
        <v>60</v>
      </c>
      <c r="E4722">
        <v>1</v>
      </c>
      <c r="F4722" t="s">
        <v>374</v>
      </c>
      <c r="G4722" t="s">
        <v>106</v>
      </c>
      <c r="H4722">
        <v>32</v>
      </c>
      <c r="I4722">
        <v>23</v>
      </c>
      <c r="J4722">
        <v>231</v>
      </c>
      <c r="K4722">
        <v>0</v>
      </c>
      <c r="L4722">
        <v>0</v>
      </c>
      <c r="M4722">
        <v>1</v>
      </c>
      <c r="N4722">
        <v>0</v>
      </c>
      <c r="O4722">
        <v>3</v>
      </c>
      <c r="P4722">
        <v>16</v>
      </c>
      <c r="Q4722">
        <v>0</v>
      </c>
      <c r="R4722">
        <v>0</v>
      </c>
      <c r="S4722">
        <v>0</v>
      </c>
      <c r="AF4722">
        <v>9.84</v>
      </c>
    </row>
    <row r="4723" spans="1:32" x14ac:dyDescent="0.2">
      <c r="A4723" t="s">
        <v>638</v>
      </c>
      <c r="B4723" t="s">
        <v>475</v>
      </c>
      <c r="C4723" t="s">
        <v>32</v>
      </c>
      <c r="D4723" t="s">
        <v>45</v>
      </c>
      <c r="E4723">
        <v>1</v>
      </c>
      <c r="F4723" t="s">
        <v>639</v>
      </c>
      <c r="G4723" t="s">
        <v>93</v>
      </c>
      <c r="O4723">
        <v>12</v>
      </c>
      <c r="P4723">
        <v>62</v>
      </c>
      <c r="Q4723">
        <v>0</v>
      </c>
      <c r="R4723">
        <v>0</v>
      </c>
      <c r="S4723">
        <v>0</v>
      </c>
      <c r="T4723">
        <v>4</v>
      </c>
      <c r="U4723">
        <v>2</v>
      </c>
      <c r="V4723">
        <v>16</v>
      </c>
      <c r="W4723">
        <v>0</v>
      </c>
      <c r="X4723">
        <v>0</v>
      </c>
      <c r="Y4723">
        <v>0</v>
      </c>
      <c r="AF4723">
        <v>9.8000000000000007</v>
      </c>
    </row>
    <row r="4724" spans="1:32" x14ac:dyDescent="0.2">
      <c r="A4724" t="s">
        <v>1217</v>
      </c>
      <c r="B4724" t="s">
        <v>720</v>
      </c>
      <c r="C4724" t="s">
        <v>34</v>
      </c>
      <c r="D4724" t="s">
        <v>37</v>
      </c>
      <c r="E4724">
        <v>1</v>
      </c>
      <c r="F4724" t="s">
        <v>1218</v>
      </c>
      <c r="G4724" t="s">
        <v>104</v>
      </c>
      <c r="T4724">
        <v>7</v>
      </c>
      <c r="U4724">
        <v>5</v>
      </c>
      <c r="V4724">
        <v>48</v>
      </c>
      <c r="W4724">
        <v>0</v>
      </c>
      <c r="X4724">
        <v>0</v>
      </c>
      <c r="Y4724">
        <v>0</v>
      </c>
      <c r="AF4724">
        <v>9.8000000000000007</v>
      </c>
    </row>
    <row r="4725" spans="1:32" x14ac:dyDescent="0.2">
      <c r="A4725" t="s">
        <v>1021</v>
      </c>
      <c r="B4725" t="s">
        <v>720</v>
      </c>
      <c r="C4725" t="s">
        <v>48</v>
      </c>
      <c r="D4725" t="s">
        <v>43</v>
      </c>
      <c r="E4725">
        <v>1</v>
      </c>
      <c r="F4725" t="s">
        <v>1022</v>
      </c>
      <c r="G4725" t="s">
        <v>89</v>
      </c>
      <c r="T4725">
        <v>7</v>
      </c>
      <c r="U4725">
        <v>4</v>
      </c>
      <c r="V4725">
        <v>58</v>
      </c>
      <c r="W4725">
        <v>0</v>
      </c>
      <c r="X4725">
        <v>0</v>
      </c>
      <c r="Y4725">
        <v>0</v>
      </c>
      <c r="AF4725">
        <v>9.8000000000000007</v>
      </c>
    </row>
    <row r="4726" spans="1:32" x14ac:dyDescent="0.2">
      <c r="A4726" t="s">
        <v>419</v>
      </c>
      <c r="B4726" t="s">
        <v>367</v>
      </c>
      <c r="C4726" t="s">
        <v>53</v>
      </c>
      <c r="D4726" t="s">
        <v>42</v>
      </c>
      <c r="E4726">
        <v>1</v>
      </c>
      <c r="F4726" t="s">
        <v>420</v>
      </c>
      <c r="G4726" t="s">
        <v>98</v>
      </c>
      <c r="H4726">
        <v>31</v>
      </c>
      <c r="I4726">
        <v>21</v>
      </c>
      <c r="J4726">
        <v>196</v>
      </c>
      <c r="K4726">
        <v>1</v>
      </c>
      <c r="L4726">
        <v>0</v>
      </c>
      <c r="M4726">
        <v>2</v>
      </c>
      <c r="N4726">
        <v>0</v>
      </c>
      <c r="O4726">
        <v>2</v>
      </c>
      <c r="P4726">
        <v>-1</v>
      </c>
      <c r="Q4726">
        <v>0</v>
      </c>
      <c r="R4726">
        <v>0</v>
      </c>
      <c r="S4726">
        <v>0</v>
      </c>
      <c r="AF4726">
        <v>9.74</v>
      </c>
    </row>
    <row r="4727" spans="1:32" x14ac:dyDescent="0.2">
      <c r="A4727" t="s">
        <v>499</v>
      </c>
      <c r="B4727" t="s">
        <v>475</v>
      </c>
      <c r="C4727" t="s">
        <v>49</v>
      </c>
      <c r="D4727" t="s">
        <v>61</v>
      </c>
      <c r="E4727">
        <v>1</v>
      </c>
      <c r="F4727" t="s">
        <v>500</v>
      </c>
      <c r="G4727" t="s">
        <v>94</v>
      </c>
      <c r="O4727">
        <v>14</v>
      </c>
      <c r="P4727">
        <v>51</v>
      </c>
      <c r="Q4727">
        <v>0</v>
      </c>
      <c r="R4727">
        <v>0</v>
      </c>
      <c r="S4727">
        <v>0</v>
      </c>
      <c r="T4727">
        <v>3</v>
      </c>
      <c r="U4727">
        <v>3</v>
      </c>
      <c r="V4727">
        <v>16</v>
      </c>
      <c r="W4727">
        <v>0</v>
      </c>
      <c r="X4727">
        <v>0</v>
      </c>
      <c r="Y4727">
        <v>0</v>
      </c>
      <c r="Z4727">
        <v>1</v>
      </c>
      <c r="AA4727">
        <v>0</v>
      </c>
      <c r="AF4727">
        <v>9.6999999999999993</v>
      </c>
    </row>
    <row r="4728" spans="1:32" x14ac:dyDescent="0.2">
      <c r="A4728" t="s">
        <v>598</v>
      </c>
      <c r="B4728" t="s">
        <v>475</v>
      </c>
      <c r="C4728" t="s">
        <v>40</v>
      </c>
      <c r="D4728" t="s">
        <v>44</v>
      </c>
      <c r="E4728">
        <v>1</v>
      </c>
      <c r="F4728" t="s">
        <v>599</v>
      </c>
      <c r="G4728" t="s">
        <v>92</v>
      </c>
      <c r="O4728">
        <v>12</v>
      </c>
      <c r="P4728">
        <v>51</v>
      </c>
      <c r="Q4728">
        <v>0</v>
      </c>
      <c r="R4728">
        <v>0</v>
      </c>
      <c r="S4728">
        <v>0</v>
      </c>
      <c r="T4728">
        <v>4</v>
      </c>
      <c r="U4728">
        <v>3</v>
      </c>
      <c r="V4728">
        <v>16</v>
      </c>
      <c r="W4728">
        <v>0</v>
      </c>
      <c r="X4728">
        <v>0</v>
      </c>
      <c r="Y4728">
        <v>0</v>
      </c>
      <c r="AF4728">
        <v>9.6999999999999993</v>
      </c>
    </row>
    <row r="4729" spans="1:32" x14ac:dyDescent="0.2">
      <c r="A4729" t="s">
        <v>1087</v>
      </c>
      <c r="B4729" t="s">
        <v>720</v>
      </c>
      <c r="C4729" t="s">
        <v>33</v>
      </c>
      <c r="D4729" t="s">
        <v>62</v>
      </c>
      <c r="E4729">
        <v>1</v>
      </c>
      <c r="F4729" t="s">
        <v>1088</v>
      </c>
      <c r="G4729" t="s">
        <v>97</v>
      </c>
      <c r="T4729">
        <v>8</v>
      </c>
      <c r="U4729">
        <v>4</v>
      </c>
      <c r="V4729">
        <v>57</v>
      </c>
      <c r="W4729">
        <v>0</v>
      </c>
      <c r="X4729">
        <v>0</v>
      </c>
      <c r="Y4729">
        <v>0</v>
      </c>
      <c r="AF4729">
        <v>9.6999999999999993</v>
      </c>
    </row>
    <row r="4730" spans="1:32" x14ac:dyDescent="0.2">
      <c r="A4730" t="s">
        <v>872</v>
      </c>
      <c r="B4730" t="s">
        <v>720</v>
      </c>
      <c r="C4730" t="s">
        <v>56</v>
      </c>
      <c r="D4730" t="s">
        <v>51</v>
      </c>
      <c r="E4730">
        <v>1</v>
      </c>
      <c r="F4730" t="s">
        <v>873</v>
      </c>
      <c r="G4730" t="s">
        <v>102</v>
      </c>
      <c r="T4730">
        <v>9</v>
      </c>
      <c r="U4730">
        <v>5</v>
      </c>
      <c r="V4730">
        <v>47</v>
      </c>
      <c r="W4730">
        <v>0</v>
      </c>
      <c r="X4730">
        <v>0</v>
      </c>
      <c r="Y4730">
        <v>0</v>
      </c>
      <c r="AF4730">
        <v>9.6999999999999993</v>
      </c>
    </row>
    <row r="4731" spans="1:32" x14ac:dyDescent="0.2">
      <c r="A4731" t="s">
        <v>536</v>
      </c>
      <c r="B4731" t="s">
        <v>475</v>
      </c>
      <c r="C4731" t="s">
        <v>55</v>
      </c>
      <c r="D4731" t="s">
        <v>31</v>
      </c>
      <c r="E4731">
        <v>1</v>
      </c>
      <c r="F4731" t="s">
        <v>537</v>
      </c>
      <c r="G4731" t="s">
        <v>101</v>
      </c>
      <c r="O4731">
        <v>14</v>
      </c>
      <c r="P4731">
        <v>43</v>
      </c>
      <c r="Q4731">
        <v>0</v>
      </c>
      <c r="R4731">
        <v>0</v>
      </c>
      <c r="S4731">
        <v>0</v>
      </c>
      <c r="T4731">
        <v>7</v>
      </c>
      <c r="U4731">
        <v>4</v>
      </c>
      <c r="V4731">
        <v>13</v>
      </c>
      <c r="W4731">
        <v>0</v>
      </c>
      <c r="X4731">
        <v>0</v>
      </c>
      <c r="Y4731">
        <v>0</v>
      </c>
      <c r="AF4731">
        <v>9.6</v>
      </c>
    </row>
    <row r="4732" spans="1:32" x14ac:dyDescent="0.2">
      <c r="A4732" t="s">
        <v>767</v>
      </c>
      <c r="B4732" t="s">
        <v>720</v>
      </c>
      <c r="C4732" t="s">
        <v>35</v>
      </c>
      <c r="D4732" t="s">
        <v>57</v>
      </c>
      <c r="E4732">
        <v>1</v>
      </c>
      <c r="F4732" t="s">
        <v>768</v>
      </c>
      <c r="G4732" t="s">
        <v>99</v>
      </c>
      <c r="O4732">
        <v>4</v>
      </c>
      <c r="P4732">
        <v>17</v>
      </c>
      <c r="Q4732">
        <v>1</v>
      </c>
      <c r="R4732">
        <v>0</v>
      </c>
      <c r="S4732">
        <v>0</v>
      </c>
      <c r="T4732">
        <v>4</v>
      </c>
      <c r="U4732">
        <v>2</v>
      </c>
      <c r="V4732">
        <v>-2</v>
      </c>
      <c r="W4732">
        <v>0</v>
      </c>
      <c r="X4732">
        <v>0</v>
      </c>
      <c r="Y4732">
        <v>0</v>
      </c>
      <c r="Z4732">
        <v>0</v>
      </c>
      <c r="AA4732">
        <v>1</v>
      </c>
      <c r="AF4732">
        <v>9.5</v>
      </c>
    </row>
    <row r="4733" spans="1:32" x14ac:dyDescent="0.2">
      <c r="A4733" t="s">
        <v>1091</v>
      </c>
      <c r="B4733" t="s">
        <v>720</v>
      </c>
      <c r="C4733" t="s">
        <v>32</v>
      </c>
      <c r="D4733" t="s">
        <v>45</v>
      </c>
      <c r="E4733">
        <v>1</v>
      </c>
      <c r="F4733" t="s">
        <v>1092</v>
      </c>
      <c r="G4733" t="s">
        <v>93</v>
      </c>
      <c r="T4733">
        <v>6</v>
      </c>
      <c r="U4733">
        <v>4</v>
      </c>
      <c r="V4733">
        <v>55</v>
      </c>
      <c r="W4733">
        <v>0</v>
      </c>
      <c r="X4733">
        <v>0</v>
      </c>
      <c r="Y4733">
        <v>0</v>
      </c>
      <c r="AF4733">
        <v>9.5</v>
      </c>
    </row>
    <row r="4734" spans="1:32" x14ac:dyDescent="0.2">
      <c r="A4734" t="s">
        <v>785</v>
      </c>
      <c r="B4734" t="s">
        <v>720</v>
      </c>
      <c r="C4734" t="s">
        <v>37</v>
      </c>
      <c r="D4734" t="s">
        <v>34</v>
      </c>
      <c r="E4734">
        <v>1</v>
      </c>
      <c r="F4734" t="s">
        <v>786</v>
      </c>
      <c r="G4734" t="s">
        <v>104</v>
      </c>
      <c r="T4734">
        <v>8</v>
      </c>
      <c r="U4734">
        <v>5</v>
      </c>
      <c r="V4734">
        <v>44</v>
      </c>
      <c r="W4734">
        <v>0</v>
      </c>
      <c r="X4734">
        <v>0</v>
      </c>
      <c r="Y4734">
        <v>0</v>
      </c>
      <c r="AF4734">
        <v>9.4</v>
      </c>
    </row>
    <row r="4735" spans="1:32" x14ac:dyDescent="0.2">
      <c r="A4735" t="s">
        <v>816</v>
      </c>
      <c r="B4735" t="s">
        <v>720</v>
      </c>
      <c r="C4735" t="s">
        <v>41</v>
      </c>
      <c r="D4735" t="s">
        <v>46</v>
      </c>
      <c r="E4735">
        <v>1</v>
      </c>
      <c r="F4735" t="s">
        <v>817</v>
      </c>
      <c r="G4735" t="s">
        <v>100</v>
      </c>
      <c r="O4735">
        <v>1</v>
      </c>
      <c r="P4735">
        <v>4</v>
      </c>
      <c r="Q4735">
        <v>0</v>
      </c>
      <c r="R4735">
        <v>0</v>
      </c>
      <c r="S4735">
        <v>0</v>
      </c>
      <c r="T4735">
        <v>8</v>
      </c>
      <c r="U4735">
        <v>4</v>
      </c>
      <c r="V4735">
        <v>49</v>
      </c>
      <c r="W4735">
        <v>0</v>
      </c>
      <c r="X4735">
        <v>0</v>
      </c>
      <c r="Y4735">
        <v>0</v>
      </c>
      <c r="AF4735">
        <v>9.3000000000000007</v>
      </c>
    </row>
    <row r="4736" spans="1:32" x14ac:dyDescent="0.2">
      <c r="A4736" t="s">
        <v>928</v>
      </c>
      <c r="B4736" t="s">
        <v>720</v>
      </c>
      <c r="C4736" t="s">
        <v>36</v>
      </c>
      <c r="D4736" t="s">
        <v>54</v>
      </c>
      <c r="E4736">
        <v>1</v>
      </c>
      <c r="F4736" t="s">
        <v>929</v>
      </c>
      <c r="G4736" t="s">
        <v>103</v>
      </c>
      <c r="T4736">
        <v>11</v>
      </c>
      <c r="U4736">
        <v>4</v>
      </c>
      <c r="V4736">
        <v>51</v>
      </c>
      <c r="W4736">
        <v>0</v>
      </c>
      <c r="X4736">
        <v>0</v>
      </c>
      <c r="Y4736">
        <v>0</v>
      </c>
      <c r="AF4736">
        <v>9.1</v>
      </c>
    </row>
    <row r="4737" spans="1:32" x14ac:dyDescent="0.2">
      <c r="A4737" t="s">
        <v>848</v>
      </c>
      <c r="B4737" t="s">
        <v>720</v>
      </c>
      <c r="C4737" t="s">
        <v>34</v>
      </c>
      <c r="D4737" t="s">
        <v>37</v>
      </c>
      <c r="E4737">
        <v>1</v>
      </c>
      <c r="F4737" t="s">
        <v>849</v>
      </c>
      <c r="G4737" t="s">
        <v>104</v>
      </c>
      <c r="T4737">
        <v>6</v>
      </c>
      <c r="U4737">
        <v>4</v>
      </c>
      <c r="V4737">
        <v>49</v>
      </c>
      <c r="W4737">
        <v>0</v>
      </c>
      <c r="X4737">
        <v>0</v>
      </c>
      <c r="Y4737">
        <v>0</v>
      </c>
      <c r="Z4737">
        <v>1</v>
      </c>
      <c r="AA4737">
        <v>0</v>
      </c>
      <c r="AF4737">
        <v>8.9</v>
      </c>
    </row>
    <row r="4738" spans="1:32" x14ac:dyDescent="0.2">
      <c r="A4738" t="s">
        <v>568</v>
      </c>
      <c r="B4738" t="s">
        <v>475</v>
      </c>
      <c r="C4738" t="s">
        <v>31</v>
      </c>
      <c r="D4738" t="s">
        <v>55</v>
      </c>
      <c r="E4738">
        <v>1</v>
      </c>
      <c r="F4738" t="s">
        <v>569</v>
      </c>
      <c r="G4738" t="s">
        <v>101</v>
      </c>
      <c r="O4738">
        <v>12</v>
      </c>
      <c r="P4738">
        <v>29</v>
      </c>
      <c r="Q4738">
        <v>0</v>
      </c>
      <c r="R4738">
        <v>0</v>
      </c>
      <c r="S4738">
        <v>0</v>
      </c>
      <c r="T4738">
        <v>8</v>
      </c>
      <c r="U4738">
        <v>4</v>
      </c>
      <c r="V4738">
        <v>19</v>
      </c>
      <c r="W4738">
        <v>0</v>
      </c>
      <c r="X4738">
        <v>0</v>
      </c>
      <c r="Y4738">
        <v>0</v>
      </c>
      <c r="AF4738">
        <v>8.8000000000000007</v>
      </c>
    </row>
    <row r="4739" spans="1:32" x14ac:dyDescent="0.2">
      <c r="A4739" t="s">
        <v>938</v>
      </c>
      <c r="B4739" t="s">
        <v>720</v>
      </c>
      <c r="C4739" t="s">
        <v>35</v>
      </c>
      <c r="D4739" t="s">
        <v>57</v>
      </c>
      <c r="E4739">
        <v>1</v>
      </c>
      <c r="F4739" t="s">
        <v>939</v>
      </c>
      <c r="G4739" t="s">
        <v>99</v>
      </c>
      <c r="T4739">
        <v>4</v>
      </c>
      <c r="U4739">
        <v>3</v>
      </c>
      <c r="V4739">
        <v>58</v>
      </c>
      <c r="W4739">
        <v>0</v>
      </c>
      <c r="X4739">
        <v>0</v>
      </c>
      <c r="Y4739">
        <v>0</v>
      </c>
      <c r="AF4739">
        <v>8.8000000000000007</v>
      </c>
    </row>
    <row r="4740" spans="1:32" x14ac:dyDescent="0.2">
      <c r="A4740" t="s">
        <v>836</v>
      </c>
      <c r="B4740" t="s">
        <v>794</v>
      </c>
      <c r="C4740" t="s">
        <v>34</v>
      </c>
      <c r="D4740" t="s">
        <v>37</v>
      </c>
      <c r="E4740">
        <v>1</v>
      </c>
      <c r="F4740" t="s">
        <v>837</v>
      </c>
      <c r="G4740" t="s">
        <v>104</v>
      </c>
      <c r="T4740">
        <v>2</v>
      </c>
      <c r="U4740">
        <v>2</v>
      </c>
      <c r="V4740">
        <v>8</v>
      </c>
      <c r="W4740">
        <v>1</v>
      </c>
      <c r="X4740">
        <v>0</v>
      </c>
      <c r="Y4740">
        <v>0</v>
      </c>
      <c r="AF4740">
        <v>8.8000000000000007</v>
      </c>
    </row>
    <row r="4741" spans="1:32" x14ac:dyDescent="0.2">
      <c r="A4741" t="s">
        <v>1051</v>
      </c>
      <c r="B4741" t="s">
        <v>720</v>
      </c>
      <c r="C4741" t="s">
        <v>56</v>
      </c>
      <c r="D4741" t="s">
        <v>51</v>
      </c>
      <c r="E4741">
        <v>1</v>
      </c>
      <c r="F4741" t="s">
        <v>1052</v>
      </c>
      <c r="G4741" t="s">
        <v>102</v>
      </c>
      <c r="T4741">
        <v>8</v>
      </c>
      <c r="U4741">
        <v>5</v>
      </c>
      <c r="V4741">
        <v>37</v>
      </c>
      <c r="W4741">
        <v>0</v>
      </c>
      <c r="X4741">
        <v>0</v>
      </c>
      <c r="Y4741">
        <v>0</v>
      </c>
      <c r="AF4741">
        <v>8.6999999999999993</v>
      </c>
    </row>
    <row r="4742" spans="1:32" x14ac:dyDescent="0.2">
      <c r="A4742" t="s">
        <v>411</v>
      </c>
      <c r="B4742" t="s">
        <v>367</v>
      </c>
      <c r="C4742" t="s">
        <v>37</v>
      </c>
      <c r="D4742" t="s">
        <v>34</v>
      </c>
      <c r="E4742">
        <v>1</v>
      </c>
      <c r="F4742" t="s">
        <v>412</v>
      </c>
      <c r="G4742" t="s">
        <v>104</v>
      </c>
      <c r="H4742">
        <v>36</v>
      </c>
      <c r="I4742">
        <v>20</v>
      </c>
      <c r="J4742">
        <v>193</v>
      </c>
      <c r="K4742">
        <v>0</v>
      </c>
      <c r="L4742">
        <v>0</v>
      </c>
      <c r="M4742">
        <v>0</v>
      </c>
      <c r="N4742">
        <v>0</v>
      </c>
      <c r="O4742">
        <v>1</v>
      </c>
      <c r="P4742">
        <v>8</v>
      </c>
      <c r="Q4742">
        <v>0</v>
      </c>
      <c r="R4742">
        <v>0</v>
      </c>
      <c r="S4742">
        <v>0</v>
      </c>
      <c r="AF4742">
        <v>8.52</v>
      </c>
    </row>
    <row r="4743" spans="1:32" x14ac:dyDescent="0.2">
      <c r="A4743" t="s">
        <v>566</v>
      </c>
      <c r="B4743" t="s">
        <v>475</v>
      </c>
      <c r="C4743" t="s">
        <v>42</v>
      </c>
      <c r="D4743" t="s">
        <v>53</v>
      </c>
      <c r="E4743">
        <v>1</v>
      </c>
      <c r="F4743" t="s">
        <v>567</v>
      </c>
      <c r="G4743" t="s">
        <v>98</v>
      </c>
      <c r="O4743">
        <v>13</v>
      </c>
      <c r="P4743">
        <v>53</v>
      </c>
      <c r="Q4743">
        <v>0</v>
      </c>
      <c r="R4743">
        <v>0</v>
      </c>
      <c r="S4743">
        <v>0</v>
      </c>
      <c r="T4743">
        <v>1</v>
      </c>
      <c r="U4743">
        <v>1</v>
      </c>
      <c r="V4743">
        <v>22</v>
      </c>
      <c r="W4743">
        <v>0</v>
      </c>
      <c r="X4743">
        <v>0</v>
      </c>
      <c r="Y4743">
        <v>0</v>
      </c>
      <c r="AF4743">
        <v>8.5</v>
      </c>
    </row>
    <row r="4744" spans="1:32" x14ac:dyDescent="0.2">
      <c r="A4744" t="s">
        <v>908</v>
      </c>
      <c r="B4744" t="s">
        <v>794</v>
      </c>
      <c r="C4744" t="s">
        <v>58</v>
      </c>
      <c r="D4744" t="s">
        <v>59</v>
      </c>
      <c r="E4744">
        <v>1</v>
      </c>
      <c r="F4744" t="s">
        <v>909</v>
      </c>
      <c r="G4744" t="s">
        <v>96</v>
      </c>
      <c r="T4744">
        <v>4</v>
      </c>
      <c r="U4744">
        <v>4</v>
      </c>
      <c r="V4744">
        <v>43</v>
      </c>
      <c r="W4744">
        <v>0</v>
      </c>
      <c r="X4744">
        <v>0</v>
      </c>
      <c r="Y4744">
        <v>0</v>
      </c>
      <c r="AF4744">
        <v>8.3000000000000007</v>
      </c>
    </row>
    <row r="4745" spans="1:32" x14ac:dyDescent="0.2">
      <c r="A4745" t="s">
        <v>501</v>
      </c>
      <c r="B4745" t="s">
        <v>475</v>
      </c>
      <c r="C4745" t="s">
        <v>39</v>
      </c>
      <c r="D4745" t="s">
        <v>60</v>
      </c>
      <c r="E4745">
        <v>1</v>
      </c>
      <c r="F4745" t="s">
        <v>502</v>
      </c>
      <c r="G4745" t="s">
        <v>106</v>
      </c>
      <c r="O4745">
        <v>10</v>
      </c>
      <c r="P4745">
        <v>31</v>
      </c>
      <c r="Q4745">
        <v>0</v>
      </c>
      <c r="R4745">
        <v>0</v>
      </c>
      <c r="S4745">
        <v>0</v>
      </c>
      <c r="T4745">
        <v>3</v>
      </c>
      <c r="U4745">
        <v>3</v>
      </c>
      <c r="V4745">
        <v>21</v>
      </c>
      <c r="W4745">
        <v>0</v>
      </c>
      <c r="X4745">
        <v>0</v>
      </c>
      <c r="Y4745">
        <v>0</v>
      </c>
      <c r="AF4745">
        <v>8.1999999999999993</v>
      </c>
    </row>
    <row r="4746" spans="1:32" x14ac:dyDescent="0.2">
      <c r="A4746" t="s">
        <v>672</v>
      </c>
      <c r="B4746" t="s">
        <v>475</v>
      </c>
      <c r="C4746" t="s">
        <v>50</v>
      </c>
      <c r="D4746" t="s">
        <v>38</v>
      </c>
      <c r="E4746">
        <v>1</v>
      </c>
      <c r="F4746" t="s">
        <v>673</v>
      </c>
      <c r="G4746" t="s">
        <v>105</v>
      </c>
      <c r="O4746">
        <v>20</v>
      </c>
      <c r="P4746">
        <v>80</v>
      </c>
      <c r="Q4746">
        <v>0</v>
      </c>
      <c r="R4746">
        <v>0</v>
      </c>
      <c r="S4746">
        <v>0</v>
      </c>
      <c r="T4746">
        <v>2</v>
      </c>
      <c r="U4746">
        <v>0</v>
      </c>
      <c r="V4746">
        <v>0</v>
      </c>
      <c r="W4746">
        <v>0</v>
      </c>
      <c r="X4746">
        <v>0</v>
      </c>
      <c r="Y4746">
        <v>0</v>
      </c>
      <c r="AF4746">
        <v>8</v>
      </c>
    </row>
    <row r="4747" spans="1:32" x14ac:dyDescent="0.2">
      <c r="A4747" t="s">
        <v>1105</v>
      </c>
      <c r="B4747" t="s">
        <v>720</v>
      </c>
      <c r="C4747" t="s">
        <v>52</v>
      </c>
      <c r="D4747" t="s">
        <v>47</v>
      </c>
      <c r="E4747">
        <v>1</v>
      </c>
      <c r="F4747" t="s">
        <v>1106</v>
      </c>
      <c r="G4747" t="s">
        <v>95</v>
      </c>
      <c r="T4747">
        <v>2</v>
      </c>
      <c r="U4747">
        <v>2</v>
      </c>
      <c r="V4747">
        <v>59</v>
      </c>
      <c r="W4747">
        <v>0</v>
      </c>
      <c r="X4747">
        <v>0</v>
      </c>
      <c r="Y4747">
        <v>0</v>
      </c>
      <c r="AF4747">
        <v>7.9</v>
      </c>
    </row>
    <row r="4748" spans="1:32" x14ac:dyDescent="0.2">
      <c r="A4748" t="s">
        <v>664</v>
      </c>
      <c r="B4748" t="s">
        <v>475</v>
      </c>
      <c r="C4748" t="s">
        <v>50</v>
      </c>
      <c r="D4748" t="s">
        <v>38</v>
      </c>
      <c r="E4748">
        <v>1</v>
      </c>
      <c r="F4748" t="s">
        <v>665</v>
      </c>
      <c r="G4748" t="s">
        <v>105</v>
      </c>
      <c r="O4748">
        <v>10</v>
      </c>
      <c r="P4748">
        <v>18</v>
      </c>
      <c r="Q4748">
        <v>0</v>
      </c>
      <c r="R4748">
        <v>0</v>
      </c>
      <c r="S4748">
        <v>0</v>
      </c>
      <c r="T4748">
        <v>4</v>
      </c>
      <c r="U4748">
        <v>3</v>
      </c>
      <c r="V4748">
        <v>29</v>
      </c>
      <c r="W4748">
        <v>0</v>
      </c>
      <c r="X4748">
        <v>0</v>
      </c>
      <c r="Y4748">
        <v>0</v>
      </c>
      <c r="AF4748">
        <v>7.7</v>
      </c>
    </row>
    <row r="4749" spans="1:32" x14ac:dyDescent="0.2">
      <c r="A4749" t="s">
        <v>960</v>
      </c>
      <c r="B4749" t="s">
        <v>794</v>
      </c>
      <c r="C4749" t="s">
        <v>60</v>
      </c>
      <c r="D4749" t="s">
        <v>39</v>
      </c>
      <c r="E4749">
        <v>1</v>
      </c>
      <c r="F4749" t="s">
        <v>961</v>
      </c>
      <c r="G4749" t="s">
        <v>106</v>
      </c>
      <c r="T4749">
        <v>6</v>
      </c>
      <c r="U4749">
        <v>3</v>
      </c>
      <c r="V4749">
        <v>47</v>
      </c>
      <c r="W4749">
        <v>0</v>
      </c>
      <c r="X4749">
        <v>0</v>
      </c>
      <c r="Y4749">
        <v>0</v>
      </c>
      <c r="AF4749">
        <v>7.7</v>
      </c>
    </row>
    <row r="4750" spans="1:32" x14ac:dyDescent="0.2">
      <c r="A4750" t="s">
        <v>952</v>
      </c>
      <c r="B4750" t="s">
        <v>720</v>
      </c>
      <c r="C4750" t="s">
        <v>60</v>
      </c>
      <c r="D4750" t="s">
        <v>39</v>
      </c>
      <c r="E4750">
        <v>1</v>
      </c>
      <c r="F4750" t="s">
        <v>953</v>
      </c>
      <c r="G4750" t="s">
        <v>106</v>
      </c>
      <c r="T4750">
        <v>5</v>
      </c>
      <c r="U4750">
        <v>4</v>
      </c>
      <c r="V4750">
        <v>36</v>
      </c>
      <c r="W4750">
        <v>0</v>
      </c>
      <c r="X4750">
        <v>0</v>
      </c>
      <c r="Y4750">
        <v>0</v>
      </c>
      <c r="AF4750">
        <v>7.6</v>
      </c>
    </row>
    <row r="4751" spans="1:32" x14ac:dyDescent="0.2">
      <c r="A4751" t="s">
        <v>894</v>
      </c>
      <c r="B4751" t="s">
        <v>794</v>
      </c>
      <c r="C4751" t="s">
        <v>38</v>
      </c>
      <c r="D4751" t="s">
        <v>50</v>
      </c>
      <c r="E4751">
        <v>1</v>
      </c>
      <c r="F4751" t="s">
        <v>895</v>
      </c>
      <c r="G4751" t="s">
        <v>105</v>
      </c>
      <c r="T4751">
        <v>8</v>
      </c>
      <c r="U4751">
        <v>3</v>
      </c>
      <c r="V4751">
        <v>46</v>
      </c>
      <c r="W4751">
        <v>0</v>
      </c>
      <c r="X4751">
        <v>0</v>
      </c>
      <c r="Y4751">
        <v>0</v>
      </c>
      <c r="AF4751">
        <v>7.6</v>
      </c>
    </row>
    <row r="4752" spans="1:32" x14ac:dyDescent="0.2">
      <c r="A4752" t="s">
        <v>773</v>
      </c>
      <c r="B4752" t="s">
        <v>720</v>
      </c>
      <c r="C4752" t="s">
        <v>57</v>
      </c>
      <c r="D4752" t="s">
        <v>35</v>
      </c>
      <c r="E4752">
        <v>1</v>
      </c>
      <c r="F4752" t="s">
        <v>774</v>
      </c>
      <c r="G4752" t="s">
        <v>99</v>
      </c>
      <c r="T4752">
        <v>4</v>
      </c>
      <c r="U4752">
        <v>4</v>
      </c>
      <c r="V4752">
        <v>34</v>
      </c>
      <c r="W4752">
        <v>0</v>
      </c>
      <c r="X4752">
        <v>0</v>
      </c>
      <c r="Y4752">
        <v>0</v>
      </c>
      <c r="Z4752">
        <v>0</v>
      </c>
      <c r="AA4752">
        <v>1</v>
      </c>
      <c r="AF4752">
        <v>7.4</v>
      </c>
    </row>
    <row r="4753" spans="1:32" x14ac:dyDescent="0.2">
      <c r="A4753" t="s">
        <v>779</v>
      </c>
      <c r="B4753" t="s">
        <v>720</v>
      </c>
      <c r="C4753" t="s">
        <v>44</v>
      </c>
      <c r="D4753" t="s">
        <v>40</v>
      </c>
      <c r="E4753">
        <v>1</v>
      </c>
      <c r="F4753" t="s">
        <v>780</v>
      </c>
      <c r="G4753" t="s">
        <v>92</v>
      </c>
      <c r="T4753">
        <v>7</v>
      </c>
      <c r="U4753">
        <v>2</v>
      </c>
      <c r="V4753">
        <v>54</v>
      </c>
      <c r="W4753">
        <v>0</v>
      </c>
      <c r="X4753">
        <v>0</v>
      </c>
      <c r="Y4753">
        <v>0</v>
      </c>
      <c r="AF4753">
        <v>7.4</v>
      </c>
    </row>
    <row r="4754" spans="1:32" x14ac:dyDescent="0.2">
      <c r="A4754" t="s">
        <v>866</v>
      </c>
      <c r="B4754" t="s">
        <v>720</v>
      </c>
      <c r="C4754" t="s">
        <v>41</v>
      </c>
      <c r="D4754" t="s">
        <v>46</v>
      </c>
      <c r="E4754">
        <v>1</v>
      </c>
      <c r="F4754" t="s">
        <v>867</v>
      </c>
      <c r="G4754" t="s">
        <v>100</v>
      </c>
      <c r="T4754">
        <v>3</v>
      </c>
      <c r="U4754">
        <v>1</v>
      </c>
      <c r="V4754">
        <v>63</v>
      </c>
      <c r="W4754">
        <v>0</v>
      </c>
      <c r="X4754">
        <v>0</v>
      </c>
      <c r="Y4754">
        <v>0</v>
      </c>
      <c r="AF4754">
        <v>7.3</v>
      </c>
    </row>
    <row r="4755" spans="1:32" x14ac:dyDescent="0.2">
      <c r="A4755" t="s">
        <v>1240</v>
      </c>
      <c r="B4755" t="s">
        <v>794</v>
      </c>
      <c r="C4755" t="s">
        <v>43</v>
      </c>
      <c r="D4755" t="s">
        <v>48</v>
      </c>
      <c r="E4755">
        <v>1</v>
      </c>
      <c r="F4755" t="s">
        <v>1241</v>
      </c>
      <c r="G4755" t="s">
        <v>89</v>
      </c>
      <c r="T4755">
        <v>1</v>
      </c>
      <c r="U4755">
        <v>1</v>
      </c>
      <c r="V4755">
        <v>1</v>
      </c>
      <c r="W4755">
        <v>1</v>
      </c>
      <c r="X4755">
        <v>0</v>
      </c>
      <c r="Y4755">
        <v>0</v>
      </c>
      <c r="AF4755">
        <v>7.1</v>
      </c>
    </row>
    <row r="4756" spans="1:32" x14ac:dyDescent="0.2">
      <c r="A4756" t="s">
        <v>1197</v>
      </c>
      <c r="B4756" t="s">
        <v>794</v>
      </c>
      <c r="C4756" t="s">
        <v>60</v>
      </c>
      <c r="D4756" t="s">
        <v>39</v>
      </c>
      <c r="E4756">
        <v>1</v>
      </c>
      <c r="F4756" t="s">
        <v>1198</v>
      </c>
      <c r="G4756" t="s">
        <v>106</v>
      </c>
      <c r="T4756">
        <v>4</v>
      </c>
      <c r="U4756">
        <v>3</v>
      </c>
      <c r="V4756">
        <v>40</v>
      </c>
      <c r="W4756">
        <v>0</v>
      </c>
      <c r="X4756">
        <v>0</v>
      </c>
      <c r="Y4756">
        <v>0</v>
      </c>
      <c r="AF4756">
        <v>7</v>
      </c>
    </row>
    <row r="4757" spans="1:32" x14ac:dyDescent="0.2">
      <c r="A4757" t="s">
        <v>793</v>
      </c>
      <c r="B4757" t="s">
        <v>794</v>
      </c>
      <c r="C4757" t="s">
        <v>47</v>
      </c>
      <c r="D4757" t="s">
        <v>52</v>
      </c>
      <c r="E4757">
        <v>1</v>
      </c>
      <c r="F4757" t="s">
        <v>795</v>
      </c>
      <c r="G4757" t="s">
        <v>95</v>
      </c>
      <c r="O4757">
        <v>1</v>
      </c>
      <c r="P4757">
        <v>11</v>
      </c>
      <c r="Q4757">
        <v>0</v>
      </c>
      <c r="R4757">
        <v>0</v>
      </c>
      <c r="S4757">
        <v>0</v>
      </c>
      <c r="T4757">
        <v>3</v>
      </c>
      <c r="U4757">
        <v>3</v>
      </c>
      <c r="V4757">
        <v>27</v>
      </c>
      <c r="W4757">
        <v>0</v>
      </c>
      <c r="X4757">
        <v>0</v>
      </c>
      <c r="Y4757">
        <v>0</v>
      </c>
      <c r="AF4757">
        <v>6.8</v>
      </c>
    </row>
    <row r="4758" spans="1:32" x14ac:dyDescent="0.2">
      <c r="A4758" t="s">
        <v>1137</v>
      </c>
      <c r="B4758" t="s">
        <v>794</v>
      </c>
      <c r="C4758" t="s">
        <v>45</v>
      </c>
      <c r="D4758" t="s">
        <v>32</v>
      </c>
      <c r="E4758">
        <v>1</v>
      </c>
      <c r="F4758" t="s">
        <v>1138</v>
      </c>
      <c r="G4758" t="s">
        <v>93</v>
      </c>
      <c r="T4758">
        <v>5</v>
      </c>
      <c r="U4758">
        <v>3</v>
      </c>
      <c r="V4758">
        <v>38</v>
      </c>
      <c r="W4758">
        <v>0</v>
      </c>
      <c r="X4758">
        <v>0</v>
      </c>
      <c r="Y4758">
        <v>0</v>
      </c>
      <c r="AF4758">
        <v>6.8</v>
      </c>
    </row>
    <row r="4759" spans="1:32" x14ac:dyDescent="0.2">
      <c r="A4759" t="s">
        <v>722</v>
      </c>
      <c r="B4759" t="s">
        <v>530</v>
      </c>
      <c r="C4759" t="s">
        <v>48</v>
      </c>
      <c r="D4759" t="s">
        <v>43</v>
      </c>
      <c r="E4759">
        <v>1</v>
      </c>
      <c r="F4759" t="s">
        <v>723</v>
      </c>
      <c r="G4759" t="s">
        <v>89</v>
      </c>
      <c r="O4759">
        <v>4</v>
      </c>
      <c r="P4759">
        <v>7</v>
      </c>
      <c r="Q4759">
        <v>1</v>
      </c>
      <c r="R4759">
        <v>0</v>
      </c>
      <c r="S4759">
        <v>0</v>
      </c>
      <c r="AF4759">
        <v>6.7</v>
      </c>
    </row>
    <row r="4760" spans="1:32" x14ac:dyDescent="0.2">
      <c r="A4760" t="s">
        <v>1189</v>
      </c>
      <c r="B4760" t="s">
        <v>720</v>
      </c>
      <c r="C4760" t="s">
        <v>53</v>
      </c>
      <c r="D4760" t="s">
        <v>42</v>
      </c>
      <c r="E4760">
        <v>1</v>
      </c>
      <c r="F4760" t="s">
        <v>1190</v>
      </c>
      <c r="G4760" t="s">
        <v>98</v>
      </c>
      <c r="T4760">
        <v>4</v>
      </c>
      <c r="U4760">
        <v>3</v>
      </c>
      <c r="V4760">
        <v>36</v>
      </c>
      <c r="W4760">
        <v>0</v>
      </c>
      <c r="X4760">
        <v>0</v>
      </c>
      <c r="Y4760">
        <v>0</v>
      </c>
      <c r="AF4760">
        <v>6.6</v>
      </c>
    </row>
    <row r="4761" spans="1:32" x14ac:dyDescent="0.2">
      <c r="A4761" t="s">
        <v>586</v>
      </c>
      <c r="B4761" t="s">
        <v>475</v>
      </c>
      <c r="C4761" t="s">
        <v>40</v>
      </c>
      <c r="D4761" t="s">
        <v>44</v>
      </c>
      <c r="E4761">
        <v>1</v>
      </c>
      <c r="F4761" t="s">
        <v>587</v>
      </c>
      <c r="G4761" t="s">
        <v>92</v>
      </c>
      <c r="O4761">
        <v>5</v>
      </c>
      <c r="P4761">
        <v>19</v>
      </c>
      <c r="Q4761">
        <v>0</v>
      </c>
      <c r="R4761">
        <v>0</v>
      </c>
      <c r="S4761">
        <v>0</v>
      </c>
      <c r="T4761">
        <v>2</v>
      </c>
      <c r="U4761">
        <v>2</v>
      </c>
      <c r="V4761">
        <v>26</v>
      </c>
      <c r="W4761">
        <v>0</v>
      </c>
      <c r="X4761">
        <v>0</v>
      </c>
      <c r="Y4761">
        <v>0</v>
      </c>
      <c r="AF4761">
        <v>6.5</v>
      </c>
    </row>
    <row r="4762" spans="1:32" x14ac:dyDescent="0.2">
      <c r="A4762" t="s">
        <v>824</v>
      </c>
      <c r="B4762" t="s">
        <v>720</v>
      </c>
      <c r="C4762" t="s">
        <v>59</v>
      </c>
      <c r="D4762" t="s">
        <v>58</v>
      </c>
      <c r="E4762">
        <v>1</v>
      </c>
      <c r="F4762" t="s">
        <v>825</v>
      </c>
      <c r="G4762" t="s">
        <v>96</v>
      </c>
      <c r="T4762">
        <v>3</v>
      </c>
      <c r="U4762">
        <v>2</v>
      </c>
      <c r="V4762">
        <v>45</v>
      </c>
      <c r="W4762">
        <v>0</v>
      </c>
      <c r="X4762">
        <v>0</v>
      </c>
      <c r="Y4762">
        <v>0</v>
      </c>
      <c r="Z4762">
        <v>1</v>
      </c>
      <c r="AA4762">
        <v>0</v>
      </c>
      <c r="AF4762">
        <v>6.5</v>
      </c>
    </row>
    <row r="4763" spans="1:32" x14ac:dyDescent="0.2">
      <c r="A4763" t="s">
        <v>513</v>
      </c>
      <c r="B4763" t="s">
        <v>475</v>
      </c>
      <c r="C4763" t="s">
        <v>36</v>
      </c>
      <c r="D4763" t="s">
        <v>54</v>
      </c>
      <c r="E4763">
        <v>1</v>
      </c>
      <c r="F4763" t="s">
        <v>514</v>
      </c>
      <c r="G4763" t="s">
        <v>103</v>
      </c>
      <c r="O4763">
        <v>11</v>
      </c>
      <c r="P4763">
        <v>52</v>
      </c>
      <c r="Q4763">
        <v>0</v>
      </c>
      <c r="R4763">
        <v>0</v>
      </c>
      <c r="S4763">
        <v>0</v>
      </c>
      <c r="T4763">
        <v>1</v>
      </c>
      <c r="U4763">
        <v>1</v>
      </c>
      <c r="V4763">
        <v>2</v>
      </c>
      <c r="W4763">
        <v>0</v>
      </c>
      <c r="X4763">
        <v>0</v>
      </c>
      <c r="Y4763">
        <v>0</v>
      </c>
      <c r="AF4763">
        <v>6.4</v>
      </c>
    </row>
    <row r="4764" spans="1:32" x14ac:dyDescent="0.2">
      <c r="A4764" t="s">
        <v>1031</v>
      </c>
      <c r="B4764" t="s">
        <v>720</v>
      </c>
      <c r="C4764" t="s">
        <v>59</v>
      </c>
      <c r="D4764" t="s">
        <v>58</v>
      </c>
      <c r="E4764">
        <v>1</v>
      </c>
      <c r="F4764" t="s">
        <v>1032</v>
      </c>
      <c r="G4764" t="s">
        <v>96</v>
      </c>
      <c r="T4764">
        <v>10</v>
      </c>
      <c r="U4764">
        <v>4</v>
      </c>
      <c r="V4764">
        <v>24</v>
      </c>
      <c r="W4764">
        <v>0</v>
      </c>
      <c r="X4764">
        <v>0</v>
      </c>
      <c r="Y4764">
        <v>0</v>
      </c>
      <c r="AF4764">
        <v>6.4</v>
      </c>
    </row>
    <row r="4765" spans="1:32" x14ac:dyDescent="0.2">
      <c r="A4765" t="s">
        <v>769</v>
      </c>
      <c r="B4765" t="s">
        <v>720</v>
      </c>
      <c r="C4765" t="s">
        <v>61</v>
      </c>
      <c r="D4765" t="s">
        <v>49</v>
      </c>
      <c r="E4765">
        <v>1</v>
      </c>
      <c r="F4765" t="s">
        <v>770</v>
      </c>
      <c r="G4765" t="s">
        <v>94</v>
      </c>
      <c r="T4765">
        <v>8</v>
      </c>
      <c r="U4765">
        <v>4</v>
      </c>
      <c r="V4765">
        <v>24</v>
      </c>
      <c r="W4765">
        <v>0</v>
      </c>
      <c r="X4765">
        <v>0</v>
      </c>
      <c r="Y4765">
        <v>0</v>
      </c>
      <c r="AF4765">
        <v>6.4</v>
      </c>
    </row>
    <row r="4766" spans="1:32" x14ac:dyDescent="0.2">
      <c r="A4766" t="s">
        <v>1201</v>
      </c>
      <c r="B4766" t="s">
        <v>794</v>
      </c>
      <c r="C4766" t="s">
        <v>37</v>
      </c>
      <c r="D4766" t="s">
        <v>34</v>
      </c>
      <c r="E4766">
        <v>1</v>
      </c>
      <c r="F4766" t="s">
        <v>1202</v>
      </c>
      <c r="G4766" t="s">
        <v>104</v>
      </c>
      <c r="T4766">
        <v>4</v>
      </c>
      <c r="U4766">
        <v>3</v>
      </c>
      <c r="V4766">
        <v>33</v>
      </c>
      <c r="W4766">
        <v>0</v>
      </c>
      <c r="X4766">
        <v>0</v>
      </c>
      <c r="Y4766">
        <v>0</v>
      </c>
      <c r="AF4766">
        <v>6.3</v>
      </c>
    </row>
    <row r="4767" spans="1:32" x14ac:dyDescent="0.2">
      <c r="A4767" t="s">
        <v>554</v>
      </c>
      <c r="B4767" t="s">
        <v>475</v>
      </c>
      <c r="C4767" t="s">
        <v>61</v>
      </c>
      <c r="D4767" t="s">
        <v>49</v>
      </c>
      <c r="E4767">
        <v>1</v>
      </c>
      <c r="F4767" t="s">
        <v>555</v>
      </c>
      <c r="G4767" t="s">
        <v>94</v>
      </c>
      <c r="O4767">
        <v>6</v>
      </c>
      <c r="P4767">
        <v>14</v>
      </c>
      <c r="Q4767">
        <v>0</v>
      </c>
      <c r="R4767">
        <v>0</v>
      </c>
      <c r="S4767">
        <v>0</v>
      </c>
      <c r="T4767">
        <v>2</v>
      </c>
      <c r="U4767">
        <v>2</v>
      </c>
      <c r="V4767">
        <v>27</v>
      </c>
      <c r="W4767">
        <v>0</v>
      </c>
      <c r="X4767">
        <v>0</v>
      </c>
      <c r="Y4767">
        <v>0</v>
      </c>
      <c r="AF4767">
        <v>6.1</v>
      </c>
    </row>
    <row r="4768" spans="1:32" x14ac:dyDescent="0.2">
      <c r="A4768" t="s">
        <v>556</v>
      </c>
      <c r="B4768" t="s">
        <v>475</v>
      </c>
      <c r="C4768" t="s">
        <v>58</v>
      </c>
      <c r="D4768" t="s">
        <v>59</v>
      </c>
      <c r="E4768">
        <v>1</v>
      </c>
      <c r="F4768" t="s">
        <v>557</v>
      </c>
      <c r="G4768" t="s">
        <v>96</v>
      </c>
      <c r="O4768">
        <v>3</v>
      </c>
      <c r="P4768">
        <v>1</v>
      </c>
      <c r="Q4768">
        <v>1</v>
      </c>
      <c r="R4768">
        <v>0</v>
      </c>
      <c r="S4768">
        <v>0</v>
      </c>
      <c r="AF4768">
        <v>6.1</v>
      </c>
    </row>
    <row r="4769" spans="1:32" x14ac:dyDescent="0.2">
      <c r="A4769" t="s">
        <v>439</v>
      </c>
      <c r="B4769" t="s">
        <v>367</v>
      </c>
      <c r="C4769" t="s">
        <v>31</v>
      </c>
      <c r="D4769" t="s">
        <v>55</v>
      </c>
      <c r="E4769">
        <v>1</v>
      </c>
      <c r="F4769" t="s">
        <v>440</v>
      </c>
      <c r="G4769" t="s">
        <v>101</v>
      </c>
      <c r="H4769">
        <v>40</v>
      </c>
      <c r="I4769">
        <v>24</v>
      </c>
      <c r="J4769">
        <v>175</v>
      </c>
      <c r="K4769">
        <v>0</v>
      </c>
      <c r="L4769">
        <v>0</v>
      </c>
      <c r="M4769">
        <v>1</v>
      </c>
      <c r="N4769">
        <v>0</v>
      </c>
      <c r="O4769">
        <v>1</v>
      </c>
      <c r="P4769">
        <v>-1</v>
      </c>
      <c r="Q4769">
        <v>0</v>
      </c>
      <c r="R4769">
        <v>0</v>
      </c>
      <c r="S4769">
        <v>0</v>
      </c>
      <c r="AF4769">
        <v>5.9</v>
      </c>
    </row>
    <row r="4770" spans="1:32" x14ac:dyDescent="0.2">
      <c r="A4770" t="s">
        <v>624</v>
      </c>
      <c r="B4770" t="s">
        <v>475</v>
      </c>
      <c r="C4770" t="s">
        <v>33</v>
      </c>
      <c r="D4770" t="s">
        <v>62</v>
      </c>
      <c r="E4770">
        <v>1</v>
      </c>
      <c r="F4770" t="s">
        <v>625</v>
      </c>
      <c r="G4770" t="s">
        <v>97</v>
      </c>
      <c r="O4770">
        <v>9</v>
      </c>
      <c r="P4770">
        <v>42</v>
      </c>
      <c r="Q4770">
        <v>0</v>
      </c>
      <c r="R4770">
        <v>0</v>
      </c>
      <c r="S4770">
        <v>0</v>
      </c>
      <c r="T4770">
        <v>2</v>
      </c>
      <c r="U4770">
        <v>1</v>
      </c>
      <c r="V4770">
        <v>7</v>
      </c>
      <c r="W4770">
        <v>0</v>
      </c>
      <c r="X4770">
        <v>0</v>
      </c>
      <c r="Y4770">
        <v>0</v>
      </c>
      <c r="AF4770">
        <v>5.9</v>
      </c>
    </row>
    <row r="4771" spans="1:32" x14ac:dyDescent="0.2">
      <c r="A4771" t="s">
        <v>864</v>
      </c>
      <c r="B4771" t="s">
        <v>720</v>
      </c>
      <c r="C4771" t="s">
        <v>61</v>
      </c>
      <c r="D4771" t="s">
        <v>49</v>
      </c>
      <c r="E4771">
        <v>1</v>
      </c>
      <c r="F4771" t="s">
        <v>865</v>
      </c>
      <c r="G4771" t="s">
        <v>94</v>
      </c>
      <c r="T4771">
        <v>4</v>
      </c>
      <c r="U4771">
        <v>2</v>
      </c>
      <c r="V4771">
        <v>39</v>
      </c>
      <c r="W4771">
        <v>0</v>
      </c>
      <c r="X4771">
        <v>0</v>
      </c>
      <c r="Y4771">
        <v>0</v>
      </c>
      <c r="AF4771">
        <v>5.9</v>
      </c>
    </row>
    <row r="4772" spans="1:32" x14ac:dyDescent="0.2">
      <c r="A4772" t="s">
        <v>998</v>
      </c>
      <c r="B4772" t="s">
        <v>720</v>
      </c>
      <c r="C4772" t="s">
        <v>42</v>
      </c>
      <c r="D4772" t="s">
        <v>53</v>
      </c>
      <c r="E4772">
        <v>1</v>
      </c>
      <c r="F4772" t="s">
        <v>999</v>
      </c>
      <c r="G4772" t="s">
        <v>98</v>
      </c>
      <c r="T4772">
        <v>3</v>
      </c>
      <c r="U4772">
        <v>3</v>
      </c>
      <c r="V4772">
        <v>29</v>
      </c>
      <c r="W4772">
        <v>0</v>
      </c>
      <c r="X4772">
        <v>0</v>
      </c>
      <c r="Y4772">
        <v>0</v>
      </c>
      <c r="AF4772">
        <v>5.9</v>
      </c>
    </row>
    <row r="4773" spans="1:32" x14ac:dyDescent="0.2">
      <c r="A4773" t="s">
        <v>1077</v>
      </c>
      <c r="B4773" t="s">
        <v>720</v>
      </c>
      <c r="C4773" t="s">
        <v>41</v>
      </c>
      <c r="D4773" t="s">
        <v>46</v>
      </c>
      <c r="E4773">
        <v>1</v>
      </c>
      <c r="F4773" t="s">
        <v>1078</v>
      </c>
      <c r="G4773" t="s">
        <v>100</v>
      </c>
      <c r="T4773">
        <v>7</v>
      </c>
      <c r="U4773">
        <v>3</v>
      </c>
      <c r="V4773">
        <v>29</v>
      </c>
      <c r="W4773">
        <v>0</v>
      </c>
      <c r="X4773">
        <v>0</v>
      </c>
      <c r="Y4773">
        <v>0</v>
      </c>
      <c r="AF4773">
        <v>5.9</v>
      </c>
    </row>
    <row r="4774" spans="1:32" x14ac:dyDescent="0.2">
      <c r="A4774" t="s">
        <v>1125</v>
      </c>
      <c r="B4774" t="s">
        <v>720</v>
      </c>
      <c r="C4774" t="s">
        <v>35</v>
      </c>
      <c r="D4774" t="s">
        <v>57</v>
      </c>
      <c r="E4774">
        <v>1</v>
      </c>
      <c r="F4774" t="s">
        <v>1126</v>
      </c>
      <c r="G4774" t="s">
        <v>99</v>
      </c>
      <c r="T4774">
        <v>3</v>
      </c>
      <c r="U4774">
        <v>2</v>
      </c>
      <c r="V4774">
        <v>37</v>
      </c>
      <c r="W4774">
        <v>0</v>
      </c>
      <c r="X4774">
        <v>0</v>
      </c>
      <c r="Y4774">
        <v>0</v>
      </c>
      <c r="AF4774">
        <v>5.7</v>
      </c>
    </row>
    <row r="4775" spans="1:32" x14ac:dyDescent="0.2">
      <c r="A4775" t="s">
        <v>505</v>
      </c>
      <c r="B4775" t="s">
        <v>475</v>
      </c>
      <c r="C4775" t="s">
        <v>36</v>
      </c>
      <c r="D4775" t="s">
        <v>54</v>
      </c>
      <c r="E4775">
        <v>1</v>
      </c>
      <c r="F4775" t="s">
        <v>506</v>
      </c>
      <c r="G4775" t="s">
        <v>103</v>
      </c>
      <c r="O4775">
        <v>5</v>
      </c>
      <c r="P4775">
        <v>12</v>
      </c>
      <c r="Q4775">
        <v>0</v>
      </c>
      <c r="R4775">
        <v>0</v>
      </c>
      <c r="S4775">
        <v>0</v>
      </c>
      <c r="T4775">
        <v>5</v>
      </c>
      <c r="U4775">
        <v>2</v>
      </c>
      <c r="V4775">
        <v>23</v>
      </c>
      <c r="W4775">
        <v>0</v>
      </c>
      <c r="X4775">
        <v>0</v>
      </c>
      <c r="Y4775">
        <v>0</v>
      </c>
      <c r="AF4775">
        <v>5.5</v>
      </c>
    </row>
    <row r="4776" spans="1:32" x14ac:dyDescent="0.2">
      <c r="A4776" t="s">
        <v>698</v>
      </c>
      <c r="B4776" t="s">
        <v>475</v>
      </c>
      <c r="C4776" t="s">
        <v>56</v>
      </c>
      <c r="D4776" t="s">
        <v>51</v>
      </c>
      <c r="E4776">
        <v>1</v>
      </c>
      <c r="F4776" t="s">
        <v>699</v>
      </c>
      <c r="G4776" t="s">
        <v>102</v>
      </c>
      <c r="O4776">
        <v>1</v>
      </c>
      <c r="P4776">
        <v>6</v>
      </c>
      <c r="Q4776">
        <v>0</v>
      </c>
      <c r="R4776">
        <v>0</v>
      </c>
      <c r="S4776">
        <v>0</v>
      </c>
      <c r="T4776">
        <v>3</v>
      </c>
      <c r="U4776">
        <v>3</v>
      </c>
      <c r="V4776">
        <v>19</v>
      </c>
      <c r="W4776">
        <v>0</v>
      </c>
      <c r="X4776">
        <v>0</v>
      </c>
      <c r="Y4776">
        <v>0</v>
      </c>
      <c r="AF4776">
        <v>5.5</v>
      </c>
    </row>
    <row r="4777" spans="1:32" x14ac:dyDescent="0.2">
      <c r="A4777" t="s">
        <v>886</v>
      </c>
      <c r="B4777" t="s">
        <v>720</v>
      </c>
      <c r="C4777" t="s">
        <v>62</v>
      </c>
      <c r="D4777" t="s">
        <v>33</v>
      </c>
      <c r="E4777">
        <v>1</v>
      </c>
      <c r="F4777" t="s">
        <v>887</v>
      </c>
      <c r="G4777" t="s">
        <v>97</v>
      </c>
      <c r="T4777">
        <v>3</v>
      </c>
      <c r="U4777">
        <v>3</v>
      </c>
      <c r="V4777">
        <v>25</v>
      </c>
      <c r="W4777">
        <v>0</v>
      </c>
      <c r="X4777">
        <v>0</v>
      </c>
      <c r="Y4777">
        <v>0</v>
      </c>
      <c r="Z4777">
        <v>1</v>
      </c>
      <c r="AA4777">
        <v>0</v>
      </c>
      <c r="AF4777">
        <v>5.5</v>
      </c>
    </row>
    <row r="4778" spans="1:32" x14ac:dyDescent="0.2">
      <c r="A4778" t="s">
        <v>1059</v>
      </c>
      <c r="B4778" t="s">
        <v>720</v>
      </c>
      <c r="C4778" t="s">
        <v>38</v>
      </c>
      <c r="D4778" t="s">
        <v>50</v>
      </c>
      <c r="E4778">
        <v>1</v>
      </c>
      <c r="F4778" t="s">
        <v>1060</v>
      </c>
      <c r="G4778" t="s">
        <v>105</v>
      </c>
      <c r="T4778">
        <v>4</v>
      </c>
      <c r="U4778">
        <v>3</v>
      </c>
      <c r="V4778">
        <v>25</v>
      </c>
      <c r="W4778">
        <v>0</v>
      </c>
      <c r="X4778">
        <v>0</v>
      </c>
      <c r="Y4778">
        <v>0</v>
      </c>
      <c r="AF4778">
        <v>5.5</v>
      </c>
    </row>
    <row r="4779" spans="1:32" x14ac:dyDescent="0.2">
      <c r="A4779" t="s">
        <v>802</v>
      </c>
      <c r="B4779" t="s">
        <v>720</v>
      </c>
      <c r="C4779" t="s">
        <v>51</v>
      </c>
      <c r="D4779" t="s">
        <v>56</v>
      </c>
      <c r="E4779">
        <v>1</v>
      </c>
      <c r="F4779" t="s">
        <v>803</v>
      </c>
      <c r="G4779" t="s">
        <v>102</v>
      </c>
      <c r="T4779">
        <v>3</v>
      </c>
      <c r="U4779">
        <v>2</v>
      </c>
      <c r="V4779">
        <v>34</v>
      </c>
      <c r="W4779">
        <v>0</v>
      </c>
      <c r="X4779">
        <v>0</v>
      </c>
      <c r="Y4779">
        <v>0</v>
      </c>
      <c r="AF4779">
        <v>5.4</v>
      </c>
    </row>
    <row r="4780" spans="1:32" x14ac:dyDescent="0.2">
      <c r="A4780" t="s">
        <v>1149</v>
      </c>
      <c r="B4780" t="s">
        <v>720</v>
      </c>
      <c r="C4780" t="s">
        <v>45</v>
      </c>
      <c r="D4780" t="s">
        <v>32</v>
      </c>
      <c r="E4780">
        <v>1</v>
      </c>
      <c r="F4780" t="s">
        <v>1150</v>
      </c>
      <c r="G4780" t="s">
        <v>93</v>
      </c>
      <c r="T4780">
        <v>6</v>
      </c>
      <c r="U4780">
        <v>3</v>
      </c>
      <c r="V4780">
        <v>24</v>
      </c>
      <c r="W4780">
        <v>0</v>
      </c>
      <c r="X4780">
        <v>0</v>
      </c>
      <c r="Y4780">
        <v>0</v>
      </c>
      <c r="AF4780">
        <v>5.4</v>
      </c>
    </row>
    <row r="4781" spans="1:32" x14ac:dyDescent="0.2">
      <c r="A4781" t="s">
        <v>574</v>
      </c>
      <c r="B4781" t="s">
        <v>475</v>
      </c>
      <c r="C4781" t="s">
        <v>45</v>
      </c>
      <c r="D4781" t="s">
        <v>32</v>
      </c>
      <c r="E4781">
        <v>1</v>
      </c>
      <c r="F4781" t="s">
        <v>575</v>
      </c>
      <c r="G4781" t="s">
        <v>93</v>
      </c>
      <c r="O4781">
        <v>12</v>
      </c>
      <c r="P4781">
        <v>20</v>
      </c>
      <c r="Q4781">
        <v>0</v>
      </c>
      <c r="R4781">
        <v>0</v>
      </c>
      <c r="S4781">
        <v>0</v>
      </c>
      <c r="T4781">
        <v>2</v>
      </c>
      <c r="U4781">
        <v>2</v>
      </c>
      <c r="V4781">
        <v>13</v>
      </c>
      <c r="W4781">
        <v>0</v>
      </c>
      <c r="X4781">
        <v>0</v>
      </c>
      <c r="Y4781">
        <v>0</v>
      </c>
      <c r="AF4781">
        <v>5.3</v>
      </c>
    </row>
    <row r="4782" spans="1:32" x14ac:dyDescent="0.2">
      <c r="A4782" t="s">
        <v>1117</v>
      </c>
      <c r="B4782" t="s">
        <v>720</v>
      </c>
      <c r="C4782" t="s">
        <v>37</v>
      </c>
      <c r="D4782" t="s">
        <v>34</v>
      </c>
      <c r="E4782">
        <v>1</v>
      </c>
      <c r="F4782" t="s">
        <v>1118</v>
      </c>
      <c r="G4782" t="s">
        <v>104</v>
      </c>
      <c r="T4782">
        <v>5</v>
      </c>
      <c r="U4782">
        <v>3</v>
      </c>
      <c r="V4782">
        <v>23</v>
      </c>
      <c r="W4782">
        <v>0</v>
      </c>
      <c r="X4782">
        <v>0</v>
      </c>
      <c r="Y4782">
        <v>0</v>
      </c>
      <c r="AF4782">
        <v>5.3</v>
      </c>
    </row>
    <row r="4783" spans="1:32" x14ac:dyDescent="0.2">
      <c r="A4783" t="s">
        <v>592</v>
      </c>
      <c r="B4783" t="s">
        <v>475</v>
      </c>
      <c r="C4783" t="s">
        <v>39</v>
      </c>
      <c r="D4783" t="s">
        <v>60</v>
      </c>
      <c r="E4783">
        <v>1</v>
      </c>
      <c r="F4783" t="s">
        <v>593</v>
      </c>
      <c r="G4783" t="s">
        <v>106</v>
      </c>
      <c r="O4783">
        <v>1</v>
      </c>
      <c r="P4783">
        <v>4</v>
      </c>
      <c r="Q4783">
        <v>0</v>
      </c>
      <c r="R4783">
        <v>0</v>
      </c>
      <c r="S4783">
        <v>0</v>
      </c>
      <c r="T4783">
        <v>2</v>
      </c>
      <c r="U4783">
        <v>2</v>
      </c>
      <c r="V4783">
        <v>28</v>
      </c>
      <c r="W4783">
        <v>0</v>
      </c>
      <c r="X4783">
        <v>0</v>
      </c>
      <c r="Y4783">
        <v>0</v>
      </c>
      <c r="AF4783">
        <v>5.2</v>
      </c>
    </row>
    <row r="4784" spans="1:32" x14ac:dyDescent="0.2">
      <c r="A4784" t="s">
        <v>493</v>
      </c>
      <c r="B4784" t="s">
        <v>475</v>
      </c>
      <c r="C4784" t="s">
        <v>59</v>
      </c>
      <c r="D4784" t="s">
        <v>58</v>
      </c>
      <c r="E4784">
        <v>1</v>
      </c>
      <c r="F4784" t="s">
        <v>494</v>
      </c>
      <c r="G4784" t="s">
        <v>96</v>
      </c>
      <c r="O4784">
        <v>8</v>
      </c>
      <c r="P4784">
        <v>31</v>
      </c>
      <c r="Q4784">
        <v>0</v>
      </c>
      <c r="R4784">
        <v>0</v>
      </c>
      <c r="S4784">
        <v>0</v>
      </c>
      <c r="T4784">
        <v>3</v>
      </c>
      <c r="U4784">
        <v>2</v>
      </c>
      <c r="V4784">
        <v>0</v>
      </c>
      <c r="W4784">
        <v>0</v>
      </c>
      <c r="X4784">
        <v>0</v>
      </c>
      <c r="Y4784">
        <v>0</v>
      </c>
      <c r="AF4784">
        <v>5.0999999999999996</v>
      </c>
    </row>
    <row r="4785" spans="1:32" x14ac:dyDescent="0.2">
      <c r="A4785" t="s">
        <v>1181</v>
      </c>
      <c r="B4785" t="s">
        <v>794</v>
      </c>
      <c r="C4785" t="s">
        <v>37</v>
      </c>
      <c r="D4785" t="s">
        <v>34</v>
      </c>
      <c r="E4785">
        <v>1</v>
      </c>
      <c r="F4785" t="s">
        <v>1182</v>
      </c>
      <c r="G4785" t="s">
        <v>104</v>
      </c>
      <c r="T4785">
        <v>4</v>
      </c>
      <c r="U4785">
        <v>3</v>
      </c>
      <c r="V4785">
        <v>21</v>
      </c>
      <c r="W4785">
        <v>0</v>
      </c>
      <c r="X4785">
        <v>0</v>
      </c>
      <c r="Y4785">
        <v>0</v>
      </c>
      <c r="AF4785">
        <v>5.0999999999999996</v>
      </c>
    </row>
    <row r="4786" spans="1:32" x14ac:dyDescent="0.2">
      <c r="A4786" t="s">
        <v>1073</v>
      </c>
      <c r="B4786" t="s">
        <v>794</v>
      </c>
      <c r="C4786" t="s">
        <v>50</v>
      </c>
      <c r="D4786" t="s">
        <v>38</v>
      </c>
      <c r="E4786">
        <v>1</v>
      </c>
      <c r="F4786" t="s">
        <v>1074</v>
      </c>
      <c r="G4786" t="s">
        <v>105</v>
      </c>
      <c r="T4786">
        <v>3</v>
      </c>
      <c r="U4786">
        <v>3</v>
      </c>
      <c r="V4786">
        <v>19</v>
      </c>
      <c r="W4786">
        <v>0</v>
      </c>
      <c r="X4786">
        <v>0</v>
      </c>
      <c r="Y4786">
        <v>0</v>
      </c>
      <c r="AF4786">
        <v>4.9000000000000004</v>
      </c>
    </row>
    <row r="4787" spans="1:32" x14ac:dyDescent="0.2">
      <c r="A4787" t="s">
        <v>878</v>
      </c>
      <c r="B4787" t="s">
        <v>794</v>
      </c>
      <c r="C4787" t="s">
        <v>41</v>
      </c>
      <c r="D4787" t="s">
        <v>46</v>
      </c>
      <c r="E4787">
        <v>1</v>
      </c>
      <c r="F4787" t="s">
        <v>879</v>
      </c>
      <c r="G4787" t="s">
        <v>100</v>
      </c>
      <c r="T4787">
        <v>5</v>
      </c>
      <c r="U4787">
        <v>3</v>
      </c>
      <c r="V4787">
        <v>19</v>
      </c>
      <c r="W4787">
        <v>0</v>
      </c>
      <c r="X4787">
        <v>0</v>
      </c>
      <c r="Y4787">
        <v>0</v>
      </c>
      <c r="AF4787">
        <v>4.9000000000000004</v>
      </c>
    </row>
    <row r="4788" spans="1:32" x14ac:dyDescent="0.2">
      <c r="A4788" t="s">
        <v>538</v>
      </c>
      <c r="B4788" t="s">
        <v>475</v>
      </c>
      <c r="C4788" t="s">
        <v>39</v>
      </c>
      <c r="D4788" t="s">
        <v>60</v>
      </c>
      <c r="E4788">
        <v>1</v>
      </c>
      <c r="F4788" t="s">
        <v>539</v>
      </c>
      <c r="G4788" t="s">
        <v>106</v>
      </c>
      <c r="O4788">
        <v>3</v>
      </c>
      <c r="P4788">
        <v>20</v>
      </c>
      <c r="Q4788">
        <v>0</v>
      </c>
      <c r="R4788">
        <v>0</v>
      </c>
      <c r="S4788">
        <v>0</v>
      </c>
      <c r="T4788">
        <v>2</v>
      </c>
      <c r="U4788">
        <v>2</v>
      </c>
      <c r="V4788">
        <v>8</v>
      </c>
      <c r="W4788">
        <v>0</v>
      </c>
      <c r="X4788">
        <v>0</v>
      </c>
      <c r="Y4788">
        <v>0</v>
      </c>
      <c r="AF4788">
        <v>4.8</v>
      </c>
    </row>
    <row r="4789" spans="1:32" x14ac:dyDescent="0.2">
      <c r="A4789" t="s">
        <v>974</v>
      </c>
      <c r="B4789" t="s">
        <v>720</v>
      </c>
      <c r="C4789" t="s">
        <v>39</v>
      </c>
      <c r="D4789" t="s">
        <v>60</v>
      </c>
      <c r="E4789">
        <v>1</v>
      </c>
      <c r="F4789" t="s">
        <v>975</v>
      </c>
      <c r="G4789" t="s">
        <v>106</v>
      </c>
      <c r="T4789">
        <v>3</v>
      </c>
      <c r="U4789">
        <v>2</v>
      </c>
      <c r="V4789">
        <v>27</v>
      </c>
      <c r="W4789">
        <v>0</v>
      </c>
      <c r="X4789">
        <v>0</v>
      </c>
      <c r="Y4789">
        <v>0</v>
      </c>
      <c r="AF4789">
        <v>4.7</v>
      </c>
    </row>
    <row r="4790" spans="1:32" x14ac:dyDescent="0.2">
      <c r="A4790" t="s">
        <v>842</v>
      </c>
      <c r="B4790" t="s">
        <v>720</v>
      </c>
      <c r="C4790" t="s">
        <v>58</v>
      </c>
      <c r="D4790" t="s">
        <v>59</v>
      </c>
      <c r="E4790">
        <v>1</v>
      </c>
      <c r="F4790" t="s">
        <v>843</v>
      </c>
      <c r="G4790" t="s">
        <v>96</v>
      </c>
      <c r="T4790">
        <v>2</v>
      </c>
      <c r="U4790">
        <v>2</v>
      </c>
      <c r="V4790">
        <v>27</v>
      </c>
      <c r="W4790">
        <v>0</v>
      </c>
      <c r="X4790">
        <v>0</v>
      </c>
      <c r="Y4790">
        <v>0</v>
      </c>
      <c r="AF4790">
        <v>4.7</v>
      </c>
    </row>
    <row r="4791" spans="1:32" x14ac:dyDescent="0.2">
      <c r="A4791" t="s">
        <v>1005</v>
      </c>
      <c r="B4791" t="s">
        <v>720</v>
      </c>
      <c r="C4791" t="s">
        <v>37</v>
      </c>
      <c r="D4791" t="s">
        <v>34</v>
      </c>
      <c r="E4791">
        <v>1</v>
      </c>
      <c r="F4791" t="s">
        <v>1006</v>
      </c>
      <c r="G4791" t="s">
        <v>104</v>
      </c>
      <c r="T4791">
        <v>6</v>
      </c>
      <c r="U4791">
        <v>2</v>
      </c>
      <c r="V4791">
        <v>26</v>
      </c>
      <c r="W4791">
        <v>0</v>
      </c>
      <c r="X4791">
        <v>0</v>
      </c>
      <c r="Y4791">
        <v>0</v>
      </c>
      <c r="AF4791">
        <v>4.5999999999999996</v>
      </c>
    </row>
    <row r="4792" spans="1:32" x14ac:dyDescent="0.2">
      <c r="A4792" t="s">
        <v>628</v>
      </c>
      <c r="B4792" t="s">
        <v>475</v>
      </c>
      <c r="C4792" t="s">
        <v>34</v>
      </c>
      <c r="D4792" t="s">
        <v>37</v>
      </c>
      <c r="E4792">
        <v>1</v>
      </c>
      <c r="F4792" t="s">
        <v>629</v>
      </c>
      <c r="G4792" t="s">
        <v>104</v>
      </c>
      <c r="O4792">
        <v>6</v>
      </c>
      <c r="P4792">
        <v>16</v>
      </c>
      <c r="Q4792">
        <v>0</v>
      </c>
      <c r="R4792">
        <v>0</v>
      </c>
      <c r="S4792">
        <v>0</v>
      </c>
      <c r="T4792">
        <v>1</v>
      </c>
      <c r="U4792">
        <v>1</v>
      </c>
      <c r="V4792">
        <v>19</v>
      </c>
      <c r="W4792">
        <v>0</v>
      </c>
      <c r="X4792">
        <v>0</v>
      </c>
      <c r="Y4792">
        <v>0</v>
      </c>
      <c r="AF4792">
        <v>4.5</v>
      </c>
    </row>
    <row r="4793" spans="1:32" x14ac:dyDescent="0.2">
      <c r="A4793" t="s">
        <v>984</v>
      </c>
      <c r="B4793" t="s">
        <v>720</v>
      </c>
      <c r="C4793" t="s">
        <v>55</v>
      </c>
      <c r="D4793" t="s">
        <v>31</v>
      </c>
      <c r="E4793">
        <v>1</v>
      </c>
      <c r="F4793" t="s">
        <v>985</v>
      </c>
      <c r="G4793" t="s">
        <v>101</v>
      </c>
      <c r="T4793">
        <v>2</v>
      </c>
      <c r="U4793">
        <v>2</v>
      </c>
      <c r="V4793">
        <v>25</v>
      </c>
      <c r="W4793">
        <v>0</v>
      </c>
      <c r="X4793">
        <v>0</v>
      </c>
      <c r="Y4793">
        <v>0</v>
      </c>
      <c r="AF4793">
        <v>4.5</v>
      </c>
    </row>
    <row r="4794" spans="1:32" x14ac:dyDescent="0.2">
      <c r="A4794" t="s">
        <v>1057</v>
      </c>
      <c r="B4794" t="s">
        <v>720</v>
      </c>
      <c r="C4794" t="s">
        <v>31</v>
      </c>
      <c r="D4794" t="s">
        <v>55</v>
      </c>
      <c r="E4794">
        <v>1</v>
      </c>
      <c r="F4794" t="s">
        <v>1058</v>
      </c>
      <c r="G4794" t="s">
        <v>101</v>
      </c>
      <c r="T4794">
        <v>5</v>
      </c>
      <c r="U4794">
        <v>2</v>
      </c>
      <c r="V4794">
        <v>25</v>
      </c>
      <c r="W4794">
        <v>0</v>
      </c>
      <c r="X4794">
        <v>0</v>
      </c>
      <c r="Y4794">
        <v>0</v>
      </c>
      <c r="AF4794">
        <v>4.5</v>
      </c>
    </row>
    <row r="4795" spans="1:32" x14ac:dyDescent="0.2">
      <c r="A4795" t="s">
        <v>612</v>
      </c>
      <c r="B4795" t="s">
        <v>475</v>
      </c>
      <c r="C4795" t="s">
        <v>55</v>
      </c>
      <c r="D4795" t="s">
        <v>31</v>
      </c>
      <c r="E4795">
        <v>1</v>
      </c>
      <c r="F4795" t="s">
        <v>613</v>
      </c>
      <c r="G4795" t="s">
        <v>101</v>
      </c>
      <c r="O4795">
        <v>9</v>
      </c>
      <c r="P4795">
        <v>30</v>
      </c>
      <c r="Q4795">
        <v>0</v>
      </c>
      <c r="R4795">
        <v>0</v>
      </c>
      <c r="S4795">
        <v>0</v>
      </c>
      <c r="T4795">
        <v>1</v>
      </c>
      <c r="U4795">
        <v>1</v>
      </c>
      <c r="V4795">
        <v>4</v>
      </c>
      <c r="W4795">
        <v>0</v>
      </c>
      <c r="X4795">
        <v>0</v>
      </c>
      <c r="Y4795">
        <v>0</v>
      </c>
      <c r="AF4795">
        <v>4.4000000000000004</v>
      </c>
    </row>
    <row r="4796" spans="1:32" x14ac:dyDescent="0.2">
      <c r="A4796" t="s">
        <v>826</v>
      </c>
      <c r="B4796" t="s">
        <v>720</v>
      </c>
      <c r="C4796" t="s">
        <v>43</v>
      </c>
      <c r="D4796" t="s">
        <v>48</v>
      </c>
      <c r="E4796">
        <v>1</v>
      </c>
      <c r="F4796" t="s">
        <v>827</v>
      </c>
      <c r="G4796" t="s">
        <v>89</v>
      </c>
      <c r="T4796">
        <v>3</v>
      </c>
      <c r="U4796">
        <v>2</v>
      </c>
      <c r="V4796">
        <v>24</v>
      </c>
      <c r="W4796">
        <v>0</v>
      </c>
      <c r="X4796">
        <v>0</v>
      </c>
      <c r="Y4796">
        <v>0</v>
      </c>
      <c r="AF4796">
        <v>4.4000000000000004</v>
      </c>
    </row>
    <row r="4797" spans="1:32" x14ac:dyDescent="0.2">
      <c r="A4797" t="s">
        <v>1159</v>
      </c>
      <c r="B4797" t="s">
        <v>794</v>
      </c>
      <c r="C4797" t="s">
        <v>55</v>
      </c>
      <c r="D4797" t="s">
        <v>31</v>
      </c>
      <c r="E4797">
        <v>1</v>
      </c>
      <c r="F4797" t="s">
        <v>1160</v>
      </c>
      <c r="G4797" t="s">
        <v>101</v>
      </c>
      <c r="T4797">
        <v>4</v>
      </c>
      <c r="U4797">
        <v>2</v>
      </c>
      <c r="V4797">
        <v>23</v>
      </c>
      <c r="W4797">
        <v>0</v>
      </c>
      <c r="X4797">
        <v>0</v>
      </c>
      <c r="Y4797">
        <v>0</v>
      </c>
      <c r="AF4797">
        <v>4.3</v>
      </c>
    </row>
    <row r="4798" spans="1:32" x14ac:dyDescent="0.2">
      <c r="A4798" t="s">
        <v>948</v>
      </c>
      <c r="B4798" t="s">
        <v>720</v>
      </c>
      <c r="C4798" t="s">
        <v>33</v>
      </c>
      <c r="D4798" t="s">
        <v>62</v>
      </c>
      <c r="E4798">
        <v>1</v>
      </c>
      <c r="F4798" t="s">
        <v>949</v>
      </c>
      <c r="G4798" t="s">
        <v>97</v>
      </c>
      <c r="T4798">
        <v>3</v>
      </c>
      <c r="U4798">
        <v>2</v>
      </c>
      <c r="V4798">
        <v>23</v>
      </c>
      <c r="W4798">
        <v>0</v>
      </c>
      <c r="X4798">
        <v>0</v>
      </c>
      <c r="Y4798">
        <v>0</v>
      </c>
      <c r="AF4798">
        <v>4.3</v>
      </c>
    </row>
    <row r="4799" spans="1:32" x14ac:dyDescent="0.2">
      <c r="A4799" t="s">
        <v>397</v>
      </c>
      <c r="B4799" t="s">
        <v>367</v>
      </c>
      <c r="C4799" t="s">
        <v>45</v>
      </c>
      <c r="D4799" t="s">
        <v>32</v>
      </c>
      <c r="E4799">
        <v>1</v>
      </c>
      <c r="F4799" t="s">
        <v>398</v>
      </c>
      <c r="G4799" t="s">
        <v>93</v>
      </c>
      <c r="H4799">
        <v>8</v>
      </c>
      <c r="I4799">
        <v>5</v>
      </c>
      <c r="J4799">
        <v>49</v>
      </c>
      <c r="K4799">
        <v>0</v>
      </c>
      <c r="L4799">
        <v>0</v>
      </c>
      <c r="M4799">
        <v>0</v>
      </c>
      <c r="N4799">
        <v>0</v>
      </c>
      <c r="O4799">
        <v>3</v>
      </c>
      <c r="P4799">
        <v>23</v>
      </c>
      <c r="Q4799">
        <v>0</v>
      </c>
      <c r="R4799">
        <v>0</v>
      </c>
      <c r="S4799">
        <v>0</v>
      </c>
      <c r="Z4799">
        <v>1</v>
      </c>
      <c r="AA4799">
        <v>0</v>
      </c>
      <c r="AF4799">
        <v>4.26</v>
      </c>
    </row>
    <row r="4800" spans="1:32" x14ac:dyDescent="0.2">
      <c r="A4800" t="s">
        <v>1227</v>
      </c>
      <c r="B4800" t="s">
        <v>720</v>
      </c>
      <c r="C4800" t="s">
        <v>38</v>
      </c>
      <c r="D4800" t="s">
        <v>50</v>
      </c>
      <c r="E4800">
        <v>1</v>
      </c>
      <c r="F4800" t="s">
        <v>1228</v>
      </c>
      <c r="G4800" t="s">
        <v>105</v>
      </c>
      <c r="T4800">
        <v>3</v>
      </c>
      <c r="U4800">
        <v>2</v>
      </c>
      <c r="V4800">
        <v>22</v>
      </c>
      <c r="W4800">
        <v>0</v>
      </c>
      <c r="X4800">
        <v>0</v>
      </c>
      <c r="Y4800">
        <v>0</v>
      </c>
      <c r="AF4800">
        <v>4.2</v>
      </c>
    </row>
    <row r="4801" spans="1:32" x14ac:dyDescent="0.2">
      <c r="A4801" t="s">
        <v>1075</v>
      </c>
      <c r="B4801" t="s">
        <v>720</v>
      </c>
      <c r="C4801" t="s">
        <v>56</v>
      </c>
      <c r="D4801" t="s">
        <v>51</v>
      </c>
      <c r="E4801">
        <v>1</v>
      </c>
      <c r="F4801" t="s">
        <v>1076</v>
      </c>
      <c r="G4801" t="s">
        <v>102</v>
      </c>
      <c r="T4801">
        <v>6</v>
      </c>
      <c r="U4801">
        <v>3</v>
      </c>
      <c r="V4801">
        <v>12</v>
      </c>
      <c r="W4801">
        <v>0</v>
      </c>
      <c r="X4801">
        <v>0</v>
      </c>
      <c r="Y4801">
        <v>0</v>
      </c>
      <c r="AF4801">
        <v>4.2</v>
      </c>
    </row>
    <row r="4802" spans="1:32" x14ac:dyDescent="0.2">
      <c r="A4802" t="s">
        <v>548</v>
      </c>
      <c r="B4802" t="s">
        <v>475</v>
      </c>
      <c r="C4802" t="s">
        <v>33</v>
      </c>
      <c r="D4802" t="s">
        <v>62</v>
      </c>
      <c r="E4802">
        <v>1</v>
      </c>
      <c r="F4802" t="s">
        <v>549</v>
      </c>
      <c r="G4802" t="s">
        <v>97</v>
      </c>
      <c r="O4802">
        <v>5</v>
      </c>
      <c r="P4802">
        <v>22</v>
      </c>
      <c r="Q4802">
        <v>0</v>
      </c>
      <c r="R4802">
        <v>0</v>
      </c>
      <c r="S4802">
        <v>0</v>
      </c>
      <c r="T4802">
        <v>1</v>
      </c>
      <c r="U4802">
        <v>1</v>
      </c>
      <c r="V4802">
        <v>9</v>
      </c>
      <c r="W4802">
        <v>0</v>
      </c>
      <c r="X4802">
        <v>0</v>
      </c>
      <c r="Y4802">
        <v>0</v>
      </c>
      <c r="AF4802">
        <v>4.0999999999999996</v>
      </c>
    </row>
    <row r="4803" spans="1:32" x14ac:dyDescent="0.2">
      <c r="A4803" t="s">
        <v>702</v>
      </c>
      <c r="B4803" t="s">
        <v>475</v>
      </c>
      <c r="C4803" t="s">
        <v>54</v>
      </c>
      <c r="D4803" t="s">
        <v>36</v>
      </c>
      <c r="E4803">
        <v>1</v>
      </c>
      <c r="F4803" t="s">
        <v>703</v>
      </c>
      <c r="G4803" t="s">
        <v>103</v>
      </c>
      <c r="O4803">
        <v>13</v>
      </c>
      <c r="P4803">
        <v>41</v>
      </c>
      <c r="Q4803">
        <v>0</v>
      </c>
      <c r="R4803">
        <v>0</v>
      </c>
      <c r="S4803">
        <v>0</v>
      </c>
      <c r="Z4803">
        <v>1</v>
      </c>
      <c r="AA4803">
        <v>0</v>
      </c>
      <c r="AF4803">
        <v>4.0999999999999996</v>
      </c>
    </row>
    <row r="4804" spans="1:32" x14ac:dyDescent="0.2">
      <c r="A4804" t="s">
        <v>578</v>
      </c>
      <c r="B4804" t="s">
        <v>475</v>
      </c>
      <c r="C4804" t="s">
        <v>31</v>
      </c>
      <c r="D4804" t="s">
        <v>55</v>
      </c>
      <c r="E4804">
        <v>1</v>
      </c>
      <c r="F4804" t="s">
        <v>579</v>
      </c>
      <c r="G4804" t="s">
        <v>101</v>
      </c>
      <c r="O4804">
        <v>12</v>
      </c>
      <c r="P4804">
        <v>41</v>
      </c>
      <c r="Q4804">
        <v>0</v>
      </c>
      <c r="R4804">
        <v>0</v>
      </c>
      <c r="S4804">
        <v>0</v>
      </c>
      <c r="AF4804">
        <v>4.0999999999999996</v>
      </c>
    </row>
    <row r="4805" spans="1:32" x14ac:dyDescent="0.2">
      <c r="A4805" t="s">
        <v>616</v>
      </c>
      <c r="B4805" t="s">
        <v>475</v>
      </c>
      <c r="C4805" t="s">
        <v>33</v>
      </c>
      <c r="D4805" t="s">
        <v>62</v>
      </c>
      <c r="E4805">
        <v>1</v>
      </c>
      <c r="F4805" t="s">
        <v>617</v>
      </c>
      <c r="G4805" t="s">
        <v>97</v>
      </c>
      <c r="O4805">
        <v>6</v>
      </c>
      <c r="P4805">
        <v>28</v>
      </c>
      <c r="Q4805">
        <v>0</v>
      </c>
      <c r="R4805">
        <v>0</v>
      </c>
      <c r="S4805">
        <v>0</v>
      </c>
      <c r="T4805">
        <v>2</v>
      </c>
      <c r="U4805">
        <v>1</v>
      </c>
      <c r="V4805">
        <v>2</v>
      </c>
      <c r="W4805">
        <v>0</v>
      </c>
      <c r="X4805">
        <v>0</v>
      </c>
      <c r="Y4805">
        <v>0</v>
      </c>
      <c r="AF4805">
        <v>4</v>
      </c>
    </row>
    <row r="4806" spans="1:32" x14ac:dyDescent="0.2">
      <c r="A4806" t="s">
        <v>890</v>
      </c>
      <c r="B4806" t="s">
        <v>720</v>
      </c>
      <c r="C4806" t="s">
        <v>45</v>
      </c>
      <c r="D4806" t="s">
        <v>32</v>
      </c>
      <c r="E4806">
        <v>1</v>
      </c>
      <c r="F4806" t="s">
        <v>891</v>
      </c>
      <c r="G4806" t="s">
        <v>93</v>
      </c>
      <c r="T4806">
        <v>5</v>
      </c>
      <c r="U4806">
        <v>2</v>
      </c>
      <c r="V4806">
        <v>20</v>
      </c>
      <c r="W4806">
        <v>0</v>
      </c>
      <c r="X4806">
        <v>0</v>
      </c>
      <c r="Y4806">
        <v>0</v>
      </c>
      <c r="AF4806">
        <v>4</v>
      </c>
    </row>
    <row r="4807" spans="1:32" x14ac:dyDescent="0.2">
      <c r="A4807" t="s">
        <v>830</v>
      </c>
      <c r="B4807" t="s">
        <v>720</v>
      </c>
      <c r="C4807" t="s">
        <v>45</v>
      </c>
      <c r="D4807" t="s">
        <v>32</v>
      </c>
      <c r="E4807">
        <v>1</v>
      </c>
      <c r="F4807" t="s">
        <v>831</v>
      </c>
      <c r="G4807" t="s">
        <v>93</v>
      </c>
      <c r="T4807">
        <v>4</v>
      </c>
      <c r="U4807">
        <v>2</v>
      </c>
      <c r="V4807">
        <v>20</v>
      </c>
      <c r="W4807">
        <v>0</v>
      </c>
      <c r="X4807">
        <v>0</v>
      </c>
      <c r="Y4807">
        <v>0</v>
      </c>
      <c r="AF4807">
        <v>4</v>
      </c>
    </row>
    <row r="4808" spans="1:32" x14ac:dyDescent="0.2">
      <c r="A4808" t="s">
        <v>606</v>
      </c>
      <c r="B4808" t="s">
        <v>475</v>
      </c>
      <c r="C4808" t="s">
        <v>57</v>
      </c>
      <c r="D4808" t="s">
        <v>35</v>
      </c>
      <c r="E4808">
        <v>1</v>
      </c>
      <c r="F4808" t="s">
        <v>607</v>
      </c>
      <c r="G4808" t="s">
        <v>99</v>
      </c>
      <c r="O4808">
        <v>3</v>
      </c>
      <c r="P4808">
        <v>13</v>
      </c>
      <c r="Q4808">
        <v>0</v>
      </c>
      <c r="R4808">
        <v>0</v>
      </c>
      <c r="S4808">
        <v>0</v>
      </c>
      <c r="T4808">
        <v>1</v>
      </c>
      <c r="U4808">
        <v>1</v>
      </c>
      <c r="V4808">
        <v>16</v>
      </c>
      <c r="W4808">
        <v>0</v>
      </c>
      <c r="X4808">
        <v>0</v>
      </c>
      <c r="Y4808">
        <v>0</v>
      </c>
      <c r="AF4808">
        <v>3.9</v>
      </c>
    </row>
    <row r="4809" spans="1:32" x14ac:dyDescent="0.2">
      <c r="A4809" t="s">
        <v>787</v>
      </c>
      <c r="B4809" t="s">
        <v>720</v>
      </c>
      <c r="C4809" t="s">
        <v>51</v>
      </c>
      <c r="D4809" t="s">
        <v>56</v>
      </c>
      <c r="E4809">
        <v>1</v>
      </c>
      <c r="F4809" t="s">
        <v>788</v>
      </c>
      <c r="G4809" t="s">
        <v>102</v>
      </c>
      <c r="T4809">
        <v>3</v>
      </c>
      <c r="U4809">
        <v>2</v>
      </c>
      <c r="V4809">
        <v>19</v>
      </c>
      <c r="W4809">
        <v>0</v>
      </c>
      <c r="X4809">
        <v>0</v>
      </c>
      <c r="Y4809">
        <v>0</v>
      </c>
      <c r="AF4809">
        <v>3.9</v>
      </c>
    </row>
    <row r="4810" spans="1:32" x14ac:dyDescent="0.2">
      <c r="A4810" t="s">
        <v>1173</v>
      </c>
      <c r="B4810" t="s">
        <v>720</v>
      </c>
      <c r="C4810" t="s">
        <v>49</v>
      </c>
      <c r="D4810" t="s">
        <v>61</v>
      </c>
      <c r="E4810">
        <v>1</v>
      </c>
      <c r="F4810" t="s">
        <v>1174</v>
      </c>
      <c r="G4810" t="s">
        <v>94</v>
      </c>
      <c r="T4810">
        <v>2</v>
      </c>
      <c r="U4810">
        <v>1</v>
      </c>
      <c r="V4810">
        <v>29</v>
      </c>
      <c r="W4810">
        <v>0</v>
      </c>
      <c r="X4810">
        <v>0</v>
      </c>
      <c r="Y4810">
        <v>0</v>
      </c>
      <c r="AF4810">
        <v>3.9</v>
      </c>
    </row>
    <row r="4811" spans="1:32" x14ac:dyDescent="0.2">
      <c r="A4811" t="s">
        <v>986</v>
      </c>
      <c r="B4811" t="s">
        <v>720</v>
      </c>
      <c r="C4811" t="s">
        <v>38</v>
      </c>
      <c r="D4811" t="s">
        <v>50</v>
      </c>
      <c r="E4811">
        <v>1</v>
      </c>
      <c r="F4811" t="s">
        <v>987</v>
      </c>
      <c r="G4811" t="s">
        <v>105</v>
      </c>
      <c r="T4811">
        <v>3</v>
      </c>
      <c r="U4811">
        <v>2</v>
      </c>
      <c r="V4811">
        <v>19</v>
      </c>
      <c r="W4811">
        <v>0</v>
      </c>
      <c r="X4811">
        <v>0</v>
      </c>
      <c r="Y4811">
        <v>0</v>
      </c>
      <c r="AF4811">
        <v>3.9</v>
      </c>
    </row>
    <row r="4812" spans="1:32" x14ac:dyDescent="0.2">
      <c r="A4812" t="s">
        <v>580</v>
      </c>
      <c r="B4812" t="s">
        <v>475</v>
      </c>
      <c r="C4812" t="s">
        <v>62</v>
      </c>
      <c r="D4812" t="s">
        <v>33</v>
      </c>
      <c r="E4812">
        <v>1</v>
      </c>
      <c r="F4812" t="s">
        <v>581</v>
      </c>
      <c r="G4812" t="s">
        <v>97</v>
      </c>
      <c r="O4812">
        <v>6</v>
      </c>
      <c r="P4812">
        <v>16</v>
      </c>
      <c r="Q4812">
        <v>0</v>
      </c>
      <c r="R4812">
        <v>0</v>
      </c>
      <c r="S4812">
        <v>0</v>
      </c>
      <c r="T4812">
        <v>1</v>
      </c>
      <c r="U4812">
        <v>1</v>
      </c>
      <c r="V4812">
        <v>12</v>
      </c>
      <c r="W4812">
        <v>0</v>
      </c>
      <c r="X4812">
        <v>0</v>
      </c>
      <c r="Y4812">
        <v>0</v>
      </c>
      <c r="AF4812">
        <v>3.8</v>
      </c>
    </row>
    <row r="4813" spans="1:32" x14ac:dyDescent="0.2">
      <c r="A4813" t="s">
        <v>648</v>
      </c>
      <c r="B4813" t="s">
        <v>475</v>
      </c>
      <c r="C4813" t="s">
        <v>46</v>
      </c>
      <c r="D4813" t="s">
        <v>41</v>
      </c>
      <c r="E4813">
        <v>1</v>
      </c>
      <c r="F4813" t="s">
        <v>649</v>
      </c>
      <c r="G4813" t="s">
        <v>100</v>
      </c>
      <c r="O4813">
        <v>10</v>
      </c>
      <c r="P4813">
        <v>37</v>
      </c>
      <c r="Q4813">
        <v>0</v>
      </c>
      <c r="R4813">
        <v>0</v>
      </c>
      <c r="S4813">
        <v>0</v>
      </c>
      <c r="T4813">
        <v>1</v>
      </c>
      <c r="U4813">
        <v>0</v>
      </c>
      <c r="V4813">
        <v>0</v>
      </c>
      <c r="W4813">
        <v>0</v>
      </c>
      <c r="X4813">
        <v>0</v>
      </c>
      <c r="Y4813">
        <v>0</v>
      </c>
      <c r="AF4813">
        <v>3.7</v>
      </c>
    </row>
    <row r="4814" spans="1:32" x14ac:dyDescent="0.2">
      <c r="A4814" t="s">
        <v>818</v>
      </c>
      <c r="B4814" t="s">
        <v>720</v>
      </c>
      <c r="C4814" t="s">
        <v>39</v>
      </c>
      <c r="D4814" t="s">
        <v>60</v>
      </c>
      <c r="E4814">
        <v>1</v>
      </c>
      <c r="F4814" t="s">
        <v>819</v>
      </c>
      <c r="G4814" t="s">
        <v>106</v>
      </c>
      <c r="T4814">
        <v>4</v>
      </c>
      <c r="U4814">
        <v>1</v>
      </c>
      <c r="V4814">
        <v>27</v>
      </c>
      <c r="W4814">
        <v>0</v>
      </c>
      <c r="X4814">
        <v>0</v>
      </c>
      <c r="Y4814">
        <v>0</v>
      </c>
      <c r="AF4814">
        <v>3.7</v>
      </c>
    </row>
    <row r="4815" spans="1:32" x14ac:dyDescent="0.2">
      <c r="A4815" t="s">
        <v>1282</v>
      </c>
      <c r="B4815" t="s">
        <v>720</v>
      </c>
      <c r="C4815" t="s">
        <v>40</v>
      </c>
      <c r="D4815" t="s">
        <v>44</v>
      </c>
      <c r="E4815">
        <v>1</v>
      </c>
      <c r="F4815" t="s">
        <v>1283</v>
      </c>
      <c r="G4815" t="s">
        <v>92</v>
      </c>
      <c r="T4815">
        <v>2</v>
      </c>
      <c r="U4815">
        <v>2</v>
      </c>
      <c r="V4815">
        <v>17</v>
      </c>
      <c r="W4815">
        <v>0</v>
      </c>
      <c r="X4815">
        <v>0</v>
      </c>
      <c r="Y4815">
        <v>0</v>
      </c>
      <c r="AF4815">
        <v>3.7</v>
      </c>
    </row>
    <row r="4816" spans="1:32" x14ac:dyDescent="0.2">
      <c r="A4816" t="s">
        <v>1252</v>
      </c>
      <c r="B4816" t="s">
        <v>720</v>
      </c>
      <c r="C4816" t="s">
        <v>40</v>
      </c>
      <c r="D4816" t="s">
        <v>44</v>
      </c>
      <c r="E4816">
        <v>1</v>
      </c>
      <c r="F4816" t="s">
        <v>1253</v>
      </c>
      <c r="G4816" t="s">
        <v>92</v>
      </c>
      <c r="T4816">
        <v>6</v>
      </c>
      <c r="U4816">
        <v>1</v>
      </c>
      <c r="V4816">
        <v>27</v>
      </c>
      <c r="W4816">
        <v>0</v>
      </c>
      <c r="X4816">
        <v>0</v>
      </c>
      <c r="Y4816">
        <v>0</v>
      </c>
      <c r="AF4816">
        <v>3.7</v>
      </c>
    </row>
    <row r="4817" spans="1:32" x14ac:dyDescent="0.2">
      <c r="A4817" t="s">
        <v>990</v>
      </c>
      <c r="B4817" t="s">
        <v>720</v>
      </c>
      <c r="C4817" t="s">
        <v>50</v>
      </c>
      <c r="D4817" t="s">
        <v>38</v>
      </c>
      <c r="E4817">
        <v>1</v>
      </c>
      <c r="F4817" t="s">
        <v>991</v>
      </c>
      <c r="G4817" t="s">
        <v>105</v>
      </c>
      <c r="T4817">
        <v>4</v>
      </c>
      <c r="U4817">
        <v>2</v>
      </c>
      <c r="V4817">
        <v>16</v>
      </c>
      <c r="W4817">
        <v>0</v>
      </c>
      <c r="X4817">
        <v>0</v>
      </c>
      <c r="Y4817">
        <v>0</v>
      </c>
      <c r="AF4817">
        <v>3.6</v>
      </c>
    </row>
    <row r="4818" spans="1:32" x14ac:dyDescent="0.2">
      <c r="A4818" t="s">
        <v>1147</v>
      </c>
      <c r="B4818" t="s">
        <v>794</v>
      </c>
      <c r="C4818" t="s">
        <v>59</v>
      </c>
      <c r="D4818" t="s">
        <v>58</v>
      </c>
      <c r="E4818">
        <v>1</v>
      </c>
      <c r="F4818" t="s">
        <v>1148</v>
      </c>
      <c r="G4818" t="s">
        <v>96</v>
      </c>
      <c r="T4818">
        <v>1</v>
      </c>
      <c r="U4818">
        <v>1</v>
      </c>
      <c r="V4818">
        <v>5</v>
      </c>
      <c r="W4818">
        <v>0</v>
      </c>
      <c r="X4818">
        <v>1</v>
      </c>
      <c r="Y4818">
        <v>0</v>
      </c>
      <c r="AF4818">
        <v>3.5</v>
      </c>
    </row>
    <row r="4819" spans="1:32" x14ac:dyDescent="0.2">
      <c r="A4819" t="s">
        <v>1079</v>
      </c>
      <c r="B4819" t="s">
        <v>720</v>
      </c>
      <c r="C4819" t="s">
        <v>36</v>
      </c>
      <c r="D4819" t="s">
        <v>54</v>
      </c>
      <c r="E4819">
        <v>1</v>
      </c>
      <c r="F4819" t="s">
        <v>1080</v>
      </c>
      <c r="G4819" t="s">
        <v>103</v>
      </c>
      <c r="T4819">
        <v>4</v>
      </c>
      <c r="U4819">
        <v>2</v>
      </c>
      <c r="V4819">
        <v>14</v>
      </c>
      <c r="W4819">
        <v>0</v>
      </c>
      <c r="X4819">
        <v>0</v>
      </c>
      <c r="Y4819">
        <v>0</v>
      </c>
      <c r="AF4819">
        <v>3.4</v>
      </c>
    </row>
    <row r="4820" spans="1:32" x14ac:dyDescent="0.2">
      <c r="A4820" t="s">
        <v>1131</v>
      </c>
      <c r="B4820" t="s">
        <v>530</v>
      </c>
      <c r="C4820" t="s">
        <v>45</v>
      </c>
      <c r="D4820" t="s">
        <v>32</v>
      </c>
      <c r="E4820">
        <v>1</v>
      </c>
      <c r="F4820" t="s">
        <v>1132</v>
      </c>
      <c r="G4820" t="s">
        <v>93</v>
      </c>
      <c r="T4820">
        <v>2</v>
      </c>
      <c r="U4820">
        <v>2</v>
      </c>
      <c r="V4820">
        <v>14</v>
      </c>
      <c r="W4820">
        <v>0</v>
      </c>
      <c r="X4820">
        <v>0</v>
      </c>
      <c r="Y4820">
        <v>0</v>
      </c>
      <c r="AF4820">
        <v>3.4</v>
      </c>
    </row>
    <row r="4821" spans="1:32" x14ac:dyDescent="0.2">
      <c r="A4821" t="s">
        <v>810</v>
      </c>
      <c r="B4821" t="s">
        <v>720</v>
      </c>
      <c r="C4821" t="s">
        <v>44</v>
      </c>
      <c r="D4821" t="s">
        <v>40</v>
      </c>
      <c r="E4821">
        <v>1</v>
      </c>
      <c r="F4821" t="s">
        <v>811</v>
      </c>
      <c r="G4821" t="s">
        <v>92</v>
      </c>
      <c r="T4821">
        <v>3</v>
      </c>
      <c r="U4821">
        <v>2</v>
      </c>
      <c r="V4821">
        <v>13</v>
      </c>
      <c r="W4821">
        <v>0</v>
      </c>
      <c r="X4821">
        <v>0</v>
      </c>
      <c r="Y4821">
        <v>0</v>
      </c>
      <c r="AF4821">
        <v>3.3</v>
      </c>
    </row>
    <row r="4822" spans="1:32" x14ac:dyDescent="0.2">
      <c r="A4822" t="s">
        <v>1155</v>
      </c>
      <c r="B4822" t="s">
        <v>720</v>
      </c>
      <c r="C4822" t="s">
        <v>55</v>
      </c>
      <c r="D4822" t="s">
        <v>31</v>
      </c>
      <c r="E4822">
        <v>1</v>
      </c>
      <c r="F4822" t="s">
        <v>1156</v>
      </c>
      <c r="G4822" t="s">
        <v>101</v>
      </c>
      <c r="T4822">
        <v>7</v>
      </c>
      <c r="U4822">
        <v>2</v>
      </c>
      <c r="V4822">
        <v>13</v>
      </c>
      <c r="W4822">
        <v>0</v>
      </c>
      <c r="X4822">
        <v>0</v>
      </c>
      <c r="Y4822">
        <v>0</v>
      </c>
      <c r="AF4822">
        <v>3.3</v>
      </c>
    </row>
    <row r="4823" spans="1:32" x14ac:dyDescent="0.2">
      <c r="A4823" t="s">
        <v>375</v>
      </c>
      <c r="B4823" t="s">
        <v>367</v>
      </c>
      <c r="C4823" t="s">
        <v>56</v>
      </c>
      <c r="D4823" t="s">
        <v>51</v>
      </c>
      <c r="E4823">
        <v>1</v>
      </c>
      <c r="F4823" t="s">
        <v>376</v>
      </c>
      <c r="G4823" t="s">
        <v>102</v>
      </c>
      <c r="H4823">
        <v>12</v>
      </c>
      <c r="I4823">
        <v>7</v>
      </c>
      <c r="J4823">
        <v>61</v>
      </c>
      <c r="K4823">
        <v>0</v>
      </c>
      <c r="L4823">
        <v>0</v>
      </c>
      <c r="M4823">
        <v>0</v>
      </c>
      <c r="N4823">
        <v>0</v>
      </c>
      <c r="O4823">
        <v>1</v>
      </c>
      <c r="P4823">
        <v>8</v>
      </c>
      <c r="Q4823">
        <v>0</v>
      </c>
      <c r="R4823">
        <v>0</v>
      </c>
      <c r="S4823">
        <v>0</v>
      </c>
      <c r="AF4823">
        <v>3.24</v>
      </c>
    </row>
    <row r="4824" spans="1:32" x14ac:dyDescent="0.2">
      <c r="A4824" t="s">
        <v>844</v>
      </c>
      <c r="B4824" t="s">
        <v>720</v>
      </c>
      <c r="C4824" t="s">
        <v>61</v>
      </c>
      <c r="D4824" t="s">
        <v>49</v>
      </c>
      <c r="E4824">
        <v>1</v>
      </c>
      <c r="F4824" t="s">
        <v>845</v>
      </c>
      <c r="G4824" t="s">
        <v>94</v>
      </c>
      <c r="T4824">
        <v>2</v>
      </c>
      <c r="U4824">
        <v>1</v>
      </c>
      <c r="V4824">
        <v>22</v>
      </c>
      <c r="W4824">
        <v>0</v>
      </c>
      <c r="X4824">
        <v>0</v>
      </c>
      <c r="Y4824">
        <v>0</v>
      </c>
      <c r="AF4824">
        <v>3.2</v>
      </c>
    </row>
    <row r="4825" spans="1:32" x14ac:dyDescent="0.2">
      <c r="A4825" t="s">
        <v>600</v>
      </c>
      <c r="B4825" t="s">
        <v>475</v>
      </c>
      <c r="C4825" t="s">
        <v>49</v>
      </c>
      <c r="D4825" t="s">
        <v>61</v>
      </c>
      <c r="E4825">
        <v>1</v>
      </c>
      <c r="F4825" t="s">
        <v>601</v>
      </c>
      <c r="G4825" t="s">
        <v>94</v>
      </c>
      <c r="O4825">
        <v>2</v>
      </c>
      <c r="P4825">
        <v>4</v>
      </c>
      <c r="Q4825">
        <v>0</v>
      </c>
      <c r="R4825">
        <v>0</v>
      </c>
      <c r="S4825">
        <v>0</v>
      </c>
      <c r="T4825">
        <v>1</v>
      </c>
      <c r="U4825">
        <v>1</v>
      </c>
      <c r="V4825">
        <v>17</v>
      </c>
      <c r="W4825">
        <v>0</v>
      </c>
      <c r="X4825">
        <v>0</v>
      </c>
      <c r="Y4825">
        <v>0</v>
      </c>
      <c r="AF4825">
        <v>3.1</v>
      </c>
    </row>
    <row r="4826" spans="1:32" x14ac:dyDescent="0.2">
      <c r="A4826" t="s">
        <v>519</v>
      </c>
      <c r="B4826" t="s">
        <v>475</v>
      </c>
      <c r="C4826" t="s">
        <v>60</v>
      </c>
      <c r="D4826" t="s">
        <v>39</v>
      </c>
      <c r="E4826">
        <v>1</v>
      </c>
      <c r="F4826" t="s">
        <v>520</v>
      </c>
      <c r="G4826" t="s">
        <v>106</v>
      </c>
      <c r="O4826">
        <v>4</v>
      </c>
      <c r="P4826">
        <v>13</v>
      </c>
      <c r="Q4826">
        <v>0</v>
      </c>
      <c r="R4826">
        <v>0</v>
      </c>
      <c r="S4826">
        <v>0</v>
      </c>
      <c r="T4826">
        <v>1</v>
      </c>
      <c r="U4826">
        <v>1</v>
      </c>
      <c r="V4826">
        <v>7</v>
      </c>
      <c r="W4826">
        <v>0</v>
      </c>
      <c r="X4826">
        <v>0</v>
      </c>
      <c r="Y4826">
        <v>0</v>
      </c>
      <c r="Z4826">
        <v>1</v>
      </c>
      <c r="AA4826">
        <v>0</v>
      </c>
      <c r="AF4826">
        <v>3</v>
      </c>
    </row>
    <row r="4827" spans="1:32" x14ac:dyDescent="0.2">
      <c r="A4827" t="s">
        <v>690</v>
      </c>
      <c r="B4827" t="s">
        <v>530</v>
      </c>
      <c r="C4827" t="s">
        <v>59</v>
      </c>
      <c r="D4827" t="s">
        <v>58</v>
      </c>
      <c r="E4827">
        <v>1</v>
      </c>
      <c r="F4827" t="s">
        <v>691</v>
      </c>
      <c r="G4827" t="s">
        <v>96</v>
      </c>
      <c r="O4827">
        <v>1</v>
      </c>
      <c r="P4827">
        <v>2</v>
      </c>
      <c r="Q4827">
        <v>0</v>
      </c>
      <c r="R4827">
        <v>0</v>
      </c>
      <c r="S4827">
        <v>0</v>
      </c>
      <c r="T4827">
        <v>1</v>
      </c>
      <c r="U4827">
        <v>1</v>
      </c>
      <c r="V4827">
        <v>18</v>
      </c>
      <c r="W4827">
        <v>0</v>
      </c>
      <c r="X4827">
        <v>0</v>
      </c>
      <c r="Y4827">
        <v>0</v>
      </c>
      <c r="AF4827">
        <v>3</v>
      </c>
    </row>
    <row r="4828" spans="1:32" x14ac:dyDescent="0.2">
      <c r="A4828" t="s">
        <v>576</v>
      </c>
      <c r="B4828" t="s">
        <v>530</v>
      </c>
      <c r="C4828" t="s">
        <v>41</v>
      </c>
      <c r="D4828" t="s">
        <v>46</v>
      </c>
      <c r="E4828">
        <v>1</v>
      </c>
      <c r="F4828" t="s">
        <v>577</v>
      </c>
      <c r="G4828" t="s">
        <v>100</v>
      </c>
      <c r="O4828">
        <v>1</v>
      </c>
      <c r="P4828">
        <v>4</v>
      </c>
      <c r="Q4828">
        <v>0</v>
      </c>
      <c r="R4828">
        <v>0</v>
      </c>
      <c r="S4828">
        <v>0</v>
      </c>
      <c r="T4828">
        <v>3</v>
      </c>
      <c r="U4828">
        <v>2</v>
      </c>
      <c r="V4828">
        <v>5</v>
      </c>
      <c r="W4828">
        <v>0</v>
      </c>
      <c r="X4828">
        <v>0</v>
      </c>
      <c r="Y4828">
        <v>0</v>
      </c>
      <c r="AF4828">
        <v>2.9</v>
      </c>
    </row>
    <row r="4829" spans="1:32" x14ac:dyDescent="0.2">
      <c r="A4829" t="s">
        <v>540</v>
      </c>
      <c r="B4829" t="s">
        <v>530</v>
      </c>
      <c r="C4829" t="s">
        <v>44</v>
      </c>
      <c r="D4829" t="s">
        <v>40</v>
      </c>
      <c r="E4829">
        <v>1</v>
      </c>
      <c r="F4829" t="s">
        <v>541</v>
      </c>
      <c r="G4829" t="s">
        <v>92</v>
      </c>
      <c r="O4829">
        <v>1</v>
      </c>
      <c r="P4829">
        <v>12</v>
      </c>
      <c r="Q4829">
        <v>0</v>
      </c>
      <c r="R4829">
        <v>0</v>
      </c>
      <c r="S4829">
        <v>0</v>
      </c>
      <c r="T4829">
        <v>2</v>
      </c>
      <c r="U4829">
        <v>1</v>
      </c>
      <c r="V4829">
        <v>6</v>
      </c>
      <c r="W4829">
        <v>0</v>
      </c>
      <c r="X4829">
        <v>0</v>
      </c>
      <c r="Y4829">
        <v>0</v>
      </c>
      <c r="AF4829">
        <v>2.8</v>
      </c>
    </row>
    <row r="4830" spans="1:32" x14ac:dyDescent="0.2">
      <c r="A4830" t="s">
        <v>527</v>
      </c>
      <c r="B4830" t="s">
        <v>475</v>
      </c>
      <c r="C4830" t="s">
        <v>56</v>
      </c>
      <c r="D4830" t="s">
        <v>51</v>
      </c>
      <c r="E4830">
        <v>1</v>
      </c>
      <c r="F4830" t="s">
        <v>528</v>
      </c>
      <c r="G4830" t="s">
        <v>102</v>
      </c>
      <c r="O4830">
        <v>3</v>
      </c>
      <c r="P4830">
        <v>5</v>
      </c>
      <c r="Q4830">
        <v>0</v>
      </c>
      <c r="R4830">
        <v>0</v>
      </c>
      <c r="S4830">
        <v>0</v>
      </c>
      <c r="T4830">
        <v>1</v>
      </c>
      <c r="U4830">
        <v>1</v>
      </c>
      <c r="V4830">
        <v>13</v>
      </c>
      <c r="W4830">
        <v>0</v>
      </c>
      <c r="X4830">
        <v>0</v>
      </c>
      <c r="Y4830">
        <v>0</v>
      </c>
      <c r="AF4830">
        <v>2.8</v>
      </c>
    </row>
    <row r="4831" spans="1:32" x14ac:dyDescent="0.2">
      <c r="A4831" t="s">
        <v>523</v>
      </c>
      <c r="B4831" t="s">
        <v>475</v>
      </c>
      <c r="C4831" t="s">
        <v>53</v>
      </c>
      <c r="D4831" t="s">
        <v>42</v>
      </c>
      <c r="E4831">
        <v>1</v>
      </c>
      <c r="F4831" t="s">
        <v>524</v>
      </c>
      <c r="G4831" t="s">
        <v>98</v>
      </c>
      <c r="O4831">
        <v>6</v>
      </c>
      <c r="P4831">
        <v>28</v>
      </c>
      <c r="Q4831">
        <v>0</v>
      </c>
      <c r="R4831">
        <v>0</v>
      </c>
      <c r="S4831">
        <v>0</v>
      </c>
      <c r="AF4831">
        <v>2.8</v>
      </c>
    </row>
    <row r="4832" spans="1:32" x14ac:dyDescent="0.2">
      <c r="A4832" t="s">
        <v>946</v>
      </c>
      <c r="B4832" t="s">
        <v>794</v>
      </c>
      <c r="C4832" t="s">
        <v>33</v>
      </c>
      <c r="D4832" t="s">
        <v>62</v>
      </c>
      <c r="E4832">
        <v>1</v>
      </c>
      <c r="F4832" t="s">
        <v>947</v>
      </c>
      <c r="G4832" t="s">
        <v>97</v>
      </c>
      <c r="T4832">
        <v>4</v>
      </c>
      <c r="U4832">
        <v>1</v>
      </c>
      <c r="V4832">
        <v>18</v>
      </c>
      <c r="W4832">
        <v>0</v>
      </c>
      <c r="X4832">
        <v>0</v>
      </c>
      <c r="Y4832">
        <v>0</v>
      </c>
      <c r="AF4832">
        <v>2.8</v>
      </c>
    </row>
    <row r="4833" spans="1:32" x14ac:dyDescent="0.2">
      <c r="A4833" t="s">
        <v>1099</v>
      </c>
      <c r="B4833" t="s">
        <v>794</v>
      </c>
      <c r="C4833" t="s">
        <v>53</v>
      </c>
      <c r="D4833" t="s">
        <v>42</v>
      </c>
      <c r="E4833">
        <v>1</v>
      </c>
      <c r="F4833" t="s">
        <v>1100</v>
      </c>
      <c r="G4833" t="s">
        <v>98</v>
      </c>
      <c r="T4833">
        <v>2</v>
      </c>
      <c r="U4833">
        <v>2</v>
      </c>
      <c r="V4833">
        <v>8</v>
      </c>
      <c r="W4833">
        <v>0</v>
      </c>
      <c r="X4833">
        <v>0</v>
      </c>
      <c r="Y4833">
        <v>0</v>
      </c>
      <c r="AF4833">
        <v>2.8</v>
      </c>
    </row>
    <row r="4834" spans="1:32" x14ac:dyDescent="0.2">
      <c r="A4834" t="s">
        <v>892</v>
      </c>
      <c r="B4834" t="s">
        <v>720</v>
      </c>
      <c r="C4834" t="s">
        <v>46</v>
      </c>
      <c r="D4834" t="s">
        <v>41</v>
      </c>
      <c r="E4834">
        <v>1</v>
      </c>
      <c r="F4834" t="s">
        <v>893</v>
      </c>
      <c r="G4834" t="s">
        <v>100</v>
      </c>
      <c r="T4834">
        <v>1</v>
      </c>
      <c r="U4834">
        <v>1</v>
      </c>
      <c r="V4834">
        <v>18</v>
      </c>
      <c r="W4834">
        <v>0</v>
      </c>
      <c r="X4834">
        <v>0</v>
      </c>
      <c r="Y4834">
        <v>0</v>
      </c>
      <c r="AF4834">
        <v>2.8</v>
      </c>
    </row>
    <row r="4835" spans="1:32" x14ac:dyDescent="0.2">
      <c r="A4835" t="s">
        <v>1187</v>
      </c>
      <c r="B4835" t="s">
        <v>794</v>
      </c>
      <c r="C4835" t="s">
        <v>54</v>
      </c>
      <c r="D4835" t="s">
        <v>36</v>
      </c>
      <c r="E4835">
        <v>1</v>
      </c>
      <c r="F4835" t="s">
        <v>1188</v>
      </c>
      <c r="G4835" t="s">
        <v>103</v>
      </c>
      <c r="T4835">
        <v>1</v>
      </c>
      <c r="U4835">
        <v>1</v>
      </c>
      <c r="V4835">
        <v>18</v>
      </c>
      <c r="W4835">
        <v>0</v>
      </c>
      <c r="X4835">
        <v>0</v>
      </c>
      <c r="Y4835">
        <v>0</v>
      </c>
      <c r="AF4835">
        <v>2.8</v>
      </c>
    </row>
    <row r="4836" spans="1:32" x14ac:dyDescent="0.2">
      <c r="A4836" t="s">
        <v>399</v>
      </c>
      <c r="B4836" t="s">
        <v>367</v>
      </c>
      <c r="C4836" t="s">
        <v>55</v>
      </c>
      <c r="D4836" t="s">
        <v>31</v>
      </c>
      <c r="E4836">
        <v>1</v>
      </c>
      <c r="F4836" t="s">
        <v>400</v>
      </c>
      <c r="G4836" t="s">
        <v>101</v>
      </c>
      <c r="H4836">
        <v>32</v>
      </c>
      <c r="I4836">
        <v>18</v>
      </c>
      <c r="J4836">
        <v>117</v>
      </c>
      <c r="K4836">
        <v>0</v>
      </c>
      <c r="L4836">
        <v>0</v>
      </c>
      <c r="M4836">
        <v>2</v>
      </c>
      <c r="N4836">
        <v>0</v>
      </c>
      <c r="AF4836">
        <v>2.68</v>
      </c>
    </row>
    <row r="4837" spans="1:32" x14ac:dyDescent="0.2">
      <c r="A4837" t="s">
        <v>1326</v>
      </c>
      <c r="B4837" t="s">
        <v>720</v>
      </c>
      <c r="C4837" t="s">
        <v>48</v>
      </c>
      <c r="D4837" t="s">
        <v>43</v>
      </c>
      <c r="E4837">
        <v>1</v>
      </c>
      <c r="F4837" t="s">
        <v>1327</v>
      </c>
      <c r="G4837" t="s">
        <v>89</v>
      </c>
      <c r="T4837">
        <v>1</v>
      </c>
      <c r="U4837">
        <v>1</v>
      </c>
      <c r="V4837">
        <v>16</v>
      </c>
      <c r="W4837">
        <v>0</v>
      </c>
      <c r="X4837">
        <v>0</v>
      </c>
      <c r="Y4837">
        <v>0</v>
      </c>
      <c r="AF4837">
        <v>2.6</v>
      </c>
    </row>
    <row r="4838" spans="1:32" x14ac:dyDescent="0.2">
      <c r="A4838" t="s">
        <v>588</v>
      </c>
      <c r="B4838" t="s">
        <v>475</v>
      </c>
      <c r="C4838" t="s">
        <v>44</v>
      </c>
      <c r="D4838" t="s">
        <v>40</v>
      </c>
      <c r="E4838">
        <v>1</v>
      </c>
      <c r="F4838" t="s">
        <v>589</v>
      </c>
      <c r="G4838" t="s">
        <v>92</v>
      </c>
      <c r="O4838">
        <v>2</v>
      </c>
      <c r="P4838">
        <v>2</v>
      </c>
      <c r="Q4838">
        <v>0</v>
      </c>
      <c r="R4838">
        <v>0</v>
      </c>
      <c r="S4838">
        <v>0</v>
      </c>
      <c r="T4838">
        <v>2</v>
      </c>
      <c r="U4838">
        <v>2</v>
      </c>
      <c r="V4838">
        <v>3</v>
      </c>
      <c r="W4838">
        <v>0</v>
      </c>
      <c r="X4838">
        <v>0</v>
      </c>
      <c r="Y4838">
        <v>0</v>
      </c>
      <c r="AF4838">
        <v>2.5</v>
      </c>
    </row>
    <row r="4839" spans="1:32" x14ac:dyDescent="0.2">
      <c r="A4839" t="s">
        <v>1215</v>
      </c>
      <c r="B4839" t="s">
        <v>794</v>
      </c>
      <c r="C4839" t="s">
        <v>31</v>
      </c>
      <c r="D4839" t="s">
        <v>55</v>
      </c>
      <c r="E4839">
        <v>1</v>
      </c>
      <c r="F4839" t="s">
        <v>1216</v>
      </c>
      <c r="G4839" t="s">
        <v>101</v>
      </c>
      <c r="T4839">
        <v>2</v>
      </c>
      <c r="U4839">
        <v>2</v>
      </c>
      <c r="V4839">
        <v>5</v>
      </c>
      <c r="W4839">
        <v>0</v>
      </c>
      <c r="X4839">
        <v>0</v>
      </c>
      <c r="Y4839">
        <v>0</v>
      </c>
      <c r="AF4839">
        <v>2.5</v>
      </c>
    </row>
    <row r="4840" spans="1:32" x14ac:dyDescent="0.2">
      <c r="A4840" t="s">
        <v>1143</v>
      </c>
      <c r="B4840" t="s">
        <v>794</v>
      </c>
      <c r="C4840" t="s">
        <v>55</v>
      </c>
      <c r="D4840" t="s">
        <v>31</v>
      </c>
      <c r="E4840">
        <v>1</v>
      </c>
      <c r="F4840" t="s">
        <v>1144</v>
      </c>
      <c r="G4840" t="s">
        <v>101</v>
      </c>
      <c r="T4840">
        <v>2</v>
      </c>
      <c r="U4840">
        <v>1</v>
      </c>
      <c r="V4840">
        <v>15</v>
      </c>
      <c r="W4840">
        <v>0</v>
      </c>
      <c r="X4840">
        <v>0</v>
      </c>
      <c r="Y4840">
        <v>0</v>
      </c>
      <c r="AF4840">
        <v>2.5</v>
      </c>
    </row>
    <row r="4841" spans="1:32" x14ac:dyDescent="0.2">
      <c r="A4841" t="s">
        <v>832</v>
      </c>
      <c r="B4841" t="s">
        <v>794</v>
      </c>
      <c r="C4841" t="s">
        <v>33</v>
      </c>
      <c r="D4841" t="s">
        <v>62</v>
      </c>
      <c r="E4841">
        <v>1</v>
      </c>
      <c r="F4841" t="s">
        <v>833</v>
      </c>
      <c r="G4841" t="s">
        <v>97</v>
      </c>
      <c r="T4841">
        <v>1</v>
      </c>
      <c r="U4841">
        <v>1</v>
      </c>
      <c r="V4841">
        <v>15</v>
      </c>
      <c r="W4841">
        <v>0</v>
      </c>
      <c r="X4841">
        <v>0</v>
      </c>
      <c r="Y4841">
        <v>0</v>
      </c>
      <c r="AF4841">
        <v>2.5</v>
      </c>
    </row>
    <row r="4842" spans="1:32" x14ac:dyDescent="0.2">
      <c r="A4842" t="s">
        <v>1280</v>
      </c>
      <c r="B4842" t="s">
        <v>720</v>
      </c>
      <c r="C4842" t="s">
        <v>60</v>
      </c>
      <c r="D4842" t="s">
        <v>39</v>
      </c>
      <c r="E4842">
        <v>1</v>
      </c>
      <c r="F4842" t="s">
        <v>1281</v>
      </c>
      <c r="G4842" t="s">
        <v>106</v>
      </c>
      <c r="T4842">
        <v>2</v>
      </c>
      <c r="U4842">
        <v>2</v>
      </c>
      <c r="V4842">
        <v>5</v>
      </c>
      <c r="W4842">
        <v>0</v>
      </c>
      <c r="X4842">
        <v>0</v>
      </c>
      <c r="Y4842">
        <v>0</v>
      </c>
      <c r="AF4842">
        <v>2.5</v>
      </c>
    </row>
    <row r="4843" spans="1:32" x14ac:dyDescent="0.2">
      <c r="A4843" t="s">
        <v>1023</v>
      </c>
      <c r="B4843" t="s">
        <v>720</v>
      </c>
      <c r="C4843" t="s">
        <v>53</v>
      </c>
      <c r="D4843" t="s">
        <v>42</v>
      </c>
      <c r="E4843">
        <v>1</v>
      </c>
      <c r="F4843" t="s">
        <v>1024</v>
      </c>
      <c r="G4843" t="s">
        <v>98</v>
      </c>
      <c r="T4843">
        <v>2</v>
      </c>
      <c r="U4843">
        <v>1</v>
      </c>
      <c r="V4843">
        <v>15</v>
      </c>
      <c r="W4843">
        <v>0</v>
      </c>
      <c r="X4843">
        <v>0</v>
      </c>
      <c r="Y4843">
        <v>0</v>
      </c>
      <c r="AF4843">
        <v>2.5</v>
      </c>
    </row>
    <row r="4844" spans="1:32" x14ac:dyDescent="0.2">
      <c r="A4844" t="s">
        <v>694</v>
      </c>
      <c r="B4844" t="s">
        <v>475</v>
      </c>
      <c r="C4844" t="s">
        <v>36</v>
      </c>
      <c r="D4844" t="s">
        <v>54</v>
      </c>
      <c r="E4844">
        <v>1</v>
      </c>
      <c r="F4844" t="s">
        <v>695</v>
      </c>
      <c r="G4844" t="s">
        <v>103</v>
      </c>
      <c r="O4844">
        <v>3</v>
      </c>
      <c r="P4844">
        <v>10</v>
      </c>
      <c r="Q4844">
        <v>0</v>
      </c>
      <c r="R4844">
        <v>0</v>
      </c>
      <c r="S4844">
        <v>0</v>
      </c>
      <c r="T4844">
        <v>1</v>
      </c>
      <c r="U4844">
        <v>1</v>
      </c>
      <c r="V4844">
        <v>4</v>
      </c>
      <c r="W4844">
        <v>0</v>
      </c>
      <c r="X4844">
        <v>0</v>
      </c>
      <c r="Y4844">
        <v>0</v>
      </c>
      <c r="AF4844">
        <v>2.4</v>
      </c>
    </row>
    <row r="4845" spans="1:32" x14ac:dyDescent="0.2">
      <c r="A4845" t="s">
        <v>680</v>
      </c>
      <c r="B4845" t="s">
        <v>475</v>
      </c>
      <c r="C4845" t="s">
        <v>43</v>
      </c>
      <c r="D4845" t="s">
        <v>48</v>
      </c>
      <c r="E4845">
        <v>1</v>
      </c>
      <c r="F4845" t="s">
        <v>681</v>
      </c>
      <c r="G4845" t="s">
        <v>89</v>
      </c>
      <c r="O4845">
        <v>5</v>
      </c>
      <c r="P4845">
        <v>1</v>
      </c>
      <c r="Q4845">
        <v>0</v>
      </c>
      <c r="R4845">
        <v>0</v>
      </c>
      <c r="S4845">
        <v>0</v>
      </c>
      <c r="T4845">
        <v>2</v>
      </c>
      <c r="U4845">
        <v>1</v>
      </c>
      <c r="V4845">
        <v>12</v>
      </c>
      <c r="W4845">
        <v>0</v>
      </c>
      <c r="X4845">
        <v>0</v>
      </c>
      <c r="Y4845">
        <v>0</v>
      </c>
      <c r="AF4845">
        <v>2.2999999999999998</v>
      </c>
    </row>
    <row r="4846" spans="1:32" x14ac:dyDescent="0.2">
      <c r="A4846" t="s">
        <v>1067</v>
      </c>
      <c r="B4846" t="s">
        <v>794</v>
      </c>
      <c r="C4846" t="s">
        <v>45</v>
      </c>
      <c r="D4846" t="s">
        <v>32</v>
      </c>
      <c r="E4846">
        <v>1</v>
      </c>
      <c r="F4846" t="s">
        <v>1068</v>
      </c>
      <c r="G4846" t="s">
        <v>93</v>
      </c>
      <c r="T4846">
        <v>3</v>
      </c>
      <c r="U4846">
        <v>1</v>
      </c>
      <c r="V4846">
        <v>13</v>
      </c>
      <c r="W4846">
        <v>0</v>
      </c>
      <c r="X4846">
        <v>0</v>
      </c>
      <c r="Y4846">
        <v>0</v>
      </c>
      <c r="AF4846">
        <v>2.2999999999999998</v>
      </c>
    </row>
    <row r="4847" spans="1:32" x14ac:dyDescent="0.2">
      <c r="A4847" t="s">
        <v>564</v>
      </c>
      <c r="B4847" t="s">
        <v>475</v>
      </c>
      <c r="C4847" t="s">
        <v>45</v>
      </c>
      <c r="D4847" t="s">
        <v>32</v>
      </c>
      <c r="E4847">
        <v>1</v>
      </c>
      <c r="F4847" t="s">
        <v>565</v>
      </c>
      <c r="G4847" t="s">
        <v>93</v>
      </c>
      <c r="O4847">
        <v>7</v>
      </c>
      <c r="P4847">
        <v>22</v>
      </c>
      <c r="Q4847">
        <v>0</v>
      </c>
      <c r="R4847">
        <v>0</v>
      </c>
      <c r="S4847">
        <v>0</v>
      </c>
      <c r="AF4847">
        <v>2.2000000000000002</v>
      </c>
    </row>
    <row r="4848" spans="1:32" x14ac:dyDescent="0.2">
      <c r="A4848" t="s">
        <v>1029</v>
      </c>
      <c r="B4848" t="s">
        <v>720</v>
      </c>
      <c r="C4848" t="s">
        <v>42</v>
      </c>
      <c r="D4848" t="s">
        <v>53</v>
      </c>
      <c r="E4848">
        <v>1</v>
      </c>
      <c r="F4848" t="s">
        <v>1030</v>
      </c>
      <c r="G4848" t="s">
        <v>98</v>
      </c>
      <c r="T4848">
        <v>3</v>
      </c>
      <c r="U4848">
        <v>1</v>
      </c>
      <c r="V4848">
        <v>12</v>
      </c>
      <c r="W4848">
        <v>0</v>
      </c>
      <c r="X4848">
        <v>0</v>
      </c>
      <c r="Y4848">
        <v>0</v>
      </c>
      <c r="AF4848">
        <v>2.2000000000000002</v>
      </c>
    </row>
    <row r="4849" spans="1:32" x14ac:dyDescent="0.2">
      <c r="A4849" t="s">
        <v>982</v>
      </c>
      <c r="B4849" t="s">
        <v>720</v>
      </c>
      <c r="C4849" t="s">
        <v>60</v>
      </c>
      <c r="D4849" t="s">
        <v>39</v>
      </c>
      <c r="E4849">
        <v>1</v>
      </c>
      <c r="F4849" t="s">
        <v>983</v>
      </c>
      <c r="G4849" t="s">
        <v>106</v>
      </c>
      <c r="T4849">
        <v>3</v>
      </c>
      <c r="U4849">
        <v>1</v>
      </c>
      <c r="V4849">
        <v>11</v>
      </c>
      <c r="W4849">
        <v>0</v>
      </c>
      <c r="X4849">
        <v>0</v>
      </c>
      <c r="Y4849">
        <v>0</v>
      </c>
      <c r="AF4849">
        <v>2.1</v>
      </c>
    </row>
    <row r="4850" spans="1:32" x14ac:dyDescent="0.2">
      <c r="A4850" t="s">
        <v>781</v>
      </c>
      <c r="B4850" t="s">
        <v>720</v>
      </c>
      <c r="C4850" t="s">
        <v>62</v>
      </c>
      <c r="D4850" t="s">
        <v>33</v>
      </c>
      <c r="E4850">
        <v>1</v>
      </c>
      <c r="F4850" t="s">
        <v>782</v>
      </c>
      <c r="G4850" t="s">
        <v>97</v>
      </c>
      <c r="O4850">
        <v>1</v>
      </c>
      <c r="P4850">
        <v>9</v>
      </c>
      <c r="Q4850">
        <v>0</v>
      </c>
      <c r="R4850">
        <v>0</v>
      </c>
      <c r="S4850">
        <v>0</v>
      </c>
      <c r="T4850">
        <v>2</v>
      </c>
      <c r="U4850">
        <v>1</v>
      </c>
      <c r="V4850">
        <v>2</v>
      </c>
      <c r="W4850">
        <v>0</v>
      </c>
      <c r="X4850">
        <v>0</v>
      </c>
      <c r="Y4850">
        <v>0</v>
      </c>
      <c r="AF4850">
        <v>2.1</v>
      </c>
    </row>
    <row r="4851" spans="1:32" x14ac:dyDescent="0.2">
      <c r="A4851" t="s">
        <v>1163</v>
      </c>
      <c r="B4851" t="s">
        <v>720</v>
      </c>
      <c r="C4851" t="s">
        <v>54</v>
      </c>
      <c r="D4851" t="s">
        <v>36</v>
      </c>
      <c r="E4851">
        <v>1</v>
      </c>
      <c r="F4851" t="s">
        <v>1164</v>
      </c>
      <c r="G4851" t="s">
        <v>103</v>
      </c>
      <c r="T4851">
        <v>2</v>
      </c>
      <c r="U4851">
        <v>1</v>
      </c>
      <c r="V4851">
        <v>11</v>
      </c>
      <c r="W4851">
        <v>0</v>
      </c>
      <c r="X4851">
        <v>0</v>
      </c>
      <c r="Y4851">
        <v>0</v>
      </c>
      <c r="AF4851">
        <v>2.1</v>
      </c>
    </row>
    <row r="4852" spans="1:32" x14ac:dyDescent="0.2">
      <c r="A4852" t="s">
        <v>1151</v>
      </c>
      <c r="B4852" t="s">
        <v>794</v>
      </c>
      <c r="C4852" t="s">
        <v>44</v>
      </c>
      <c r="D4852" t="s">
        <v>40</v>
      </c>
      <c r="E4852">
        <v>1</v>
      </c>
      <c r="F4852" t="s">
        <v>1152</v>
      </c>
      <c r="G4852" t="s">
        <v>92</v>
      </c>
      <c r="T4852">
        <v>3</v>
      </c>
      <c r="U4852">
        <v>1</v>
      </c>
      <c r="V4852">
        <v>11</v>
      </c>
      <c r="W4852">
        <v>0</v>
      </c>
      <c r="X4852">
        <v>0</v>
      </c>
      <c r="Y4852">
        <v>0</v>
      </c>
      <c r="AF4852">
        <v>2.1</v>
      </c>
    </row>
    <row r="4853" spans="1:32" x14ac:dyDescent="0.2">
      <c r="A4853" t="s">
        <v>898</v>
      </c>
      <c r="B4853" t="s">
        <v>720</v>
      </c>
      <c r="C4853" t="s">
        <v>43</v>
      </c>
      <c r="D4853" t="s">
        <v>48</v>
      </c>
      <c r="E4853">
        <v>1</v>
      </c>
      <c r="F4853" t="s">
        <v>899</v>
      </c>
      <c r="G4853" t="s">
        <v>89</v>
      </c>
      <c r="T4853">
        <v>1</v>
      </c>
      <c r="U4853">
        <v>1</v>
      </c>
      <c r="V4853">
        <v>9</v>
      </c>
      <c r="W4853">
        <v>0</v>
      </c>
      <c r="X4853">
        <v>0</v>
      </c>
      <c r="Y4853">
        <v>0</v>
      </c>
      <c r="AF4853">
        <v>1.9</v>
      </c>
    </row>
    <row r="4854" spans="1:32" x14ac:dyDescent="0.2">
      <c r="A4854" t="s">
        <v>964</v>
      </c>
      <c r="B4854" t="s">
        <v>720</v>
      </c>
      <c r="C4854" t="s">
        <v>44</v>
      </c>
      <c r="D4854" t="s">
        <v>40</v>
      </c>
      <c r="E4854">
        <v>1</v>
      </c>
      <c r="F4854" t="s">
        <v>965</v>
      </c>
      <c r="G4854" t="s">
        <v>92</v>
      </c>
      <c r="T4854">
        <v>2</v>
      </c>
      <c r="U4854">
        <v>1</v>
      </c>
      <c r="V4854">
        <v>9</v>
      </c>
      <c r="W4854">
        <v>0</v>
      </c>
      <c r="X4854">
        <v>0</v>
      </c>
      <c r="Y4854">
        <v>0</v>
      </c>
      <c r="AF4854">
        <v>1.9</v>
      </c>
    </row>
    <row r="4855" spans="1:32" x14ac:dyDescent="0.2">
      <c r="A4855" t="s">
        <v>1157</v>
      </c>
      <c r="B4855" t="s">
        <v>794</v>
      </c>
      <c r="C4855" t="s">
        <v>44</v>
      </c>
      <c r="D4855" t="s">
        <v>40</v>
      </c>
      <c r="E4855">
        <v>1</v>
      </c>
      <c r="F4855" t="s">
        <v>1158</v>
      </c>
      <c r="G4855" t="s">
        <v>92</v>
      </c>
      <c r="T4855">
        <v>2</v>
      </c>
      <c r="U4855">
        <v>1</v>
      </c>
      <c r="V4855">
        <v>9</v>
      </c>
      <c r="W4855">
        <v>0</v>
      </c>
      <c r="X4855">
        <v>0</v>
      </c>
      <c r="Y4855">
        <v>0</v>
      </c>
      <c r="AF4855">
        <v>1.9</v>
      </c>
    </row>
    <row r="4856" spans="1:32" x14ac:dyDescent="0.2">
      <c r="A4856" t="s">
        <v>962</v>
      </c>
      <c r="B4856" t="s">
        <v>720</v>
      </c>
      <c r="C4856" t="s">
        <v>52</v>
      </c>
      <c r="D4856" t="s">
        <v>47</v>
      </c>
      <c r="E4856">
        <v>1</v>
      </c>
      <c r="F4856" t="s">
        <v>963</v>
      </c>
      <c r="G4856" t="s">
        <v>95</v>
      </c>
      <c r="T4856">
        <v>5</v>
      </c>
      <c r="U4856">
        <v>1</v>
      </c>
      <c r="V4856">
        <v>8</v>
      </c>
      <c r="W4856">
        <v>0</v>
      </c>
      <c r="X4856">
        <v>0</v>
      </c>
      <c r="Y4856">
        <v>0</v>
      </c>
      <c r="AF4856">
        <v>1.8</v>
      </c>
    </row>
    <row r="4857" spans="1:32" x14ac:dyDescent="0.2">
      <c r="A4857" t="s">
        <v>858</v>
      </c>
      <c r="B4857" t="s">
        <v>720</v>
      </c>
      <c r="C4857" t="s">
        <v>57</v>
      </c>
      <c r="D4857" t="s">
        <v>35</v>
      </c>
      <c r="E4857">
        <v>1</v>
      </c>
      <c r="F4857" t="s">
        <v>859</v>
      </c>
      <c r="G4857" t="s">
        <v>99</v>
      </c>
      <c r="T4857">
        <v>1</v>
      </c>
      <c r="U4857">
        <v>1</v>
      </c>
      <c r="V4857">
        <v>8</v>
      </c>
      <c r="W4857">
        <v>0</v>
      </c>
      <c r="X4857">
        <v>0</v>
      </c>
      <c r="Y4857">
        <v>0</v>
      </c>
      <c r="AF4857">
        <v>1.8</v>
      </c>
    </row>
    <row r="4858" spans="1:32" x14ac:dyDescent="0.2">
      <c r="A4858" t="s">
        <v>1175</v>
      </c>
      <c r="B4858" t="s">
        <v>720</v>
      </c>
      <c r="C4858" t="s">
        <v>56</v>
      </c>
      <c r="D4858" t="s">
        <v>51</v>
      </c>
      <c r="E4858">
        <v>1</v>
      </c>
      <c r="F4858" t="s">
        <v>1176</v>
      </c>
      <c r="G4858" t="s">
        <v>102</v>
      </c>
      <c r="T4858">
        <v>1</v>
      </c>
      <c r="U4858">
        <v>1</v>
      </c>
      <c r="V4858">
        <v>8</v>
      </c>
      <c r="W4858">
        <v>0</v>
      </c>
      <c r="X4858">
        <v>0</v>
      </c>
      <c r="Y4858">
        <v>0</v>
      </c>
      <c r="AF4858">
        <v>1.8</v>
      </c>
    </row>
    <row r="4859" spans="1:32" x14ac:dyDescent="0.2">
      <c r="A4859" t="s">
        <v>783</v>
      </c>
      <c r="B4859" t="s">
        <v>720</v>
      </c>
      <c r="C4859" t="s">
        <v>55</v>
      </c>
      <c r="D4859" t="s">
        <v>31</v>
      </c>
      <c r="E4859">
        <v>1</v>
      </c>
      <c r="F4859" t="s">
        <v>784</v>
      </c>
      <c r="G4859" t="s">
        <v>101</v>
      </c>
      <c r="T4859">
        <v>2</v>
      </c>
      <c r="U4859">
        <v>1</v>
      </c>
      <c r="V4859">
        <v>8</v>
      </c>
      <c r="W4859">
        <v>0</v>
      </c>
      <c r="X4859">
        <v>0</v>
      </c>
      <c r="Y4859">
        <v>0</v>
      </c>
      <c r="AF4859">
        <v>1.8</v>
      </c>
    </row>
    <row r="4860" spans="1:32" x14ac:dyDescent="0.2">
      <c r="A4860" t="s">
        <v>1043</v>
      </c>
      <c r="B4860" t="s">
        <v>720</v>
      </c>
      <c r="C4860" t="s">
        <v>46</v>
      </c>
      <c r="D4860" t="s">
        <v>41</v>
      </c>
      <c r="E4860">
        <v>1</v>
      </c>
      <c r="F4860" t="s">
        <v>1044</v>
      </c>
      <c r="G4860" t="s">
        <v>100</v>
      </c>
      <c r="T4860">
        <v>1</v>
      </c>
      <c r="U4860">
        <v>1</v>
      </c>
      <c r="V4860">
        <v>8</v>
      </c>
      <c r="W4860">
        <v>0</v>
      </c>
      <c r="X4860">
        <v>0</v>
      </c>
      <c r="Y4860">
        <v>0</v>
      </c>
      <c r="AF4860">
        <v>1.8</v>
      </c>
    </row>
    <row r="4861" spans="1:32" x14ac:dyDescent="0.2">
      <c r="A4861" t="s">
        <v>608</v>
      </c>
      <c r="B4861" t="s">
        <v>475</v>
      </c>
      <c r="C4861" t="s">
        <v>52</v>
      </c>
      <c r="D4861" t="s">
        <v>47</v>
      </c>
      <c r="E4861">
        <v>1</v>
      </c>
      <c r="F4861" t="s">
        <v>609</v>
      </c>
      <c r="G4861" t="s">
        <v>95</v>
      </c>
      <c r="O4861">
        <v>4</v>
      </c>
      <c r="P4861">
        <v>16</v>
      </c>
      <c r="Q4861">
        <v>0</v>
      </c>
      <c r="R4861">
        <v>0</v>
      </c>
      <c r="S4861">
        <v>0</v>
      </c>
      <c r="T4861">
        <v>1</v>
      </c>
      <c r="U4861">
        <v>0</v>
      </c>
      <c r="V4861">
        <v>0</v>
      </c>
      <c r="W4861">
        <v>0</v>
      </c>
      <c r="X4861">
        <v>0</v>
      </c>
      <c r="Y4861">
        <v>0</v>
      </c>
      <c r="AF4861">
        <v>1.6</v>
      </c>
    </row>
    <row r="4862" spans="1:32" x14ac:dyDescent="0.2">
      <c r="A4862" t="s">
        <v>966</v>
      </c>
      <c r="B4862" t="s">
        <v>794</v>
      </c>
      <c r="C4862" t="s">
        <v>38</v>
      </c>
      <c r="D4862" t="s">
        <v>50</v>
      </c>
      <c r="E4862">
        <v>1</v>
      </c>
      <c r="F4862" t="s">
        <v>967</v>
      </c>
      <c r="G4862" t="s">
        <v>105</v>
      </c>
      <c r="T4862">
        <v>1</v>
      </c>
      <c r="U4862">
        <v>1</v>
      </c>
      <c r="V4862">
        <v>6</v>
      </c>
      <c r="W4862">
        <v>0</v>
      </c>
      <c r="X4862">
        <v>0</v>
      </c>
      <c r="Y4862">
        <v>0</v>
      </c>
      <c r="AF4862">
        <v>1.6</v>
      </c>
    </row>
    <row r="4863" spans="1:32" x14ac:dyDescent="0.2">
      <c r="A4863" t="s">
        <v>1274</v>
      </c>
      <c r="B4863" t="s">
        <v>720</v>
      </c>
      <c r="C4863" t="s">
        <v>36</v>
      </c>
      <c r="D4863" t="s">
        <v>54</v>
      </c>
      <c r="E4863">
        <v>1</v>
      </c>
      <c r="F4863" t="s">
        <v>1275</v>
      </c>
      <c r="G4863" t="s">
        <v>103</v>
      </c>
      <c r="T4863">
        <v>1</v>
      </c>
      <c r="U4863">
        <v>1</v>
      </c>
      <c r="V4863">
        <v>6</v>
      </c>
      <c r="W4863">
        <v>0</v>
      </c>
      <c r="X4863">
        <v>0</v>
      </c>
      <c r="Y4863">
        <v>0</v>
      </c>
      <c r="AF4863">
        <v>1.6</v>
      </c>
    </row>
    <row r="4864" spans="1:32" x14ac:dyDescent="0.2">
      <c r="A4864" t="s">
        <v>910</v>
      </c>
      <c r="B4864" t="s">
        <v>720</v>
      </c>
      <c r="C4864" t="s">
        <v>50</v>
      </c>
      <c r="D4864" t="s">
        <v>38</v>
      </c>
      <c r="E4864">
        <v>1</v>
      </c>
      <c r="F4864" t="s">
        <v>911</v>
      </c>
      <c r="G4864" t="s">
        <v>105</v>
      </c>
      <c r="T4864">
        <v>1</v>
      </c>
      <c r="U4864">
        <v>1</v>
      </c>
      <c r="V4864">
        <v>5</v>
      </c>
      <c r="W4864">
        <v>0</v>
      </c>
      <c r="X4864">
        <v>0</v>
      </c>
      <c r="Y4864">
        <v>0</v>
      </c>
      <c r="AF4864">
        <v>1.5</v>
      </c>
    </row>
    <row r="4865" spans="1:32" x14ac:dyDescent="0.2">
      <c r="A4865" t="s">
        <v>1097</v>
      </c>
      <c r="B4865" t="s">
        <v>794</v>
      </c>
      <c r="C4865" t="s">
        <v>60</v>
      </c>
      <c r="D4865" t="s">
        <v>39</v>
      </c>
      <c r="E4865">
        <v>1</v>
      </c>
      <c r="F4865" t="s">
        <v>1098</v>
      </c>
      <c r="G4865" t="s">
        <v>106</v>
      </c>
      <c r="T4865">
        <v>1</v>
      </c>
      <c r="U4865">
        <v>1</v>
      </c>
      <c r="V4865">
        <v>5</v>
      </c>
      <c r="W4865">
        <v>0</v>
      </c>
      <c r="X4865">
        <v>0</v>
      </c>
      <c r="Y4865">
        <v>0</v>
      </c>
      <c r="AF4865">
        <v>1.5</v>
      </c>
    </row>
    <row r="4866" spans="1:32" x14ac:dyDescent="0.2">
      <c r="A4866" t="s">
        <v>860</v>
      </c>
      <c r="B4866" t="s">
        <v>720</v>
      </c>
      <c r="C4866" t="s">
        <v>38</v>
      </c>
      <c r="D4866" t="s">
        <v>50</v>
      </c>
      <c r="E4866">
        <v>1</v>
      </c>
      <c r="F4866" t="s">
        <v>861</v>
      </c>
      <c r="G4866" t="s">
        <v>105</v>
      </c>
      <c r="T4866">
        <v>2</v>
      </c>
      <c r="U4866">
        <v>1</v>
      </c>
      <c r="V4866">
        <v>5</v>
      </c>
      <c r="W4866">
        <v>0</v>
      </c>
      <c r="X4866">
        <v>0</v>
      </c>
      <c r="Y4866">
        <v>0</v>
      </c>
      <c r="AF4866">
        <v>1.5</v>
      </c>
    </row>
    <row r="4867" spans="1:32" x14ac:dyDescent="0.2">
      <c r="A4867" t="s">
        <v>678</v>
      </c>
      <c r="B4867" t="s">
        <v>475</v>
      </c>
      <c r="C4867" t="s">
        <v>37</v>
      </c>
      <c r="D4867" t="s">
        <v>34</v>
      </c>
      <c r="E4867">
        <v>1</v>
      </c>
      <c r="F4867" t="s">
        <v>679</v>
      </c>
      <c r="G4867" t="s">
        <v>104</v>
      </c>
      <c r="O4867">
        <v>6</v>
      </c>
      <c r="P4867">
        <v>14</v>
      </c>
      <c r="Q4867">
        <v>0</v>
      </c>
      <c r="R4867">
        <v>0</v>
      </c>
      <c r="S4867">
        <v>0</v>
      </c>
      <c r="AF4867">
        <v>1.4</v>
      </c>
    </row>
    <row r="4868" spans="1:32" x14ac:dyDescent="0.2">
      <c r="A4868" t="s">
        <v>906</v>
      </c>
      <c r="B4868" t="s">
        <v>794</v>
      </c>
      <c r="C4868" t="s">
        <v>46</v>
      </c>
      <c r="D4868" t="s">
        <v>41</v>
      </c>
      <c r="E4868">
        <v>1</v>
      </c>
      <c r="F4868" t="s">
        <v>907</v>
      </c>
      <c r="G4868" t="s">
        <v>100</v>
      </c>
      <c r="T4868">
        <v>1</v>
      </c>
      <c r="U4868">
        <v>1</v>
      </c>
      <c r="V4868">
        <v>4</v>
      </c>
      <c r="W4868">
        <v>0</v>
      </c>
      <c r="X4868">
        <v>0</v>
      </c>
      <c r="Y4868">
        <v>0</v>
      </c>
      <c r="AF4868">
        <v>1.4</v>
      </c>
    </row>
    <row r="4869" spans="1:32" x14ac:dyDescent="0.2">
      <c r="A4869" t="s">
        <v>914</v>
      </c>
      <c r="B4869" t="s">
        <v>794</v>
      </c>
      <c r="C4869" t="s">
        <v>50</v>
      </c>
      <c r="D4869" t="s">
        <v>38</v>
      </c>
      <c r="E4869">
        <v>1</v>
      </c>
      <c r="F4869" t="s">
        <v>915</v>
      </c>
      <c r="G4869" t="s">
        <v>105</v>
      </c>
      <c r="T4869">
        <v>1</v>
      </c>
      <c r="U4869">
        <v>1</v>
      </c>
      <c r="V4869">
        <v>4</v>
      </c>
      <c r="W4869">
        <v>0</v>
      </c>
      <c r="X4869">
        <v>0</v>
      </c>
      <c r="Y4869">
        <v>0</v>
      </c>
      <c r="AF4869">
        <v>1.4</v>
      </c>
    </row>
    <row r="4870" spans="1:32" x14ac:dyDescent="0.2">
      <c r="A4870" t="s">
        <v>1219</v>
      </c>
      <c r="B4870" t="s">
        <v>794</v>
      </c>
      <c r="C4870" t="s">
        <v>56</v>
      </c>
      <c r="D4870" t="s">
        <v>51</v>
      </c>
      <c r="E4870">
        <v>1</v>
      </c>
      <c r="F4870" t="s">
        <v>1220</v>
      </c>
      <c r="G4870" t="s">
        <v>102</v>
      </c>
      <c r="T4870">
        <v>2</v>
      </c>
      <c r="U4870">
        <v>1</v>
      </c>
      <c r="V4870">
        <v>4</v>
      </c>
      <c r="W4870">
        <v>0</v>
      </c>
      <c r="X4870">
        <v>0</v>
      </c>
      <c r="Y4870">
        <v>0</v>
      </c>
      <c r="AF4870">
        <v>1.4</v>
      </c>
    </row>
    <row r="4871" spans="1:32" x14ac:dyDescent="0.2">
      <c r="A4871" t="s">
        <v>491</v>
      </c>
      <c r="B4871" t="s">
        <v>475</v>
      </c>
      <c r="C4871" t="s">
        <v>42</v>
      </c>
      <c r="D4871" t="s">
        <v>53</v>
      </c>
      <c r="E4871">
        <v>1</v>
      </c>
      <c r="F4871" t="s">
        <v>492</v>
      </c>
      <c r="G4871" t="s">
        <v>98</v>
      </c>
      <c r="O4871">
        <v>1</v>
      </c>
      <c r="P4871">
        <v>0</v>
      </c>
      <c r="Q4871">
        <v>0</v>
      </c>
      <c r="R4871">
        <v>0</v>
      </c>
      <c r="S4871">
        <v>0</v>
      </c>
      <c r="T4871">
        <v>1</v>
      </c>
      <c r="U4871">
        <v>1</v>
      </c>
      <c r="V4871">
        <v>3</v>
      </c>
      <c r="W4871">
        <v>0</v>
      </c>
      <c r="X4871">
        <v>0</v>
      </c>
      <c r="Y4871">
        <v>0</v>
      </c>
      <c r="AF4871">
        <v>1.3</v>
      </c>
    </row>
    <row r="4872" spans="1:32" x14ac:dyDescent="0.2">
      <c r="A4872" t="s">
        <v>1302</v>
      </c>
      <c r="B4872" t="s">
        <v>794</v>
      </c>
      <c r="C4872" t="s">
        <v>39</v>
      </c>
      <c r="D4872" t="s">
        <v>60</v>
      </c>
      <c r="E4872">
        <v>1</v>
      </c>
      <c r="F4872" t="s">
        <v>1303</v>
      </c>
      <c r="G4872" t="s">
        <v>106</v>
      </c>
      <c r="T4872">
        <v>2</v>
      </c>
      <c r="U4872">
        <v>1</v>
      </c>
      <c r="V4872">
        <v>3</v>
      </c>
      <c r="W4872">
        <v>0</v>
      </c>
      <c r="X4872">
        <v>0</v>
      </c>
      <c r="Y4872">
        <v>0</v>
      </c>
      <c r="AF4872">
        <v>1.3</v>
      </c>
    </row>
    <row r="4873" spans="1:32" x14ac:dyDescent="0.2">
      <c r="A4873" t="s">
        <v>763</v>
      </c>
      <c r="B4873" t="s">
        <v>720</v>
      </c>
      <c r="C4873" t="s">
        <v>53</v>
      </c>
      <c r="D4873" t="s">
        <v>42</v>
      </c>
      <c r="E4873">
        <v>1</v>
      </c>
      <c r="F4873" t="s">
        <v>764</v>
      </c>
      <c r="G4873" t="s">
        <v>98</v>
      </c>
      <c r="O4873">
        <v>1</v>
      </c>
      <c r="P4873">
        <v>2</v>
      </c>
      <c r="Q4873">
        <v>0</v>
      </c>
      <c r="R4873">
        <v>0</v>
      </c>
      <c r="S4873">
        <v>0</v>
      </c>
      <c r="T4873">
        <v>1</v>
      </c>
      <c r="U4873">
        <v>1</v>
      </c>
      <c r="V4873">
        <v>0</v>
      </c>
      <c r="W4873">
        <v>0</v>
      </c>
      <c r="X4873">
        <v>0</v>
      </c>
      <c r="Y4873">
        <v>0</v>
      </c>
      <c r="AF4873">
        <v>1.2</v>
      </c>
    </row>
    <row r="4874" spans="1:32" x14ac:dyDescent="0.2">
      <c r="A4874" t="s">
        <v>642</v>
      </c>
      <c r="B4874" t="s">
        <v>475</v>
      </c>
      <c r="C4874" t="s">
        <v>53</v>
      </c>
      <c r="D4874" t="s">
        <v>42</v>
      </c>
      <c r="E4874">
        <v>1</v>
      </c>
      <c r="F4874" t="s">
        <v>643</v>
      </c>
      <c r="G4874" t="s">
        <v>98</v>
      </c>
      <c r="O4874">
        <v>3</v>
      </c>
      <c r="P4874">
        <v>11</v>
      </c>
      <c r="Q4874">
        <v>0</v>
      </c>
      <c r="R4874">
        <v>0</v>
      </c>
      <c r="S4874">
        <v>0</v>
      </c>
      <c r="T4874">
        <v>1</v>
      </c>
      <c r="U4874">
        <v>0</v>
      </c>
      <c r="V4874">
        <v>0</v>
      </c>
      <c r="W4874">
        <v>0</v>
      </c>
      <c r="X4874">
        <v>0</v>
      </c>
      <c r="Y4874">
        <v>0</v>
      </c>
      <c r="AF4874">
        <v>1.1000000000000001</v>
      </c>
    </row>
    <row r="4875" spans="1:32" x14ac:dyDescent="0.2">
      <c r="A4875" t="s">
        <v>604</v>
      </c>
      <c r="B4875" t="s">
        <v>475</v>
      </c>
      <c r="C4875" t="s">
        <v>59</v>
      </c>
      <c r="D4875" t="s">
        <v>58</v>
      </c>
      <c r="E4875">
        <v>1</v>
      </c>
      <c r="F4875" t="s">
        <v>605</v>
      </c>
      <c r="G4875" t="s">
        <v>96</v>
      </c>
      <c r="O4875">
        <v>4</v>
      </c>
      <c r="P4875">
        <v>11</v>
      </c>
      <c r="Q4875">
        <v>0</v>
      </c>
      <c r="R4875">
        <v>0</v>
      </c>
      <c r="S4875">
        <v>0</v>
      </c>
      <c r="AF4875">
        <v>1.1000000000000001</v>
      </c>
    </row>
    <row r="4876" spans="1:32" x14ac:dyDescent="0.2">
      <c r="A4876" t="s">
        <v>1053</v>
      </c>
      <c r="B4876" t="s">
        <v>794</v>
      </c>
      <c r="C4876" t="s">
        <v>56</v>
      </c>
      <c r="D4876" t="s">
        <v>51</v>
      </c>
      <c r="E4876">
        <v>1</v>
      </c>
      <c r="F4876" t="s">
        <v>1054</v>
      </c>
      <c r="G4876" t="s">
        <v>102</v>
      </c>
      <c r="T4876">
        <v>2</v>
      </c>
      <c r="U4876">
        <v>1</v>
      </c>
      <c r="V4876">
        <v>1</v>
      </c>
      <c r="W4876">
        <v>0</v>
      </c>
      <c r="X4876">
        <v>0</v>
      </c>
      <c r="Y4876">
        <v>0</v>
      </c>
      <c r="AF4876">
        <v>1.1000000000000001</v>
      </c>
    </row>
    <row r="4877" spans="1:32" x14ac:dyDescent="0.2">
      <c r="A4877" t="s">
        <v>1013</v>
      </c>
      <c r="B4877" t="s">
        <v>720</v>
      </c>
      <c r="C4877" t="s">
        <v>39</v>
      </c>
      <c r="D4877" t="s">
        <v>60</v>
      </c>
      <c r="E4877">
        <v>1</v>
      </c>
      <c r="F4877" t="s">
        <v>1014</v>
      </c>
      <c r="G4877" t="s">
        <v>106</v>
      </c>
      <c r="T4877">
        <v>1</v>
      </c>
      <c r="U4877">
        <v>1</v>
      </c>
      <c r="V4877">
        <v>1</v>
      </c>
      <c r="W4877">
        <v>0</v>
      </c>
      <c r="X4877">
        <v>0</v>
      </c>
      <c r="Y4877">
        <v>0</v>
      </c>
      <c r="AF4877">
        <v>1.1000000000000001</v>
      </c>
    </row>
    <row r="4878" spans="1:32" x14ac:dyDescent="0.2">
      <c r="A4878" t="s">
        <v>1071</v>
      </c>
      <c r="B4878" t="s">
        <v>720</v>
      </c>
      <c r="C4878" t="s">
        <v>31</v>
      </c>
      <c r="D4878" t="s">
        <v>55</v>
      </c>
      <c r="E4878">
        <v>1</v>
      </c>
      <c r="F4878" t="s">
        <v>1072</v>
      </c>
      <c r="G4878" t="s">
        <v>101</v>
      </c>
      <c r="T4878">
        <v>1</v>
      </c>
      <c r="U4878">
        <v>1</v>
      </c>
      <c r="V4878">
        <v>1</v>
      </c>
      <c r="W4878">
        <v>0</v>
      </c>
      <c r="X4878">
        <v>0</v>
      </c>
      <c r="Y4878">
        <v>0</v>
      </c>
      <c r="AF4878">
        <v>1.1000000000000001</v>
      </c>
    </row>
    <row r="4879" spans="1:32" x14ac:dyDescent="0.2">
      <c r="A4879" t="s">
        <v>880</v>
      </c>
      <c r="B4879" t="s">
        <v>720</v>
      </c>
      <c r="C4879" t="s">
        <v>55</v>
      </c>
      <c r="D4879" t="s">
        <v>31</v>
      </c>
      <c r="E4879">
        <v>1</v>
      </c>
      <c r="F4879" t="s">
        <v>881</v>
      </c>
      <c r="G4879" t="s">
        <v>101</v>
      </c>
      <c r="T4879">
        <v>3</v>
      </c>
      <c r="U4879">
        <v>1</v>
      </c>
      <c r="V4879">
        <v>-1</v>
      </c>
      <c r="W4879">
        <v>0</v>
      </c>
      <c r="X4879">
        <v>0</v>
      </c>
      <c r="Y4879">
        <v>0</v>
      </c>
      <c r="AF4879">
        <v>0.9</v>
      </c>
    </row>
    <row r="4880" spans="1:32" x14ac:dyDescent="0.2">
      <c r="A4880" t="s">
        <v>656</v>
      </c>
      <c r="B4880" t="s">
        <v>475</v>
      </c>
      <c r="C4880" t="s">
        <v>60</v>
      </c>
      <c r="D4880" t="s">
        <v>39</v>
      </c>
      <c r="E4880">
        <v>1</v>
      </c>
      <c r="F4880" t="s">
        <v>657</v>
      </c>
      <c r="G4880" t="s">
        <v>106</v>
      </c>
      <c r="O4880">
        <v>2</v>
      </c>
      <c r="P4880">
        <v>8</v>
      </c>
      <c r="Q4880">
        <v>0</v>
      </c>
      <c r="R4880">
        <v>0</v>
      </c>
      <c r="S4880">
        <v>0</v>
      </c>
      <c r="T4880">
        <v>1</v>
      </c>
      <c r="U4880">
        <v>0</v>
      </c>
      <c r="V4880">
        <v>0</v>
      </c>
      <c r="W4880">
        <v>0</v>
      </c>
      <c r="X4880">
        <v>0</v>
      </c>
      <c r="Y4880">
        <v>0</v>
      </c>
      <c r="AF4880">
        <v>0.8</v>
      </c>
    </row>
    <row r="4881" spans="1:32" x14ac:dyDescent="0.2">
      <c r="A4881" t="s">
        <v>529</v>
      </c>
      <c r="B4881" t="s">
        <v>530</v>
      </c>
      <c r="C4881" t="s">
        <v>61</v>
      </c>
      <c r="D4881" t="s">
        <v>49</v>
      </c>
      <c r="E4881">
        <v>1</v>
      </c>
      <c r="F4881" t="s">
        <v>531</v>
      </c>
      <c r="G4881" t="s">
        <v>94</v>
      </c>
      <c r="O4881">
        <v>2</v>
      </c>
      <c r="P4881">
        <v>6</v>
      </c>
      <c r="Q4881">
        <v>0</v>
      </c>
      <c r="R4881">
        <v>0</v>
      </c>
      <c r="S4881">
        <v>0</v>
      </c>
      <c r="AF4881">
        <v>0.6</v>
      </c>
    </row>
    <row r="4882" spans="1:32" x14ac:dyDescent="0.2">
      <c r="A4882" t="s">
        <v>570</v>
      </c>
      <c r="B4882" t="s">
        <v>475</v>
      </c>
      <c r="C4882" t="s">
        <v>57</v>
      </c>
      <c r="D4882" t="s">
        <v>35</v>
      </c>
      <c r="E4882">
        <v>1</v>
      </c>
      <c r="F4882" t="s">
        <v>571</v>
      </c>
      <c r="G4882" t="s">
        <v>99</v>
      </c>
      <c r="O4882">
        <v>2</v>
      </c>
      <c r="P4882">
        <v>5</v>
      </c>
      <c r="Q4882">
        <v>0</v>
      </c>
      <c r="R4882">
        <v>0</v>
      </c>
      <c r="S4882">
        <v>0</v>
      </c>
      <c r="AF4882">
        <v>0.5</v>
      </c>
    </row>
    <row r="4883" spans="1:32" x14ac:dyDescent="0.2">
      <c r="A4883" t="s">
        <v>459</v>
      </c>
      <c r="B4883" t="s">
        <v>367</v>
      </c>
      <c r="C4883" t="s">
        <v>51</v>
      </c>
      <c r="D4883" t="s">
        <v>56</v>
      </c>
      <c r="E4883">
        <v>1</v>
      </c>
      <c r="F4883" t="s">
        <v>460</v>
      </c>
      <c r="G4883" t="s">
        <v>102</v>
      </c>
      <c r="H4883">
        <v>1</v>
      </c>
      <c r="I4883">
        <v>1</v>
      </c>
      <c r="J4883">
        <v>10</v>
      </c>
      <c r="K4883">
        <v>0</v>
      </c>
      <c r="L4883">
        <v>0</v>
      </c>
      <c r="M4883">
        <v>0</v>
      </c>
      <c r="N4883">
        <v>0</v>
      </c>
      <c r="AF4883">
        <v>0.4</v>
      </c>
    </row>
    <row r="4884" spans="1:32" x14ac:dyDescent="0.2">
      <c r="A4884" t="s">
        <v>542</v>
      </c>
      <c r="B4884" t="s">
        <v>475</v>
      </c>
      <c r="C4884" t="s">
        <v>45</v>
      </c>
      <c r="D4884" t="s">
        <v>32</v>
      </c>
      <c r="E4884">
        <v>1</v>
      </c>
      <c r="F4884" t="s">
        <v>543</v>
      </c>
      <c r="G4884" t="s">
        <v>93</v>
      </c>
      <c r="O4884">
        <v>1</v>
      </c>
      <c r="P4884">
        <v>4</v>
      </c>
      <c r="Q4884">
        <v>0</v>
      </c>
      <c r="R4884">
        <v>0</v>
      </c>
      <c r="S4884">
        <v>0</v>
      </c>
      <c r="T4884">
        <v>1</v>
      </c>
      <c r="U4884">
        <v>0</v>
      </c>
      <c r="V4884">
        <v>0</v>
      </c>
      <c r="W4884">
        <v>0</v>
      </c>
      <c r="X4884">
        <v>0</v>
      </c>
      <c r="Y4884">
        <v>0</v>
      </c>
      <c r="AF4884">
        <v>0.4</v>
      </c>
    </row>
    <row r="4885" spans="1:32" x14ac:dyDescent="0.2">
      <c r="A4885" t="s">
        <v>706</v>
      </c>
      <c r="B4885" t="s">
        <v>475</v>
      </c>
      <c r="C4885" t="s">
        <v>35</v>
      </c>
      <c r="D4885" t="s">
        <v>57</v>
      </c>
      <c r="E4885">
        <v>1</v>
      </c>
      <c r="F4885" t="s">
        <v>707</v>
      </c>
      <c r="G4885" t="s">
        <v>99</v>
      </c>
      <c r="O4885">
        <v>2</v>
      </c>
      <c r="P4885">
        <v>3</v>
      </c>
      <c r="Q4885">
        <v>0</v>
      </c>
      <c r="R4885">
        <v>0</v>
      </c>
      <c r="S4885">
        <v>0</v>
      </c>
      <c r="Z4885">
        <v>1</v>
      </c>
      <c r="AA4885">
        <v>0</v>
      </c>
      <c r="AF4885">
        <v>0.3</v>
      </c>
    </row>
    <row r="4886" spans="1:32" x14ac:dyDescent="0.2">
      <c r="A4886" t="s">
        <v>713</v>
      </c>
      <c r="B4886" t="s">
        <v>530</v>
      </c>
      <c r="C4886" t="s">
        <v>57</v>
      </c>
      <c r="D4886" t="s">
        <v>35</v>
      </c>
      <c r="E4886">
        <v>1</v>
      </c>
      <c r="F4886" t="s">
        <v>714</v>
      </c>
      <c r="G4886" t="s">
        <v>99</v>
      </c>
      <c r="O4886">
        <v>1</v>
      </c>
      <c r="P4886">
        <v>2</v>
      </c>
      <c r="Q4886">
        <v>0</v>
      </c>
      <c r="R4886">
        <v>0</v>
      </c>
      <c r="S4886">
        <v>0</v>
      </c>
      <c r="AF4886">
        <v>0.2</v>
      </c>
    </row>
    <row r="4887" spans="1:32" x14ac:dyDescent="0.2">
      <c r="A4887" t="s">
        <v>483</v>
      </c>
      <c r="B4887" t="s">
        <v>475</v>
      </c>
      <c r="C4887" t="s">
        <v>47</v>
      </c>
      <c r="D4887" t="s">
        <v>52</v>
      </c>
      <c r="E4887">
        <v>1</v>
      </c>
      <c r="F4887" t="s">
        <v>484</v>
      </c>
      <c r="G4887" t="s">
        <v>95</v>
      </c>
      <c r="O4887">
        <v>2</v>
      </c>
      <c r="P4887">
        <v>2</v>
      </c>
      <c r="Q4887">
        <v>0</v>
      </c>
      <c r="R4887">
        <v>0</v>
      </c>
      <c r="S4887">
        <v>0</v>
      </c>
      <c r="AF4887">
        <v>0.2</v>
      </c>
    </row>
    <row r="4888" spans="1:32" x14ac:dyDescent="0.2">
      <c r="A4888" t="s">
        <v>759</v>
      </c>
      <c r="B4888" t="s">
        <v>530</v>
      </c>
      <c r="C4888" t="s">
        <v>32</v>
      </c>
      <c r="D4888" t="s">
        <v>45</v>
      </c>
      <c r="E4888">
        <v>1</v>
      </c>
      <c r="F4888" t="s">
        <v>760</v>
      </c>
      <c r="G4888" t="s">
        <v>93</v>
      </c>
      <c r="O4888">
        <v>2</v>
      </c>
      <c r="P4888">
        <v>2</v>
      </c>
      <c r="Q4888">
        <v>0</v>
      </c>
      <c r="R4888">
        <v>0</v>
      </c>
      <c r="S4888">
        <v>0</v>
      </c>
      <c r="AF4888">
        <v>0.2</v>
      </c>
    </row>
    <row r="4889" spans="1:32" x14ac:dyDescent="0.2">
      <c r="A4889" t="s">
        <v>688</v>
      </c>
      <c r="B4889" t="s">
        <v>475</v>
      </c>
      <c r="C4889" t="s">
        <v>52</v>
      </c>
      <c r="D4889" t="s">
        <v>47</v>
      </c>
      <c r="E4889">
        <v>1</v>
      </c>
      <c r="F4889" t="s">
        <v>689</v>
      </c>
      <c r="G4889" t="s">
        <v>95</v>
      </c>
      <c r="O4889">
        <v>1</v>
      </c>
      <c r="P4889">
        <v>1</v>
      </c>
      <c r="Q4889">
        <v>0</v>
      </c>
      <c r="R4889">
        <v>0</v>
      </c>
      <c r="S4889">
        <v>0</v>
      </c>
      <c r="AF4889">
        <v>0.1</v>
      </c>
    </row>
    <row r="4890" spans="1:32" x14ac:dyDescent="0.2">
      <c r="A4890" t="s">
        <v>755</v>
      </c>
      <c r="B4890" t="s">
        <v>530</v>
      </c>
      <c r="C4890" t="s">
        <v>36</v>
      </c>
      <c r="D4890" t="s">
        <v>54</v>
      </c>
      <c r="E4890">
        <v>1</v>
      </c>
      <c r="F4890" t="s">
        <v>756</v>
      </c>
      <c r="G4890" t="s">
        <v>103</v>
      </c>
      <c r="O4890">
        <v>1</v>
      </c>
      <c r="P4890">
        <v>0</v>
      </c>
      <c r="Q4890">
        <v>0</v>
      </c>
      <c r="R4890">
        <v>0</v>
      </c>
      <c r="S4890">
        <v>0</v>
      </c>
      <c r="AF4890">
        <v>0</v>
      </c>
    </row>
    <row r="4891" spans="1:32" x14ac:dyDescent="0.2">
      <c r="A4891" t="s">
        <v>994</v>
      </c>
      <c r="B4891" t="s">
        <v>794</v>
      </c>
      <c r="C4891" t="s">
        <v>62</v>
      </c>
      <c r="D4891" t="s">
        <v>33</v>
      </c>
      <c r="E4891">
        <v>1</v>
      </c>
      <c r="F4891" t="s">
        <v>995</v>
      </c>
      <c r="G4891" t="s">
        <v>97</v>
      </c>
      <c r="T4891">
        <v>1</v>
      </c>
      <c r="U4891">
        <v>0</v>
      </c>
      <c r="V4891">
        <v>0</v>
      </c>
      <c r="W4891">
        <v>0</v>
      </c>
      <c r="X4891">
        <v>0</v>
      </c>
      <c r="Y4891">
        <v>0</v>
      </c>
      <c r="AF4891">
        <v>0</v>
      </c>
    </row>
    <row r="4892" spans="1:32" x14ac:dyDescent="0.2">
      <c r="A4892" t="s">
        <v>1047</v>
      </c>
      <c r="B4892" t="s">
        <v>794</v>
      </c>
      <c r="C4892" t="s">
        <v>40</v>
      </c>
      <c r="D4892" t="s">
        <v>44</v>
      </c>
      <c r="E4892">
        <v>1</v>
      </c>
      <c r="F4892" t="s">
        <v>1048</v>
      </c>
      <c r="G4892" t="s">
        <v>92</v>
      </c>
      <c r="T4892">
        <v>1</v>
      </c>
      <c r="U4892">
        <v>0</v>
      </c>
      <c r="V4892">
        <v>0</v>
      </c>
      <c r="W4892">
        <v>0</v>
      </c>
      <c r="X4892">
        <v>0</v>
      </c>
      <c r="Y4892">
        <v>0</v>
      </c>
      <c r="AF4892">
        <v>0</v>
      </c>
    </row>
    <row r="4893" spans="1:32" x14ac:dyDescent="0.2">
      <c r="A4893" t="s">
        <v>1049</v>
      </c>
      <c r="B4893" t="s">
        <v>794</v>
      </c>
      <c r="C4893" t="s">
        <v>32</v>
      </c>
      <c r="D4893" t="s">
        <v>45</v>
      </c>
      <c r="E4893">
        <v>1</v>
      </c>
      <c r="F4893" t="s">
        <v>1050</v>
      </c>
      <c r="G4893" t="s">
        <v>93</v>
      </c>
      <c r="T4893">
        <v>1</v>
      </c>
      <c r="U4893">
        <v>0</v>
      </c>
      <c r="V4893">
        <v>0</v>
      </c>
      <c r="W4893">
        <v>0</v>
      </c>
      <c r="X4893">
        <v>0</v>
      </c>
      <c r="Y4893">
        <v>0</v>
      </c>
      <c r="AF4893">
        <v>0</v>
      </c>
    </row>
    <row r="4894" spans="1:32" x14ac:dyDescent="0.2">
      <c r="A4894" t="s">
        <v>1055</v>
      </c>
      <c r="B4894" t="s">
        <v>794</v>
      </c>
      <c r="C4894" t="s">
        <v>51</v>
      </c>
      <c r="D4894" t="s">
        <v>56</v>
      </c>
      <c r="E4894">
        <v>1</v>
      </c>
      <c r="F4894" t="s">
        <v>1056</v>
      </c>
      <c r="G4894" t="s">
        <v>102</v>
      </c>
      <c r="T4894">
        <v>1</v>
      </c>
      <c r="U4894">
        <v>0</v>
      </c>
      <c r="V4894">
        <v>0</v>
      </c>
      <c r="W4894">
        <v>0</v>
      </c>
      <c r="X4894">
        <v>0</v>
      </c>
      <c r="Y4894">
        <v>0</v>
      </c>
      <c r="AF4894">
        <v>0</v>
      </c>
    </row>
    <row r="4895" spans="1:32" x14ac:dyDescent="0.2">
      <c r="A4895" t="s">
        <v>1107</v>
      </c>
      <c r="B4895" t="s">
        <v>720</v>
      </c>
      <c r="C4895" t="s">
        <v>53</v>
      </c>
      <c r="D4895" t="s">
        <v>42</v>
      </c>
      <c r="E4895">
        <v>1</v>
      </c>
      <c r="F4895" t="s">
        <v>1108</v>
      </c>
      <c r="G4895" t="s">
        <v>98</v>
      </c>
      <c r="T4895">
        <v>1</v>
      </c>
      <c r="U4895">
        <v>0</v>
      </c>
      <c r="V4895">
        <v>0</v>
      </c>
      <c r="W4895">
        <v>0</v>
      </c>
      <c r="X4895">
        <v>0</v>
      </c>
      <c r="Y4895">
        <v>0</v>
      </c>
      <c r="AF4895">
        <v>0</v>
      </c>
    </row>
    <row r="4896" spans="1:32" x14ac:dyDescent="0.2">
      <c r="A4896" t="s">
        <v>1115</v>
      </c>
      <c r="B4896" t="s">
        <v>794</v>
      </c>
      <c r="C4896" t="s">
        <v>45</v>
      </c>
      <c r="D4896" t="s">
        <v>32</v>
      </c>
      <c r="E4896">
        <v>1</v>
      </c>
      <c r="F4896" t="s">
        <v>1116</v>
      </c>
      <c r="G4896" t="s">
        <v>93</v>
      </c>
      <c r="T4896">
        <v>1</v>
      </c>
      <c r="U4896">
        <v>0</v>
      </c>
      <c r="V4896">
        <v>0</v>
      </c>
      <c r="W4896">
        <v>0</v>
      </c>
      <c r="X4896">
        <v>0</v>
      </c>
      <c r="Y4896">
        <v>0</v>
      </c>
      <c r="AF4896">
        <v>0</v>
      </c>
    </row>
    <row r="4897" spans="1:32" x14ac:dyDescent="0.2">
      <c r="A4897" t="s">
        <v>1123</v>
      </c>
      <c r="B4897" t="s">
        <v>794</v>
      </c>
      <c r="C4897" t="s">
        <v>33</v>
      </c>
      <c r="D4897" t="s">
        <v>62</v>
      </c>
      <c r="E4897">
        <v>1</v>
      </c>
      <c r="F4897" t="s">
        <v>1124</v>
      </c>
      <c r="G4897" t="s">
        <v>97</v>
      </c>
      <c r="T4897">
        <v>1</v>
      </c>
      <c r="U4897">
        <v>0</v>
      </c>
      <c r="V4897">
        <v>0</v>
      </c>
      <c r="W4897">
        <v>0</v>
      </c>
      <c r="X4897">
        <v>0</v>
      </c>
      <c r="Y4897">
        <v>0</v>
      </c>
      <c r="AF4897">
        <v>0</v>
      </c>
    </row>
    <row r="4898" spans="1:32" x14ac:dyDescent="0.2">
      <c r="A4898" t="s">
        <v>934</v>
      </c>
      <c r="B4898" t="s">
        <v>720</v>
      </c>
      <c r="C4898" t="s">
        <v>58</v>
      </c>
      <c r="D4898" t="s">
        <v>59</v>
      </c>
      <c r="E4898">
        <v>1</v>
      </c>
      <c r="F4898" t="s">
        <v>935</v>
      </c>
      <c r="G4898" t="s">
        <v>96</v>
      </c>
      <c r="T4898">
        <v>3</v>
      </c>
      <c r="U4898">
        <v>0</v>
      </c>
      <c r="V4898">
        <v>0</v>
      </c>
      <c r="W4898">
        <v>0</v>
      </c>
      <c r="X4898">
        <v>0</v>
      </c>
      <c r="Y4898">
        <v>0</v>
      </c>
      <c r="AF4898">
        <v>0</v>
      </c>
    </row>
    <row r="4899" spans="1:32" x14ac:dyDescent="0.2">
      <c r="A4899" t="s">
        <v>902</v>
      </c>
      <c r="B4899" t="s">
        <v>720</v>
      </c>
      <c r="C4899" t="s">
        <v>36</v>
      </c>
      <c r="D4899" t="s">
        <v>54</v>
      </c>
      <c r="E4899">
        <v>1</v>
      </c>
      <c r="F4899" t="s">
        <v>903</v>
      </c>
      <c r="G4899" t="s">
        <v>103</v>
      </c>
      <c r="T4899">
        <v>3</v>
      </c>
      <c r="U4899">
        <v>0</v>
      </c>
      <c r="V4899">
        <v>0</v>
      </c>
      <c r="W4899">
        <v>0</v>
      </c>
      <c r="X4899">
        <v>0</v>
      </c>
      <c r="Y4899">
        <v>0</v>
      </c>
      <c r="AF4899">
        <v>0</v>
      </c>
    </row>
    <row r="4900" spans="1:32" x14ac:dyDescent="0.2">
      <c r="A4900" t="s">
        <v>1231</v>
      </c>
      <c r="B4900" t="s">
        <v>794</v>
      </c>
      <c r="C4900" t="s">
        <v>40</v>
      </c>
      <c r="D4900" t="s">
        <v>44</v>
      </c>
      <c r="E4900">
        <v>1</v>
      </c>
      <c r="F4900" t="s">
        <v>1232</v>
      </c>
      <c r="G4900" t="s">
        <v>92</v>
      </c>
      <c r="T4900">
        <v>1</v>
      </c>
      <c r="U4900">
        <v>0</v>
      </c>
      <c r="V4900">
        <v>0</v>
      </c>
      <c r="W4900">
        <v>0</v>
      </c>
      <c r="X4900">
        <v>0</v>
      </c>
      <c r="Y4900">
        <v>0</v>
      </c>
      <c r="AF4900">
        <v>0</v>
      </c>
    </row>
    <row r="4901" spans="1:32" x14ac:dyDescent="0.2">
      <c r="A4901" t="s">
        <v>1290</v>
      </c>
      <c r="B4901" t="s">
        <v>1291</v>
      </c>
      <c r="C4901" t="s">
        <v>40</v>
      </c>
      <c r="D4901" t="s">
        <v>36</v>
      </c>
      <c r="E4901">
        <v>1</v>
      </c>
      <c r="F4901" t="s">
        <v>1292</v>
      </c>
      <c r="G4901" t="s">
        <v>103</v>
      </c>
      <c r="T4901">
        <v>1</v>
      </c>
      <c r="U4901">
        <v>0</v>
      </c>
      <c r="V4901">
        <v>0</v>
      </c>
      <c r="W4901">
        <v>0</v>
      </c>
      <c r="X4901">
        <v>0</v>
      </c>
      <c r="Y4901">
        <v>0</v>
      </c>
      <c r="AF4901">
        <v>0</v>
      </c>
    </row>
    <row r="4902" spans="1:32" x14ac:dyDescent="0.2">
      <c r="A4902" t="s">
        <v>1025</v>
      </c>
      <c r="B4902" t="s">
        <v>794</v>
      </c>
      <c r="C4902" t="s">
        <v>52</v>
      </c>
      <c r="D4902" t="s">
        <v>47</v>
      </c>
      <c r="E4902">
        <v>1</v>
      </c>
      <c r="F4902" t="s">
        <v>1026</v>
      </c>
      <c r="G4902" t="s">
        <v>95</v>
      </c>
      <c r="T4902">
        <v>1</v>
      </c>
      <c r="U4902">
        <v>0</v>
      </c>
      <c r="V4902">
        <v>0</v>
      </c>
      <c r="W4902">
        <v>0</v>
      </c>
      <c r="X4902">
        <v>0</v>
      </c>
      <c r="Y4902">
        <v>0</v>
      </c>
      <c r="AF4902">
        <v>0</v>
      </c>
    </row>
    <row r="4903" spans="1:32" x14ac:dyDescent="0.2">
      <c r="A4903" t="s">
        <v>1268</v>
      </c>
      <c r="B4903" t="s">
        <v>794</v>
      </c>
      <c r="C4903" t="s">
        <v>31</v>
      </c>
      <c r="D4903" t="s">
        <v>55</v>
      </c>
      <c r="E4903">
        <v>1</v>
      </c>
      <c r="F4903" t="s">
        <v>1269</v>
      </c>
      <c r="G4903" t="s">
        <v>101</v>
      </c>
      <c r="T4903">
        <v>1</v>
      </c>
      <c r="U4903">
        <v>0</v>
      </c>
      <c r="V4903">
        <v>0</v>
      </c>
      <c r="W4903">
        <v>0</v>
      </c>
      <c r="X4903">
        <v>0</v>
      </c>
      <c r="Y4903">
        <v>0</v>
      </c>
      <c r="AF4903">
        <v>0</v>
      </c>
    </row>
    <row r="4904" spans="1:32" x14ac:dyDescent="0.2">
      <c r="A4904" t="s">
        <v>1205</v>
      </c>
      <c r="B4904" t="s">
        <v>794</v>
      </c>
      <c r="C4904" t="s">
        <v>61</v>
      </c>
      <c r="D4904" t="s">
        <v>49</v>
      </c>
      <c r="E4904">
        <v>1</v>
      </c>
      <c r="F4904" t="s">
        <v>1206</v>
      </c>
      <c r="G4904" t="s">
        <v>94</v>
      </c>
      <c r="T4904">
        <v>1</v>
      </c>
      <c r="U4904">
        <v>0</v>
      </c>
      <c r="V4904">
        <v>0</v>
      </c>
      <c r="W4904">
        <v>0</v>
      </c>
      <c r="X4904">
        <v>0</v>
      </c>
      <c r="Y4904">
        <v>0</v>
      </c>
      <c r="AF4904">
        <v>0</v>
      </c>
    </row>
    <row r="4905" spans="1:32" x14ac:dyDescent="0.2">
      <c r="A4905" t="s">
        <v>1266</v>
      </c>
      <c r="B4905" t="s">
        <v>720</v>
      </c>
      <c r="C4905" t="s">
        <v>34</v>
      </c>
      <c r="D4905" t="s">
        <v>37</v>
      </c>
      <c r="E4905">
        <v>1</v>
      </c>
      <c r="F4905" t="s">
        <v>1267</v>
      </c>
      <c r="G4905" t="s">
        <v>104</v>
      </c>
      <c r="T4905">
        <v>1</v>
      </c>
      <c r="U4905">
        <v>0</v>
      </c>
      <c r="V4905">
        <v>0</v>
      </c>
      <c r="W4905">
        <v>0</v>
      </c>
      <c r="X4905">
        <v>0</v>
      </c>
      <c r="Y4905">
        <v>0</v>
      </c>
      <c r="AF4905">
        <v>0</v>
      </c>
    </row>
    <row r="4906" spans="1:32" x14ac:dyDescent="0.2">
      <c r="A4906" t="s">
        <v>920</v>
      </c>
      <c r="B4906" t="s">
        <v>794</v>
      </c>
      <c r="C4906" t="s">
        <v>42</v>
      </c>
      <c r="D4906" t="s">
        <v>53</v>
      </c>
      <c r="E4906">
        <v>1</v>
      </c>
      <c r="F4906" t="s">
        <v>921</v>
      </c>
      <c r="G4906" t="s">
        <v>98</v>
      </c>
      <c r="T4906">
        <v>1</v>
      </c>
      <c r="U4906">
        <v>0</v>
      </c>
      <c r="V4906">
        <v>0</v>
      </c>
      <c r="W4906">
        <v>0</v>
      </c>
      <c r="X4906">
        <v>0</v>
      </c>
      <c r="Y4906">
        <v>0</v>
      </c>
      <c r="AF4906">
        <v>0</v>
      </c>
    </row>
    <row r="4907" spans="1:32" x14ac:dyDescent="0.2">
      <c r="A4907" t="s">
        <v>1011</v>
      </c>
      <c r="B4907" t="s">
        <v>794</v>
      </c>
      <c r="C4907" t="s">
        <v>57</v>
      </c>
      <c r="D4907" t="s">
        <v>35</v>
      </c>
      <c r="E4907">
        <v>1</v>
      </c>
      <c r="F4907" t="s">
        <v>1012</v>
      </c>
      <c r="G4907" t="s">
        <v>99</v>
      </c>
      <c r="T4907">
        <v>1</v>
      </c>
      <c r="U4907">
        <v>0</v>
      </c>
      <c r="V4907">
        <v>0</v>
      </c>
      <c r="W4907">
        <v>0</v>
      </c>
      <c r="X4907">
        <v>0</v>
      </c>
      <c r="Y4907">
        <v>0</v>
      </c>
      <c r="AF4907">
        <v>0</v>
      </c>
    </row>
    <row r="4908" spans="1:32" x14ac:dyDescent="0.2">
      <c r="A4908" t="s">
        <v>1065</v>
      </c>
      <c r="B4908" t="s">
        <v>720</v>
      </c>
      <c r="C4908" t="s">
        <v>60</v>
      </c>
      <c r="D4908" t="s">
        <v>39</v>
      </c>
      <c r="E4908">
        <v>1</v>
      </c>
      <c r="F4908" t="s">
        <v>1066</v>
      </c>
      <c r="G4908" t="s">
        <v>106</v>
      </c>
      <c r="T4908">
        <v>1</v>
      </c>
      <c r="U4908">
        <v>0</v>
      </c>
      <c r="V4908">
        <v>0</v>
      </c>
      <c r="W4908">
        <v>0</v>
      </c>
      <c r="X4908">
        <v>0</v>
      </c>
      <c r="Y4908">
        <v>0</v>
      </c>
      <c r="AF4908">
        <v>0</v>
      </c>
    </row>
    <row r="4909" spans="1:32" x14ac:dyDescent="0.2">
      <c r="A4909" t="s">
        <v>1330</v>
      </c>
      <c r="B4909" t="s">
        <v>753</v>
      </c>
      <c r="C4909" t="s">
        <v>44</v>
      </c>
      <c r="D4909" t="s">
        <v>40</v>
      </c>
      <c r="E4909">
        <v>1</v>
      </c>
      <c r="F4909" t="s">
        <v>1331</v>
      </c>
      <c r="G4909" t="s">
        <v>92</v>
      </c>
      <c r="T4909">
        <v>1</v>
      </c>
      <c r="U4909">
        <v>0</v>
      </c>
      <c r="V4909">
        <v>0</v>
      </c>
      <c r="W4909">
        <v>0</v>
      </c>
      <c r="X4909">
        <v>0</v>
      </c>
      <c r="Y4909">
        <v>0</v>
      </c>
      <c r="AF4909">
        <v>0</v>
      </c>
    </row>
    <row r="4910" spans="1:32" x14ac:dyDescent="0.2">
      <c r="A4910" t="s">
        <v>870</v>
      </c>
      <c r="B4910" t="s">
        <v>720</v>
      </c>
      <c r="C4910" t="s">
        <v>46</v>
      </c>
      <c r="D4910" t="s">
        <v>41</v>
      </c>
      <c r="E4910">
        <v>1</v>
      </c>
      <c r="F4910" t="s">
        <v>871</v>
      </c>
      <c r="G4910" t="s">
        <v>100</v>
      </c>
      <c r="T4910">
        <v>3</v>
      </c>
      <c r="U4910">
        <v>0</v>
      </c>
      <c r="V4910">
        <v>0</v>
      </c>
      <c r="W4910">
        <v>0</v>
      </c>
      <c r="X4910">
        <v>0</v>
      </c>
      <c r="Y4910">
        <v>0</v>
      </c>
      <c r="AF4910">
        <v>0</v>
      </c>
    </row>
    <row r="4911" spans="1:32" x14ac:dyDescent="0.2">
      <c r="A4911" t="s">
        <v>1339</v>
      </c>
      <c r="B4911" t="s">
        <v>740</v>
      </c>
      <c r="C4911" t="s">
        <v>45</v>
      </c>
      <c r="D4911" t="s">
        <v>32</v>
      </c>
      <c r="E4911">
        <v>1</v>
      </c>
      <c r="Z4911">
        <v>1</v>
      </c>
      <c r="AA4911">
        <v>0</v>
      </c>
      <c r="AF4911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6" workbookViewId="0">
      <selection activeCell="H13" sqref="H13"/>
    </sheetView>
  </sheetViews>
  <sheetFormatPr baseColWidth="10" defaultRowHeight="16" x14ac:dyDescent="0.2"/>
  <cols>
    <col min="1" max="1" width="23.1640625" bestFit="1" customWidth="1"/>
    <col min="4" max="4" width="8.33203125" customWidth="1"/>
    <col min="5" max="6" width="15.33203125" bestFit="1" customWidth="1"/>
    <col min="7" max="7" width="12.5" bestFit="1" customWidth="1"/>
    <col min="8" max="8" width="12.5" customWidth="1"/>
    <col min="10" max="13" width="10.83203125" hidden="1" customWidth="1"/>
    <col min="16" max="16" width="8.6640625" customWidth="1"/>
  </cols>
  <sheetData>
    <row r="1" spans="1:20" x14ac:dyDescent="0.2">
      <c r="A1" t="s">
        <v>1345</v>
      </c>
      <c r="B1" t="s">
        <v>63</v>
      </c>
      <c r="C1" t="s">
        <v>1347</v>
      </c>
      <c r="D1" t="s">
        <v>1346</v>
      </c>
      <c r="E1" t="s">
        <v>1348</v>
      </c>
      <c r="F1" t="s">
        <v>1349</v>
      </c>
      <c r="G1" t="s">
        <v>1351</v>
      </c>
      <c r="H1" t="s">
        <v>1350</v>
      </c>
      <c r="I1" t="s">
        <v>1416</v>
      </c>
      <c r="J1" t="s">
        <v>1448</v>
      </c>
      <c r="K1" t="s">
        <v>1449</v>
      </c>
      <c r="L1" t="s">
        <v>1450</v>
      </c>
      <c r="M1" t="s">
        <v>1447</v>
      </c>
      <c r="N1" t="s">
        <v>1437</v>
      </c>
      <c r="O1" t="s">
        <v>1438</v>
      </c>
      <c r="Q1" t="s">
        <v>1461</v>
      </c>
      <c r="R1" t="s">
        <v>1460</v>
      </c>
      <c r="S1" t="s">
        <v>1462</v>
      </c>
      <c r="T1" t="s">
        <v>1463</v>
      </c>
    </row>
    <row r="2" spans="1:20" x14ac:dyDescent="0.2">
      <c r="A2" t="s">
        <v>196</v>
      </c>
      <c r="B2" t="s">
        <v>43</v>
      </c>
      <c r="C2" t="s">
        <v>42</v>
      </c>
      <c r="D2">
        <v>36</v>
      </c>
      <c r="E2" t="str">
        <f>VLOOKUP(B2,'Off Analysis'!$A$2:$O$33,14,FALSE)</f>
        <v>GOOD</v>
      </c>
      <c r="F2">
        <f>VLOOKUP(C2,'Def Analysis'!$A$2:$AF$33,18,FALSE)</f>
        <v>20</v>
      </c>
      <c r="G2" t="str">
        <f>VLOOKUP(B2,'Off Analysis'!$A$2:$O$33,15,FALSE)</f>
        <v>BALANCED</v>
      </c>
      <c r="H2">
        <f>VLOOKUP(C2,'Def Analysis'!$A$2:$AF$33,15,FALSE)</f>
        <v>166.7</v>
      </c>
      <c r="I2" s="10">
        <f>((SUMIFS(QBRBWRTE!$J:$J,QBRBWRTE!$C:$C,B2,QBRBWRTE!$G:$G,A2)*VLOOKUP($G$32,Scoring!$A$2:$BT$4,5,FALSE))+(SUMIFS(QBRBWRTE!$K:$K,QBRBWRTE!$C:$C,B2,QBRBWRTE!$G:$G,A2)*VLOOKUP($G$32,Scoring!$A$2:$BT$4,6,FALSE))+(SUMIFS(QBRBWRTE!$L:$L,QBRBWRTE!$C:$C,B2,QBRBWRTE!$G:$G,A2)*VLOOKUP($G$32,Scoring!$A$2:$BT$4,8,FALSE))-(SUMIFS(QBRBWRTE!$M:$M,QBRBWRTE!$C:$C,B2,QBRBWRTE!$G:$G,A2)*VLOOKUP($G$32,Scoring!$A$2:$BT$4,7,FALSE))-(SUMIFS(QBRBWRTE!$Z:$Z,QBRBWRTE!$C:$C,B2,QBRBWRTE!$G:$G,A2,QBRBWRTE!$B:$B,"QB")*VLOOKUP($G$32,Scoring!$A$2:$BT$4,21,FALSE)))</f>
        <v>30.240000000000002</v>
      </c>
      <c r="J2">
        <f>VLOOKUP(E2,'Off Analysis'!$S$2:$T$7,2,FALSE)</f>
        <v>5</v>
      </c>
      <c r="K2" t="e">
        <f>VLOOKUP(F2,'Def Analysis'!$A$38:$B$43,2,FALSE)</f>
        <v>#N/A</v>
      </c>
      <c r="L2" t="e">
        <f>J2-K2</f>
        <v>#N/A</v>
      </c>
      <c r="M2" s="2" t="e">
        <f>IF(GameData!$E$525+(L2*(GameData!$E$526*0.5))&lt;0,0,ROUND(GameData!$E$525+(L2*(GameData!$E$526*0.74)),0))</f>
        <v>#N/A</v>
      </c>
      <c r="N2" t="e">
        <f>IF(M2&gt;=31,"VERY HIGH",IF(M2&gt;=25,"HIGH",IF(M2&gt;=14,"AVERAGE",IF(M2&gt;=7,"LOW","VERY LOW"))))</f>
        <v>#N/A</v>
      </c>
      <c r="O2" t="str">
        <f>IF(D2&gt;=31,"VERY HIGH",IF(D2&gt;=25,"HIGH",IF(D2&gt;=14,"AVERAGE",IF(D2&gt;=7,"LOW","VERY LOW"))))</f>
        <v>VERY HIGH</v>
      </c>
      <c r="P2" t="e">
        <f>IF(N2&lt;&gt;O2,IF(ABS(D2-M2)&gt;GameData!$E$526,"MISS",""),"")</f>
        <v>#N/A</v>
      </c>
      <c r="Q2">
        <f>VLOOKUP($C2,'Def Analysis'!$A$2:$AD$33,14,FALSE)</f>
        <v>9</v>
      </c>
      <c r="R2">
        <f>VLOOKUP($C2,'Def Analysis'!$A$2:$AD$33,15,FALSE)</f>
        <v>166.7</v>
      </c>
      <c r="S2">
        <f>VLOOKUP($C2,'Def Analysis'!$A$2:$AD$33,16,FALSE)</f>
        <v>18.522222222222222</v>
      </c>
      <c r="T2">
        <f>VLOOKUP($C2,'Def Analysis'!$A$2:$AD$33,17,FALSE)</f>
        <v>30</v>
      </c>
    </row>
    <row r="3" spans="1:20" x14ac:dyDescent="0.2">
      <c r="A3" t="s">
        <v>196</v>
      </c>
      <c r="B3" t="s">
        <v>42</v>
      </c>
      <c r="C3" t="s">
        <v>43</v>
      </c>
      <c r="D3">
        <v>7</v>
      </c>
      <c r="E3" t="str">
        <f>VLOOKUP(B3,'Off Analysis'!$A$2:$O$33,14,FALSE)</f>
        <v>BELOW AVERAGE</v>
      </c>
      <c r="F3">
        <f>VLOOKUP(C3,'Def Analysis'!$A$2:$AF$33,18,FALSE)</f>
        <v>10</v>
      </c>
      <c r="G3" t="str">
        <f>VLOOKUP(B3,'Off Analysis'!$A$2:$O$33,15,FALSE)</f>
        <v>PASS</v>
      </c>
      <c r="H3">
        <f>VLOOKUP(C3,'Def Analysis'!$A$2:$AF$33,15,FALSE)</f>
        <v>149.84000000000003</v>
      </c>
      <c r="I3" s="10">
        <f>((SUMIFS(QBRBWRTE!$J:$J,QBRBWRTE!$C:$C,B3,QBRBWRTE!$G:$G,A3)*VLOOKUP($G$32,Scoring!$A$2:$BT$4,5,FALSE))+(SUMIFS(QBRBWRTE!$K:$K,QBRBWRTE!$C:$C,B3,QBRBWRTE!$G:$G,A3)*VLOOKUP($G$32,Scoring!$A$2:$BT$4,6,FALSE))+(SUMIFS(QBRBWRTE!$L:$L,QBRBWRTE!$C:$C,B3,QBRBWRTE!$G:$G,A3)*VLOOKUP($G$32,Scoring!$A$2:$BT$4,8,FALSE))-(SUMIFS(QBRBWRTE!$M:$M,QBRBWRTE!$C:$C,B3,QBRBWRTE!$G:$G,A3)*VLOOKUP($G$32,Scoring!$A$2:$BT$4,7,FALSE))-(SUMIFS(QBRBWRTE!$Z:$Z,QBRBWRTE!$C:$C,B3,QBRBWRTE!$G:$G,A3,QBRBWRTE!$B:$B,"QB")*VLOOKUP($G$32,Scoring!$A$2:$BT$4,21,FALSE)))</f>
        <v>14</v>
      </c>
      <c r="J3">
        <f>VLOOKUP(E3,'Off Analysis'!$S$2:$T$7,2,FALSE)</f>
        <v>3</v>
      </c>
      <c r="K3" t="e">
        <f>VLOOKUP(F3,'Def Analysis'!$A$38:$B$43,2,FALSE)</f>
        <v>#N/A</v>
      </c>
      <c r="L3" t="e">
        <f t="shared" ref="L3:L29" si="0">J3-K3</f>
        <v>#N/A</v>
      </c>
      <c r="M3" s="2" t="e">
        <f>IF(GameData!$E$525+(L3*(GameData!$E$526*0.5))&lt;0,0,ROUND(GameData!$E$525+(L3*(GameData!$E$526*0.74)),0))</f>
        <v>#N/A</v>
      </c>
      <c r="N3" t="e">
        <f>IF(M3&gt;=31,"VERY HIGH",IF(M3&gt;=25,"HIGH",IF(M3&gt;=14,"AVERAGE",IF(M3&gt;=7,"LOW","VERY LOW"))))</f>
        <v>#N/A</v>
      </c>
      <c r="O3" t="str">
        <f t="shared" ref="O3:O29" si="1">IF(D3&gt;=31,"VERY HIGH",IF(D3&gt;=25,"HIGH",IF(D3&gt;=14,"AVERAGE",IF(D3&gt;=7,"LOW","VERY LOW"))))</f>
        <v>LOW</v>
      </c>
      <c r="P3" t="e">
        <f>IF(N3&lt;&gt;O3,IF(ABS(D3-M3)&gt;GameData!$E$526,"MISS",""),"")</f>
        <v>#N/A</v>
      </c>
      <c r="Q3">
        <f>VLOOKUP($C3,'Def Analysis'!$A$2:$AD$33,14,FALSE)</f>
        <v>9</v>
      </c>
      <c r="R3">
        <f>VLOOKUP($C3,'Def Analysis'!$A$2:$AD$33,15,FALSE)</f>
        <v>149.84000000000003</v>
      </c>
      <c r="S3">
        <f>VLOOKUP($C3,'Def Analysis'!$A$2:$AD$33,16,FALSE)</f>
        <v>16.648888888888891</v>
      </c>
      <c r="T3">
        <f>VLOOKUP($C3,'Def Analysis'!$A$2:$AD$33,17,FALSE)</f>
        <v>18</v>
      </c>
    </row>
    <row r="4" spans="1:20" x14ac:dyDescent="0.2">
      <c r="A4" t="s">
        <v>197</v>
      </c>
      <c r="B4" t="s">
        <v>61</v>
      </c>
      <c r="C4" t="s">
        <v>62</v>
      </c>
      <c r="D4">
        <v>10</v>
      </c>
      <c r="E4" t="str">
        <f>VLOOKUP(B4,'Off Analysis'!$A$2:$O$33,14,FALSE)</f>
        <v>ABOVE AVERAGE</v>
      </c>
      <c r="F4">
        <f>VLOOKUP(C4,'Def Analysis'!$A$2:$AF$33,18,FALSE)</f>
        <v>4</v>
      </c>
      <c r="G4" t="str">
        <f>VLOOKUP(B4,'Off Analysis'!$A$2:$O$33,15,FALSE)</f>
        <v>PASS</v>
      </c>
      <c r="H4">
        <f>VLOOKUP(C4,'Def Analysis'!$A$2:$AF$33,15,FALSE)</f>
        <v>119.88000000000001</v>
      </c>
      <c r="I4" s="10">
        <f>((SUMIFS(QBRBWRTE!$J:$J,QBRBWRTE!$C:$C,B4,QBRBWRTE!$G:$G,A4)*VLOOKUP($G$32,Scoring!$A$2:$BT$4,5,FALSE))+(SUMIFS(QBRBWRTE!$K:$K,QBRBWRTE!$C:$C,B4,QBRBWRTE!$G:$G,A4)*VLOOKUP($G$32,Scoring!$A$2:$BT$4,6,FALSE))+(SUMIFS(QBRBWRTE!$L:$L,QBRBWRTE!$C:$C,B4,QBRBWRTE!$G:$G,A4)*VLOOKUP($G$32,Scoring!$A$2:$BT$4,8,FALSE))-(SUMIFS(QBRBWRTE!$M:$M,QBRBWRTE!$C:$C,B4,QBRBWRTE!$G:$G,A4)*VLOOKUP($G$32,Scoring!$A$2:$BT$4,7,FALSE))-(SUMIFS(QBRBWRTE!$Z:$Z,QBRBWRTE!$C:$C,B4,QBRBWRTE!$G:$G,A4,QBRBWRTE!$B:$B,"QB")*VLOOKUP($G$32,Scoring!$A$2:$BT$4,21,FALSE)))</f>
        <v>15.08</v>
      </c>
      <c r="J4">
        <f>VLOOKUP(E4,'Off Analysis'!$S$2:$T$7,2,FALSE)</f>
        <v>4</v>
      </c>
      <c r="K4" t="e">
        <f>VLOOKUP(F4,'Def Analysis'!$A$38:$B$43,2,FALSE)</f>
        <v>#N/A</v>
      </c>
      <c r="L4" t="e">
        <f t="shared" si="0"/>
        <v>#N/A</v>
      </c>
      <c r="M4" s="2" t="e">
        <f>IF(GameData!$E$525+(L4*(GameData!$E$526*0.5))&lt;0,0,ROUND(GameData!$E$525+(L4*(GameData!$E$526*0.74)),0))</f>
        <v>#N/A</v>
      </c>
      <c r="N4" t="e">
        <f>IF(M4&gt;=31,"VERY HIGH",IF(M4&gt;=25,"HIGH",IF(M4&gt;=14,"AVERAGE",IF(M4&gt;=7,"LOW","VERY LOW"))))</f>
        <v>#N/A</v>
      </c>
      <c r="O4" t="str">
        <f t="shared" si="1"/>
        <v>LOW</v>
      </c>
      <c r="P4" t="e">
        <f>IF(N4&lt;&gt;O4,IF(ABS(D4-M4)&gt;GameData!$E$526,"MISS",""),"")</f>
        <v>#N/A</v>
      </c>
      <c r="Q4">
        <f>VLOOKUP($C4,'Def Analysis'!$A$2:$AD$33,14,FALSE)</f>
        <v>8</v>
      </c>
      <c r="R4">
        <f>VLOOKUP($C4,'Def Analysis'!$A$2:$AD$33,15,FALSE)</f>
        <v>119.88000000000001</v>
      </c>
      <c r="S4">
        <f>VLOOKUP($C4,'Def Analysis'!$A$2:$AD$33,16,FALSE)</f>
        <v>14.985000000000001</v>
      </c>
      <c r="T4">
        <f>VLOOKUP($C4,'Def Analysis'!$A$2:$AD$33,17,FALSE)</f>
        <v>5</v>
      </c>
    </row>
    <row r="5" spans="1:20" x14ac:dyDescent="0.2">
      <c r="A5" t="s">
        <v>197</v>
      </c>
      <c r="B5" t="s">
        <v>62</v>
      </c>
      <c r="C5" t="s">
        <v>61</v>
      </c>
      <c r="D5">
        <v>45</v>
      </c>
      <c r="E5" t="str">
        <f>VLOOKUP(B5,'Off Analysis'!$A$2:$O$33,14,FALSE)</f>
        <v>ABOVE AVERAGE</v>
      </c>
      <c r="F5">
        <f>VLOOKUP(C5,'Def Analysis'!$A$2:$AF$33,18,FALSE)</f>
        <v>14</v>
      </c>
      <c r="G5" t="str">
        <f>VLOOKUP(B5,'Off Analysis'!$A$2:$O$33,15,FALSE)</f>
        <v>RUN</v>
      </c>
      <c r="H5">
        <f>VLOOKUP(C5,'Def Analysis'!$A$2:$AF$33,15,FALSE)</f>
        <v>143.35999999999999</v>
      </c>
      <c r="I5" s="10">
        <f>((SUMIFS(QBRBWRTE!$J:$J,QBRBWRTE!$C:$C,B5,QBRBWRTE!$G:$G,A5)*VLOOKUP($G$32,Scoring!$A$2:$BT$4,5,FALSE))+(SUMIFS(QBRBWRTE!$K:$K,QBRBWRTE!$C:$C,B5,QBRBWRTE!$G:$G,A5)*VLOOKUP($G$32,Scoring!$A$2:$BT$4,6,FALSE))+(SUMIFS(QBRBWRTE!$L:$L,QBRBWRTE!$C:$C,B5,QBRBWRTE!$G:$G,A5)*VLOOKUP($G$32,Scoring!$A$2:$BT$4,8,FALSE))-(SUMIFS(QBRBWRTE!$M:$M,QBRBWRTE!$C:$C,B5,QBRBWRTE!$G:$G,A5)*VLOOKUP($G$32,Scoring!$A$2:$BT$4,7,FALSE))-(SUMIFS(QBRBWRTE!$Z:$Z,QBRBWRTE!$C:$C,B5,QBRBWRTE!$G:$G,A5,QBRBWRTE!$B:$B,"QB")*VLOOKUP($G$32,Scoring!$A$2:$BT$4,21,FALSE)))</f>
        <v>13.96</v>
      </c>
      <c r="J5">
        <f>VLOOKUP(E5,'Off Analysis'!$S$2:$T$7,2,FALSE)</f>
        <v>4</v>
      </c>
      <c r="K5" t="e">
        <f>VLOOKUP(F5,'Def Analysis'!$A$38:$B$43,2,FALSE)</f>
        <v>#N/A</v>
      </c>
      <c r="L5" t="e">
        <f t="shared" si="0"/>
        <v>#N/A</v>
      </c>
      <c r="M5" s="2" t="e">
        <f>IF(GameData!$E$525+(L5*(GameData!$E$526*0.5))&lt;0,0,ROUND(GameData!$E$525+(L5*(GameData!$E$526*0.74)),0))</f>
        <v>#N/A</v>
      </c>
      <c r="N5" t="e">
        <f>IF(M5&gt;=31,"VERY HIGH",IF(M5&gt;=25,"HIGH",IF(M5&gt;=14,"AVERAGE",IF(M5&gt;=7,"LOW","VERY LOW"))))</f>
        <v>#N/A</v>
      </c>
      <c r="O5" t="str">
        <f t="shared" si="1"/>
        <v>VERY HIGH</v>
      </c>
      <c r="P5" t="e">
        <f>IF(N5&lt;&gt;O5,IF(ABS(D5-M5)&gt;GameData!$E$526,"MISS",""),"")</f>
        <v>#N/A</v>
      </c>
      <c r="Q5">
        <f>VLOOKUP($C5,'Def Analysis'!$A$2:$AD$33,14,FALSE)</f>
        <v>8</v>
      </c>
      <c r="R5">
        <f>VLOOKUP($C5,'Def Analysis'!$A$2:$AD$33,15,FALSE)</f>
        <v>143.35999999999999</v>
      </c>
      <c r="S5">
        <f>VLOOKUP($C5,'Def Analysis'!$A$2:$AD$33,16,FALSE)</f>
        <v>17.919999999999998</v>
      </c>
      <c r="T5">
        <f>VLOOKUP($C5,'Def Analysis'!$A$2:$AD$33,17,FALSE)</f>
        <v>25</v>
      </c>
    </row>
    <row r="6" spans="1:20" x14ac:dyDescent="0.2">
      <c r="A6" t="s">
        <v>198</v>
      </c>
      <c r="B6" t="s">
        <v>46</v>
      </c>
      <c r="C6" t="s">
        <v>45</v>
      </c>
      <c r="D6">
        <v>34</v>
      </c>
      <c r="E6" t="str">
        <f>VLOOKUP(B6,'Off Analysis'!$A$2:$O$33,14,FALSE)</f>
        <v>GOOD</v>
      </c>
      <c r="F6">
        <f>VLOOKUP(C6,'Def Analysis'!$A$2:$AF$33,18,FALSE)</f>
        <v>26</v>
      </c>
      <c r="G6" t="str">
        <f>VLOOKUP(B6,'Off Analysis'!$A$2:$O$33,15,FALSE)</f>
        <v>BALANCED</v>
      </c>
      <c r="H6">
        <f>VLOOKUP(C6,'Def Analysis'!$A$2:$AF$33,15,FALSE)</f>
        <v>181.06</v>
      </c>
      <c r="I6" s="10">
        <f>((SUMIFS(QBRBWRTE!$J:$J,QBRBWRTE!$C:$C,B6,QBRBWRTE!$G:$G,A6)*VLOOKUP($G$32,Scoring!$A$2:$BT$4,5,FALSE))+(SUMIFS(QBRBWRTE!$K:$K,QBRBWRTE!$C:$C,B6,QBRBWRTE!$G:$G,A6)*VLOOKUP($G$32,Scoring!$A$2:$BT$4,6,FALSE))+(SUMIFS(QBRBWRTE!$L:$L,QBRBWRTE!$C:$C,B6,QBRBWRTE!$G:$G,A6)*VLOOKUP($G$32,Scoring!$A$2:$BT$4,8,FALSE))-(SUMIFS(QBRBWRTE!$M:$M,QBRBWRTE!$C:$C,B6,QBRBWRTE!$G:$G,A6)*VLOOKUP($G$32,Scoring!$A$2:$BT$4,7,FALSE))-(SUMIFS(QBRBWRTE!$Z:$Z,QBRBWRTE!$C:$C,B6,QBRBWRTE!$G:$G,A6,QBRBWRTE!$B:$B,"QB")*VLOOKUP($G$32,Scoring!$A$2:$BT$4,21,FALSE)))</f>
        <v>31.96</v>
      </c>
      <c r="J6">
        <f>VLOOKUP(E6,'Off Analysis'!$S$2:$T$7,2,FALSE)</f>
        <v>5</v>
      </c>
      <c r="K6" t="e">
        <f>VLOOKUP(F6,'Def Analysis'!$A$38:$B$43,2,FALSE)</f>
        <v>#N/A</v>
      </c>
      <c r="L6" t="e">
        <f t="shared" si="0"/>
        <v>#N/A</v>
      </c>
      <c r="M6" s="2" t="e">
        <f>IF(GameData!$E$525+(L6*(GameData!$E$526*0.5))&lt;0,0,ROUND(GameData!$E$525+(L6*(GameData!$E$526*0.74)),0))</f>
        <v>#N/A</v>
      </c>
      <c r="N6" t="e">
        <f>IF(M6&gt;=31,"VERY HIGH",IF(M6&gt;=25,"HIGH",IF(M6&gt;=14,"AVERAGE",IF(M6&gt;=7,"LOW","VERY LOW"))))</f>
        <v>#N/A</v>
      </c>
      <c r="O6" t="str">
        <f t="shared" si="1"/>
        <v>VERY HIGH</v>
      </c>
      <c r="P6" t="e">
        <f>IF(N6&lt;&gt;O6,IF(ABS(D6-M6)&gt;GameData!$E$526,"MISS",""),"")</f>
        <v>#N/A</v>
      </c>
      <c r="Q6">
        <f>VLOOKUP($C6,'Def Analysis'!$A$2:$AD$33,14,FALSE)</f>
        <v>8</v>
      </c>
      <c r="R6">
        <f>VLOOKUP($C6,'Def Analysis'!$A$2:$AD$33,15,FALSE)</f>
        <v>181.06</v>
      </c>
      <c r="S6">
        <f>VLOOKUP($C6,'Def Analysis'!$A$2:$AD$33,16,FALSE)</f>
        <v>22.6325</v>
      </c>
      <c r="T6">
        <f>VLOOKUP($C6,'Def Analysis'!$A$2:$AD$33,17,FALSE)</f>
        <v>29</v>
      </c>
    </row>
    <row r="7" spans="1:20" x14ac:dyDescent="0.2">
      <c r="A7" t="s">
        <v>198</v>
      </c>
      <c r="B7" t="s">
        <v>45</v>
      </c>
      <c r="C7" t="s">
        <v>46</v>
      </c>
      <c r="D7">
        <v>20</v>
      </c>
      <c r="E7" t="str">
        <f>VLOOKUP(B7,'Off Analysis'!$A$2:$O$33,14,FALSE)</f>
        <v>BAD</v>
      </c>
      <c r="F7">
        <f>VLOOKUP(C7,'Def Analysis'!$A$2:$AF$33,18,FALSE)</f>
        <v>21</v>
      </c>
      <c r="G7" t="str">
        <f>VLOOKUP(B7,'Off Analysis'!$A$2:$O$33,15,FALSE)</f>
        <v>PASS</v>
      </c>
      <c r="H7">
        <f>VLOOKUP(C7,'Def Analysis'!$A$2:$AF$33,15,FALSE)</f>
        <v>149</v>
      </c>
      <c r="I7" s="10">
        <f>((SUMIFS(QBRBWRTE!$J:$J,QBRBWRTE!$C:$C,B7,QBRBWRTE!$G:$G,A7)*VLOOKUP($G$32,Scoring!$A$2:$BT$4,5,FALSE))+(SUMIFS(QBRBWRTE!$K:$K,QBRBWRTE!$C:$C,B7,QBRBWRTE!$G:$G,A7)*VLOOKUP($G$32,Scoring!$A$2:$BT$4,6,FALSE))+(SUMIFS(QBRBWRTE!$L:$L,QBRBWRTE!$C:$C,B7,QBRBWRTE!$G:$G,A7)*VLOOKUP($G$32,Scoring!$A$2:$BT$4,8,FALSE))-(SUMIFS(QBRBWRTE!$M:$M,QBRBWRTE!$C:$C,B7,QBRBWRTE!$G:$G,A7)*VLOOKUP($G$32,Scoring!$A$2:$BT$4,7,FALSE))-(SUMIFS(QBRBWRTE!$Z:$Z,QBRBWRTE!$C:$C,B7,QBRBWRTE!$G:$G,A7,QBRBWRTE!$B:$B,"QB")*VLOOKUP($G$32,Scoring!$A$2:$BT$4,21,FALSE)))</f>
        <v>22.92</v>
      </c>
      <c r="J7">
        <f>VLOOKUP(E7,'Off Analysis'!$S$2:$T$7,2,FALSE)</f>
        <v>1</v>
      </c>
      <c r="K7" t="e">
        <f>VLOOKUP(F7,'Def Analysis'!$A$38:$B$43,2,FALSE)</f>
        <v>#N/A</v>
      </c>
      <c r="L7" t="e">
        <f t="shared" si="0"/>
        <v>#N/A</v>
      </c>
      <c r="M7" s="2" t="e">
        <f>IF(GameData!$E$525+(L7*(GameData!$E$526*0.5))&lt;0,0,ROUND(GameData!$E$525+(L7*(GameData!$E$526*0.74)),0))</f>
        <v>#N/A</v>
      </c>
      <c r="N7" t="e">
        <f t="shared" ref="N7:N29" si="2">IF(M7&gt;=31,"VERY HIGH",IF(M7&gt;=25,"HIGH",IF(M7&gt;=14,"AVERAGE",IF(M7&gt;=7,"LOW","VERY LOW"))))</f>
        <v>#N/A</v>
      </c>
      <c r="O7" t="str">
        <f t="shared" si="1"/>
        <v>AVERAGE</v>
      </c>
      <c r="P7" t="e">
        <f>IF(N7&lt;&gt;O7,IF(ABS(D7-M7)&gt;GameData!$E$526,"MISS",""),"")</f>
        <v>#N/A</v>
      </c>
      <c r="Q7">
        <f>VLOOKUP($C7,'Def Analysis'!$A$2:$AD$33,14,FALSE)</f>
        <v>8</v>
      </c>
      <c r="R7">
        <f>VLOOKUP($C7,'Def Analysis'!$A$2:$AD$33,15,FALSE)</f>
        <v>149</v>
      </c>
      <c r="S7">
        <f>VLOOKUP($C7,'Def Analysis'!$A$2:$AD$33,16,FALSE)</f>
        <v>18.625</v>
      </c>
      <c r="T7">
        <f>VLOOKUP($C7,'Def Analysis'!$A$2:$AD$33,17,FALSE)</f>
        <v>3</v>
      </c>
    </row>
    <row r="8" spans="1:20" x14ac:dyDescent="0.2">
      <c r="A8" t="s">
        <v>199</v>
      </c>
      <c r="B8" t="s">
        <v>51</v>
      </c>
      <c r="C8" t="s">
        <v>48</v>
      </c>
      <c r="D8">
        <v>16</v>
      </c>
      <c r="E8" t="str">
        <f>VLOOKUP(B8,'Off Analysis'!$A$2:$O$33,14,FALSE)</f>
        <v>GOOD</v>
      </c>
      <c r="F8">
        <f>VLOOKUP(C8,'Def Analysis'!$A$2:$AF$33,18,FALSE)</f>
        <v>27</v>
      </c>
      <c r="G8" t="str">
        <f>VLOOKUP(B8,'Off Analysis'!$A$2:$O$33,15,FALSE)</f>
        <v>RUN</v>
      </c>
      <c r="H8">
        <f>VLOOKUP(C8,'Def Analysis'!$A$2:$AF$33,15,FALSE)</f>
        <v>181.98</v>
      </c>
      <c r="I8" s="10">
        <f>((SUMIFS(QBRBWRTE!$J:$J,QBRBWRTE!$C:$C,B8,QBRBWRTE!$G:$G,A8)*VLOOKUP($G$32,Scoring!$A$2:$BT$4,5,FALSE))+(SUMIFS(QBRBWRTE!$K:$K,QBRBWRTE!$C:$C,B8,QBRBWRTE!$G:$G,A8)*VLOOKUP($G$32,Scoring!$A$2:$BT$4,6,FALSE))+(SUMIFS(QBRBWRTE!$L:$L,QBRBWRTE!$C:$C,B8,QBRBWRTE!$G:$G,A8)*VLOOKUP($G$32,Scoring!$A$2:$BT$4,8,FALSE))-(SUMIFS(QBRBWRTE!$M:$M,QBRBWRTE!$C:$C,B8,QBRBWRTE!$G:$G,A8)*VLOOKUP($G$32,Scoring!$A$2:$BT$4,7,FALSE))-(SUMIFS(QBRBWRTE!$Z:$Z,QBRBWRTE!$C:$C,B8,QBRBWRTE!$G:$G,A8,QBRBWRTE!$B:$B,"QB")*VLOOKUP($G$32,Scoring!$A$2:$BT$4,21,FALSE)))</f>
        <v>15.24</v>
      </c>
      <c r="J8">
        <f>VLOOKUP(E8,'Off Analysis'!$S$2:$T$7,2,FALSE)</f>
        <v>5</v>
      </c>
      <c r="K8" t="e">
        <f>VLOOKUP(F8,'Def Analysis'!$A$38:$B$43,2,FALSE)</f>
        <v>#N/A</v>
      </c>
      <c r="L8" t="e">
        <f t="shared" si="0"/>
        <v>#N/A</v>
      </c>
      <c r="M8" s="2" t="e">
        <f>IF(GameData!$E$525+(L8*(GameData!$E$526*0.5))&lt;0,0,ROUND(GameData!$E$525+(L8*(GameData!$E$526*0.74)),0))</f>
        <v>#N/A</v>
      </c>
      <c r="N8" t="e">
        <f t="shared" si="2"/>
        <v>#N/A</v>
      </c>
      <c r="O8" t="str">
        <f t="shared" si="1"/>
        <v>AVERAGE</v>
      </c>
      <c r="P8" t="e">
        <f>IF(N8&lt;&gt;O8,IF(ABS(D8-M8)&gt;GameData!$E$526,"MISS",""),"")</f>
        <v>#N/A</v>
      </c>
      <c r="Q8">
        <f>VLOOKUP($C8,'Def Analysis'!$A$2:$AD$33,14,FALSE)</f>
        <v>8</v>
      </c>
      <c r="R8">
        <f>VLOOKUP($C8,'Def Analysis'!$A$2:$AD$33,15,FALSE)</f>
        <v>181.98</v>
      </c>
      <c r="S8">
        <f>VLOOKUP($C8,'Def Analysis'!$A$2:$AD$33,16,FALSE)</f>
        <v>22.747499999999999</v>
      </c>
      <c r="T8">
        <f>VLOOKUP($C8,'Def Analysis'!$A$2:$AD$33,17,FALSE)</f>
        <v>12</v>
      </c>
    </row>
    <row r="9" spans="1:20" x14ac:dyDescent="0.2">
      <c r="A9" t="s">
        <v>199</v>
      </c>
      <c r="B9" t="s">
        <v>48</v>
      </c>
      <c r="C9" t="s">
        <v>51</v>
      </c>
      <c r="D9">
        <v>10</v>
      </c>
      <c r="E9" t="str">
        <f>VLOOKUP(B9,'Off Analysis'!$A$2:$O$33,14,FALSE)</f>
        <v>GOOD</v>
      </c>
      <c r="F9">
        <f>VLOOKUP(C9,'Def Analysis'!$A$2:$AF$33,18,FALSE)</f>
        <v>2</v>
      </c>
      <c r="G9" t="str">
        <f>VLOOKUP(B9,'Off Analysis'!$A$2:$O$33,15,FALSE)</f>
        <v>BALANCED</v>
      </c>
      <c r="H9">
        <f>VLOOKUP(C9,'Def Analysis'!$A$2:$AF$33,15,FALSE)</f>
        <v>120.20000000000002</v>
      </c>
      <c r="I9" s="10">
        <f>((SUMIFS(QBRBWRTE!$J:$J,QBRBWRTE!$C:$C,B9,QBRBWRTE!$G:$G,A9)*VLOOKUP($G$32,Scoring!$A$2:$BT$4,5,FALSE))+(SUMIFS(QBRBWRTE!$K:$K,QBRBWRTE!$C:$C,B9,QBRBWRTE!$G:$G,A9)*VLOOKUP($G$32,Scoring!$A$2:$BT$4,6,FALSE))+(SUMIFS(QBRBWRTE!$L:$L,QBRBWRTE!$C:$C,B9,QBRBWRTE!$G:$G,A9)*VLOOKUP($G$32,Scoring!$A$2:$BT$4,8,FALSE))-(SUMIFS(QBRBWRTE!$M:$M,QBRBWRTE!$C:$C,B9,QBRBWRTE!$G:$G,A9)*VLOOKUP($G$32,Scoring!$A$2:$BT$4,7,FALSE))-(SUMIFS(QBRBWRTE!$Z:$Z,QBRBWRTE!$C:$C,B9,QBRBWRTE!$G:$G,A9,QBRBWRTE!$B:$B,"QB")*VLOOKUP($G$32,Scoring!$A$2:$BT$4,21,FALSE)))</f>
        <v>17.48</v>
      </c>
      <c r="J9">
        <f>VLOOKUP(E9,'Off Analysis'!$S$2:$T$7,2,FALSE)</f>
        <v>5</v>
      </c>
      <c r="K9" t="e">
        <f>VLOOKUP(F9,'Def Analysis'!$A$38:$B$43,2,FALSE)</f>
        <v>#N/A</v>
      </c>
      <c r="L9" t="e">
        <f t="shared" si="0"/>
        <v>#N/A</v>
      </c>
      <c r="M9" s="2" t="e">
        <f>IF(GameData!$E$525+(L9*(GameData!$E$526*0.5))&lt;0,0,ROUND(GameData!$E$525+(L9*(GameData!$E$526*0.74)),0))</f>
        <v>#N/A</v>
      </c>
      <c r="N9" t="e">
        <f t="shared" si="2"/>
        <v>#N/A</v>
      </c>
      <c r="O9" t="str">
        <f t="shared" si="1"/>
        <v>LOW</v>
      </c>
      <c r="P9" t="e">
        <f>IF(N9&lt;&gt;O9,IF(ABS(D9-M9)&gt;GameData!$E$526,"MISS",""),"")</f>
        <v>#N/A</v>
      </c>
      <c r="Q9">
        <f>VLOOKUP($C9,'Def Analysis'!$A$2:$AD$33,14,FALSE)</f>
        <v>9</v>
      </c>
      <c r="R9">
        <f>VLOOKUP($C9,'Def Analysis'!$A$2:$AD$33,15,FALSE)</f>
        <v>120.20000000000002</v>
      </c>
      <c r="S9">
        <f>VLOOKUP($C9,'Def Analysis'!$A$2:$AD$33,16,FALSE)</f>
        <v>13.355555555555558</v>
      </c>
      <c r="T9">
        <f>VLOOKUP($C9,'Def Analysis'!$A$2:$AD$33,17,FALSE)</f>
        <v>2</v>
      </c>
    </row>
    <row r="10" spans="1:20" x14ac:dyDescent="0.2">
      <c r="A10" t="s">
        <v>200</v>
      </c>
      <c r="B10" t="s">
        <v>39</v>
      </c>
      <c r="C10" t="s">
        <v>52</v>
      </c>
      <c r="D10">
        <v>23</v>
      </c>
      <c r="E10" t="str">
        <f>VLOOKUP(B10,'Off Analysis'!$A$2:$O$33,14,FALSE)</f>
        <v>BELOW AVERAGE</v>
      </c>
      <c r="F10">
        <f>VLOOKUP(C10,'Def Analysis'!$A$2:$AF$33,18,FALSE)</f>
        <v>23</v>
      </c>
      <c r="G10" t="str">
        <f>VLOOKUP(B10,'Off Analysis'!$A$2:$O$33,15,FALSE)</f>
        <v>RUN</v>
      </c>
      <c r="H10">
        <f>VLOOKUP(C10,'Def Analysis'!$A$2:$AF$33,15,FALSE)</f>
        <v>183.27999999999997</v>
      </c>
      <c r="I10" s="10">
        <f>((SUMIFS(QBRBWRTE!$J:$J,QBRBWRTE!$C:$C,B10,QBRBWRTE!$G:$G,A10)*VLOOKUP($G$32,Scoring!$A$2:$BT$4,5,FALSE))+(SUMIFS(QBRBWRTE!$K:$K,QBRBWRTE!$C:$C,B10,QBRBWRTE!$G:$G,A10)*VLOOKUP($G$32,Scoring!$A$2:$BT$4,6,FALSE))+(SUMIFS(QBRBWRTE!$L:$L,QBRBWRTE!$C:$C,B10,QBRBWRTE!$G:$G,A10)*VLOOKUP($G$32,Scoring!$A$2:$BT$4,8,FALSE))-(SUMIFS(QBRBWRTE!$M:$M,QBRBWRTE!$C:$C,B10,QBRBWRTE!$G:$G,A10)*VLOOKUP($G$32,Scoring!$A$2:$BT$4,7,FALSE))-(SUMIFS(QBRBWRTE!$Z:$Z,QBRBWRTE!$C:$C,B10,QBRBWRTE!$G:$G,A10,QBRBWRTE!$B:$B,"QB")*VLOOKUP($G$32,Scoring!$A$2:$BT$4,21,FALSE)))</f>
        <v>12.48</v>
      </c>
      <c r="J10">
        <f>VLOOKUP(E10,'Off Analysis'!$S$2:$T$7,2,FALSE)</f>
        <v>3</v>
      </c>
      <c r="K10" t="e">
        <f>VLOOKUP(F10,'Def Analysis'!$A$38:$B$43,2,FALSE)</f>
        <v>#N/A</v>
      </c>
      <c r="L10" t="e">
        <f t="shared" si="0"/>
        <v>#N/A</v>
      </c>
      <c r="M10" s="2" t="e">
        <f>IF(GameData!$E$525+(L10*(GameData!$E$526*0.5))&lt;0,0,ROUND(GameData!$E$525+(L10*(GameData!$E$526*0.74)),0))</f>
        <v>#N/A</v>
      </c>
      <c r="N10" t="e">
        <f t="shared" si="2"/>
        <v>#N/A</v>
      </c>
      <c r="O10" t="str">
        <f t="shared" si="1"/>
        <v>AVERAGE</v>
      </c>
      <c r="P10" t="e">
        <f>IF(N10&lt;&gt;O10,IF(ABS(D10-M10)&gt;GameData!$E$526,"MISS",""),"")</f>
        <v>#N/A</v>
      </c>
      <c r="Q10">
        <f>VLOOKUP($C10,'Def Analysis'!$A$2:$AD$33,14,FALSE)</f>
        <v>9</v>
      </c>
      <c r="R10">
        <f>VLOOKUP($C10,'Def Analysis'!$A$2:$AD$33,15,FALSE)</f>
        <v>183.27999999999997</v>
      </c>
      <c r="S10">
        <f>VLOOKUP($C10,'Def Analysis'!$A$2:$AD$33,16,FALSE)</f>
        <v>20.364444444444441</v>
      </c>
      <c r="T10">
        <f>VLOOKUP($C10,'Def Analysis'!$A$2:$AD$33,17,FALSE)</f>
        <v>16</v>
      </c>
    </row>
    <row r="11" spans="1:20" x14ac:dyDescent="0.2">
      <c r="A11" t="s">
        <v>200</v>
      </c>
      <c r="B11" t="s">
        <v>52</v>
      </c>
      <c r="C11" t="s">
        <v>39</v>
      </c>
      <c r="D11">
        <v>20</v>
      </c>
      <c r="E11" t="str">
        <f>VLOOKUP(B11,'Off Analysis'!$A$2:$O$33,14,FALSE)</f>
        <v>ABOVE AVERAGE</v>
      </c>
      <c r="F11">
        <f>VLOOKUP(C11,'Def Analysis'!$A$2:$AF$33,18,FALSE)</f>
        <v>19</v>
      </c>
      <c r="G11" t="str">
        <f>VLOOKUP(B11,'Off Analysis'!$A$2:$O$33,15,FALSE)</f>
        <v>BALANCED</v>
      </c>
      <c r="H11">
        <f>VLOOKUP(C11,'Def Analysis'!$A$2:$AF$33,15,FALSE)</f>
        <v>166.2</v>
      </c>
      <c r="I11" s="10">
        <f>((SUMIFS(QBRBWRTE!$J:$J,QBRBWRTE!$C:$C,B11,QBRBWRTE!$G:$G,A11)*VLOOKUP($G$32,Scoring!$A$2:$BT$4,5,FALSE))+(SUMIFS(QBRBWRTE!$K:$K,QBRBWRTE!$C:$C,B11,QBRBWRTE!$G:$G,A11)*VLOOKUP($G$32,Scoring!$A$2:$BT$4,6,FALSE))+(SUMIFS(QBRBWRTE!$L:$L,QBRBWRTE!$C:$C,B11,QBRBWRTE!$G:$G,A11)*VLOOKUP($G$32,Scoring!$A$2:$BT$4,8,FALSE))-(SUMIFS(QBRBWRTE!$M:$M,QBRBWRTE!$C:$C,B11,QBRBWRTE!$G:$G,A11)*VLOOKUP($G$32,Scoring!$A$2:$BT$4,7,FALSE))-(SUMIFS(QBRBWRTE!$Z:$Z,QBRBWRTE!$C:$C,B11,QBRBWRTE!$G:$G,A11,QBRBWRTE!$B:$B,"QB")*VLOOKUP($G$32,Scoring!$A$2:$BT$4,21,FALSE)))</f>
        <v>12.44</v>
      </c>
      <c r="J11">
        <f>VLOOKUP(E11,'Off Analysis'!$S$2:$T$7,2,FALSE)</f>
        <v>4</v>
      </c>
      <c r="K11" t="e">
        <f>VLOOKUP(F11,'Def Analysis'!$A$38:$B$43,2,FALSE)</f>
        <v>#N/A</v>
      </c>
      <c r="L11" t="e">
        <f t="shared" si="0"/>
        <v>#N/A</v>
      </c>
      <c r="M11" s="2" t="e">
        <f>IF(GameData!$E$525+(L11*(GameData!$E$526*0.5))&lt;0,0,ROUND(GameData!$E$525+(L11*(GameData!$E$526*0.74)),0))</f>
        <v>#N/A</v>
      </c>
      <c r="N11" t="e">
        <f t="shared" si="2"/>
        <v>#N/A</v>
      </c>
      <c r="O11" t="str">
        <f t="shared" si="1"/>
        <v>AVERAGE</v>
      </c>
      <c r="P11" t="e">
        <f>IF(N11&lt;&gt;O11,IF(ABS(D11-M11)&gt;GameData!$E$526,"MISS",""),"")</f>
        <v>#N/A</v>
      </c>
      <c r="Q11">
        <f>VLOOKUP($C11,'Def Analysis'!$A$2:$AD$33,14,FALSE)</f>
        <v>9</v>
      </c>
      <c r="R11">
        <f>VLOOKUP($C11,'Def Analysis'!$A$2:$AD$33,15,FALSE)</f>
        <v>166.2</v>
      </c>
      <c r="S11">
        <f>VLOOKUP($C11,'Def Analysis'!$A$2:$AD$33,16,FALSE)</f>
        <v>18.466666666666665</v>
      </c>
      <c r="T11">
        <f>VLOOKUP($C11,'Def Analysis'!$A$2:$AD$33,17,FALSE)</f>
        <v>10</v>
      </c>
    </row>
    <row r="12" spans="1:20" x14ac:dyDescent="0.2">
      <c r="A12" t="s">
        <v>201</v>
      </c>
      <c r="B12" t="s">
        <v>37</v>
      </c>
      <c r="C12" t="s">
        <v>41</v>
      </c>
      <c r="D12">
        <v>49</v>
      </c>
      <c r="E12" t="str">
        <f>VLOOKUP(B12,'Off Analysis'!$A$2:$O$33,14,FALSE)</f>
        <v>ABOVE AVERAGE</v>
      </c>
      <c r="F12">
        <f>VLOOKUP(C12,'Def Analysis'!$A$2:$AF$33,18,FALSE)</f>
        <v>32</v>
      </c>
      <c r="G12" t="str">
        <f>VLOOKUP(B12,'Off Analysis'!$A$2:$O$33,15,FALSE)</f>
        <v>BALANCED</v>
      </c>
      <c r="H12">
        <f>VLOOKUP(C12,'Def Analysis'!$A$2:$AF$33,15,FALSE)</f>
        <v>216.66</v>
      </c>
      <c r="I12" s="10">
        <f>((SUMIFS(QBRBWRTE!$J:$J,QBRBWRTE!$C:$C,B12,QBRBWRTE!$G:$G,A12)*VLOOKUP($G$32,Scoring!$A$2:$BT$4,5,FALSE))+(SUMIFS(QBRBWRTE!$K:$K,QBRBWRTE!$C:$C,B12,QBRBWRTE!$G:$G,A12)*VLOOKUP($G$32,Scoring!$A$2:$BT$4,6,FALSE))+(SUMIFS(QBRBWRTE!$L:$L,QBRBWRTE!$C:$C,B12,QBRBWRTE!$G:$G,A12)*VLOOKUP($G$32,Scoring!$A$2:$BT$4,8,FALSE))-(SUMIFS(QBRBWRTE!$M:$M,QBRBWRTE!$C:$C,B12,QBRBWRTE!$G:$G,A12)*VLOOKUP($G$32,Scoring!$A$2:$BT$4,7,FALSE))-(SUMIFS(QBRBWRTE!$Z:$Z,QBRBWRTE!$C:$C,B12,QBRBWRTE!$G:$G,A12,QBRBWRTE!$B:$B,"QB")*VLOOKUP($G$32,Scoring!$A$2:$BT$4,21,FALSE)))</f>
        <v>38</v>
      </c>
      <c r="J12">
        <f>VLOOKUP(E12,'Off Analysis'!$S$2:$T$7,2,FALSE)</f>
        <v>4</v>
      </c>
      <c r="K12" t="e">
        <f>VLOOKUP(F12,'Def Analysis'!$A$38:$B$43,2,FALSE)</f>
        <v>#N/A</v>
      </c>
      <c r="L12" t="e">
        <f t="shared" si="0"/>
        <v>#N/A</v>
      </c>
      <c r="M12" s="2" t="e">
        <f>IF(GameData!$E$525+(L12*(GameData!$E$526*0.5))&lt;0,0,ROUND(GameData!$E$525+(L12*(GameData!$E$526*0.74)),0))</f>
        <v>#N/A</v>
      </c>
      <c r="N12" t="e">
        <f t="shared" si="2"/>
        <v>#N/A</v>
      </c>
      <c r="O12" t="str">
        <f t="shared" si="1"/>
        <v>VERY HIGH</v>
      </c>
      <c r="P12" t="e">
        <f>IF(N12&lt;&gt;O12,IF(ABS(D12-M12)&gt;GameData!$E$526,"MISS",""),"")</f>
        <v>#N/A</v>
      </c>
      <c r="Q12">
        <f>VLOOKUP($C12,'Def Analysis'!$A$2:$AD$33,14,FALSE)</f>
        <v>8</v>
      </c>
      <c r="R12">
        <f>VLOOKUP($C12,'Def Analysis'!$A$2:$AD$33,15,FALSE)</f>
        <v>216.66</v>
      </c>
      <c r="S12">
        <f>VLOOKUP($C12,'Def Analysis'!$A$2:$AD$33,16,FALSE)</f>
        <v>27.0825</v>
      </c>
      <c r="T12">
        <f>VLOOKUP($C12,'Def Analysis'!$A$2:$AD$33,17,FALSE)</f>
        <v>32</v>
      </c>
    </row>
    <row r="13" spans="1:20" x14ac:dyDescent="0.2">
      <c r="A13" t="s">
        <v>201</v>
      </c>
      <c r="B13" t="s">
        <v>41</v>
      </c>
      <c r="C13" t="s">
        <v>37</v>
      </c>
      <c r="D13">
        <v>52</v>
      </c>
      <c r="E13" t="str">
        <f>VLOOKUP(B13,'Off Analysis'!$A$2:$O$33,14,FALSE)</f>
        <v>BELOW AVERAGE</v>
      </c>
      <c r="F13">
        <f>VLOOKUP(C13,'Def Analysis'!$A$2:$AF$33,18,FALSE)</f>
        <v>30</v>
      </c>
      <c r="G13" t="str">
        <f>VLOOKUP(B13,'Off Analysis'!$A$2:$O$33,15,FALSE)</f>
        <v>PASS</v>
      </c>
      <c r="H13">
        <f>VLOOKUP(C13,'Def Analysis'!$A$2:$AF$33,15,FALSE)</f>
        <v>196.56</v>
      </c>
      <c r="I13" s="10">
        <f>((SUMIFS(QBRBWRTE!$J:$J,QBRBWRTE!$C:$C,B13,QBRBWRTE!$G:$G,A13)*VLOOKUP($G$32,Scoring!$A$2:$BT$4,5,FALSE))+(SUMIFS(QBRBWRTE!$K:$K,QBRBWRTE!$C:$C,B13,QBRBWRTE!$G:$G,A13)*VLOOKUP($G$32,Scoring!$A$2:$BT$4,6,FALSE))+(SUMIFS(QBRBWRTE!$L:$L,QBRBWRTE!$C:$C,B13,QBRBWRTE!$G:$G,A13)*VLOOKUP($G$32,Scoring!$A$2:$BT$4,8,FALSE))-(SUMIFS(QBRBWRTE!$M:$M,QBRBWRTE!$C:$C,B13,QBRBWRTE!$G:$G,A13)*VLOOKUP($G$32,Scoring!$A$2:$BT$4,7,FALSE))-(SUMIFS(QBRBWRTE!$Z:$Z,QBRBWRTE!$C:$C,B13,QBRBWRTE!$G:$G,A13,QBRBWRTE!$B:$B,"QB")*VLOOKUP($G$32,Scoring!$A$2:$BT$4,21,FALSE)))</f>
        <v>50.2</v>
      </c>
      <c r="J13">
        <f>VLOOKUP(E13,'Off Analysis'!$S$2:$T$7,2,FALSE)</f>
        <v>3</v>
      </c>
      <c r="K13" t="e">
        <f>VLOOKUP(F13,'Def Analysis'!$A$38:$B$43,2,FALSE)</f>
        <v>#N/A</v>
      </c>
      <c r="L13" t="e">
        <f t="shared" si="0"/>
        <v>#N/A</v>
      </c>
      <c r="M13" s="2" t="e">
        <f>IF(GameData!$E$525+(L13*(GameData!$E$526*0.5))&lt;0,0,ROUND(GameData!$E$525+(L13*(GameData!$E$526*0.74)),0))</f>
        <v>#N/A</v>
      </c>
      <c r="N13" t="e">
        <f t="shared" si="2"/>
        <v>#N/A</v>
      </c>
      <c r="O13" t="str">
        <f t="shared" si="1"/>
        <v>VERY HIGH</v>
      </c>
      <c r="P13" t="e">
        <f>IF(N13&lt;&gt;O13,IF(ABS(D13-M13)&gt;GameData!$E$526,"MISS",""),"")</f>
        <v>#N/A</v>
      </c>
      <c r="Q13">
        <f>VLOOKUP($C13,'Def Analysis'!$A$2:$AD$33,14,FALSE)</f>
        <v>8</v>
      </c>
      <c r="R13">
        <f>VLOOKUP($C13,'Def Analysis'!$A$2:$AD$33,15,FALSE)</f>
        <v>196.56</v>
      </c>
      <c r="S13">
        <f>VLOOKUP($C13,'Def Analysis'!$A$2:$AD$33,16,FALSE)</f>
        <v>24.57</v>
      </c>
      <c r="T13">
        <f>VLOOKUP($C13,'Def Analysis'!$A$2:$AD$33,17,FALSE)</f>
        <v>31</v>
      </c>
    </row>
    <row r="14" spans="1:20" x14ac:dyDescent="0.2">
      <c r="A14" t="s">
        <v>202</v>
      </c>
      <c r="B14" t="s">
        <v>49</v>
      </c>
      <c r="C14" t="s">
        <v>55</v>
      </c>
      <c r="D14">
        <v>26</v>
      </c>
      <c r="E14" t="str">
        <f>VLOOKUP(B14,'Off Analysis'!$A$2:$O$33,14,FALSE)</f>
        <v>BELOW AVERAGE</v>
      </c>
      <c r="F14">
        <f>VLOOKUP(C14,'Def Analysis'!$A$2:$AF$33,18,FALSE)</f>
        <v>5</v>
      </c>
      <c r="G14" t="str">
        <f>VLOOKUP(B14,'Off Analysis'!$A$2:$O$33,15,FALSE)</f>
        <v>PASS</v>
      </c>
      <c r="H14">
        <f>VLOOKUP(C14,'Def Analysis'!$A$2:$AF$33,15,FALSE)</f>
        <v>122.54</v>
      </c>
      <c r="I14" s="10">
        <f>((SUMIFS(QBRBWRTE!$J:$J,QBRBWRTE!$C:$C,B14,QBRBWRTE!$G:$G,A14)*VLOOKUP($G$32,Scoring!$A$2:$BT$4,5,FALSE))+(SUMIFS(QBRBWRTE!$K:$K,QBRBWRTE!$C:$C,B14,QBRBWRTE!$G:$G,A14)*VLOOKUP($G$32,Scoring!$A$2:$BT$4,6,FALSE))+(SUMIFS(QBRBWRTE!$L:$L,QBRBWRTE!$C:$C,B14,QBRBWRTE!$G:$G,A14)*VLOOKUP($G$32,Scoring!$A$2:$BT$4,8,FALSE))-(SUMIFS(QBRBWRTE!$M:$M,QBRBWRTE!$C:$C,B14,QBRBWRTE!$G:$G,A14)*VLOOKUP($G$32,Scoring!$A$2:$BT$4,7,FALSE))-(SUMIFS(QBRBWRTE!$Z:$Z,QBRBWRTE!$C:$C,B14,QBRBWRTE!$G:$G,A14,QBRBWRTE!$B:$B,"QB")*VLOOKUP($G$32,Scoring!$A$2:$BT$4,21,FALSE)))</f>
        <v>24.04</v>
      </c>
      <c r="J14">
        <f>VLOOKUP(E14,'Off Analysis'!$S$2:$T$7,2,FALSE)</f>
        <v>3</v>
      </c>
      <c r="K14" t="e">
        <f>VLOOKUP(F14,'Def Analysis'!$A$38:$B$43,2,FALSE)</f>
        <v>#N/A</v>
      </c>
      <c r="L14" t="e">
        <f t="shared" si="0"/>
        <v>#N/A</v>
      </c>
      <c r="M14" s="2" t="e">
        <f>IF(GameData!$E$525+(L14*(GameData!$E$526*0.5))&lt;0,0,ROUND(GameData!$E$525+(L14*(GameData!$E$526*0.74)),0))</f>
        <v>#N/A</v>
      </c>
      <c r="N14" t="e">
        <f t="shared" si="2"/>
        <v>#N/A</v>
      </c>
      <c r="O14" t="str">
        <f t="shared" si="1"/>
        <v>HIGH</v>
      </c>
      <c r="P14" t="e">
        <f>IF(N14&lt;&gt;O14,IF(ABS(D14-M14)&gt;GameData!$E$526,"MISS",""),"")</f>
        <v>#N/A</v>
      </c>
      <c r="Q14">
        <f>VLOOKUP($C14,'Def Analysis'!$A$2:$AD$33,14,FALSE)</f>
        <v>8</v>
      </c>
      <c r="R14">
        <f>VLOOKUP($C14,'Def Analysis'!$A$2:$AD$33,15,FALSE)</f>
        <v>122.54</v>
      </c>
      <c r="S14">
        <f>VLOOKUP($C14,'Def Analysis'!$A$2:$AD$33,16,FALSE)</f>
        <v>15.317500000000001</v>
      </c>
      <c r="T14">
        <f>VLOOKUP($C14,'Def Analysis'!$A$2:$AD$33,17,FALSE)</f>
        <v>20</v>
      </c>
    </row>
    <row r="15" spans="1:20" x14ac:dyDescent="0.2">
      <c r="A15" t="s">
        <v>202</v>
      </c>
      <c r="B15" t="s">
        <v>55</v>
      </c>
      <c r="C15" t="s">
        <v>49</v>
      </c>
      <c r="D15">
        <v>29</v>
      </c>
      <c r="E15" t="str">
        <f>VLOOKUP(B15,'Off Analysis'!$A$2:$O$33,14,FALSE)</f>
        <v>POOR</v>
      </c>
      <c r="F15">
        <f>VLOOKUP(C15,'Def Analysis'!$A$2:$AF$33,18,FALSE)</f>
        <v>9</v>
      </c>
      <c r="G15" t="str">
        <f>VLOOKUP(B15,'Off Analysis'!$A$2:$O$33,15,FALSE)</f>
        <v>PASS</v>
      </c>
      <c r="H15">
        <f>VLOOKUP(C15,'Def Analysis'!$A$2:$AF$33,15,FALSE)</f>
        <v>132.9</v>
      </c>
      <c r="I15" s="10">
        <f>((SUMIFS(QBRBWRTE!$J:$J,QBRBWRTE!$C:$C,B15,QBRBWRTE!$G:$G,A15)*VLOOKUP($G$32,Scoring!$A$2:$BT$4,5,FALSE))+(SUMIFS(QBRBWRTE!$K:$K,QBRBWRTE!$C:$C,B15,QBRBWRTE!$G:$G,A15)*VLOOKUP($G$32,Scoring!$A$2:$BT$4,6,FALSE))+(SUMIFS(QBRBWRTE!$L:$L,QBRBWRTE!$C:$C,B15,QBRBWRTE!$G:$G,A15)*VLOOKUP($G$32,Scoring!$A$2:$BT$4,8,FALSE))-(SUMIFS(QBRBWRTE!$M:$M,QBRBWRTE!$C:$C,B15,QBRBWRTE!$G:$G,A15)*VLOOKUP($G$32,Scoring!$A$2:$BT$4,7,FALSE))-(SUMIFS(QBRBWRTE!$Z:$Z,QBRBWRTE!$C:$C,B15,QBRBWRTE!$G:$G,A15,QBRBWRTE!$B:$B,"QB")*VLOOKUP($G$32,Scoring!$A$2:$BT$4,21,FALSE)))</f>
        <v>16.759999999999998</v>
      </c>
      <c r="J15">
        <f>VLOOKUP(E15,'Off Analysis'!$S$2:$T$7,2,FALSE)</f>
        <v>2</v>
      </c>
      <c r="K15" t="e">
        <f>VLOOKUP(F15,'Def Analysis'!$A$38:$B$43,2,FALSE)</f>
        <v>#N/A</v>
      </c>
      <c r="L15" t="e">
        <f t="shared" si="0"/>
        <v>#N/A</v>
      </c>
      <c r="M15" s="2" t="e">
        <f>IF(GameData!$E$525+(L15*(GameData!$E$526*0.5))&lt;0,0,ROUND(GameData!$E$525+(L15*(GameData!$E$526*0.74)),0))</f>
        <v>#N/A</v>
      </c>
      <c r="N15" t="e">
        <f t="shared" si="2"/>
        <v>#N/A</v>
      </c>
      <c r="O15" t="str">
        <f t="shared" si="1"/>
        <v>HIGH</v>
      </c>
      <c r="P15" t="e">
        <f>IF(N15&lt;&gt;O15,IF(ABS(D15-M15)&gt;GameData!$E$526,"MISS",""),"")</f>
        <v>#N/A</v>
      </c>
      <c r="Q15">
        <f>VLOOKUP($C15,'Def Analysis'!$A$2:$AD$33,14,FALSE)</f>
        <v>8</v>
      </c>
      <c r="R15">
        <f>VLOOKUP($C15,'Def Analysis'!$A$2:$AD$33,15,FALSE)</f>
        <v>132.9</v>
      </c>
      <c r="S15">
        <f>VLOOKUP($C15,'Def Analysis'!$A$2:$AD$33,16,FALSE)</f>
        <v>16.612500000000001</v>
      </c>
      <c r="T15">
        <f>VLOOKUP($C15,'Def Analysis'!$A$2:$AD$33,17,FALSE)</f>
        <v>19</v>
      </c>
    </row>
    <row r="16" spans="1:20" x14ac:dyDescent="0.2">
      <c r="A16" t="s">
        <v>203</v>
      </c>
      <c r="B16" t="s">
        <v>60</v>
      </c>
      <c r="C16" t="s">
        <v>35</v>
      </c>
      <c r="D16">
        <v>6</v>
      </c>
      <c r="E16" t="str">
        <f>VLOOKUP(B16,'Off Analysis'!$A$2:$O$33,14,FALSE)</f>
        <v>BAD</v>
      </c>
      <c r="F16">
        <f>VLOOKUP(C16,'Def Analysis'!$A$2:$AF$33,18,FALSE)</f>
        <v>24</v>
      </c>
      <c r="G16" t="str">
        <f>VLOOKUP(B16,'Off Analysis'!$A$2:$O$33,15,FALSE)</f>
        <v>BALANCED</v>
      </c>
      <c r="H16">
        <f>VLOOKUP(C16,'Def Analysis'!$A$2:$AF$33,15,FALSE)</f>
        <v>185.3</v>
      </c>
      <c r="I16" s="10">
        <f>((SUMIFS(QBRBWRTE!$J:$J,QBRBWRTE!$C:$C,B16,QBRBWRTE!$G:$G,A16)*VLOOKUP($G$32,Scoring!$A$2:$BT$4,5,FALSE))+(SUMIFS(QBRBWRTE!$K:$K,QBRBWRTE!$C:$C,B16,QBRBWRTE!$G:$G,A16)*VLOOKUP($G$32,Scoring!$A$2:$BT$4,6,FALSE))+(SUMIFS(QBRBWRTE!$L:$L,QBRBWRTE!$C:$C,B16,QBRBWRTE!$G:$G,A16)*VLOOKUP($G$32,Scoring!$A$2:$BT$4,8,FALSE))-(SUMIFS(QBRBWRTE!$M:$M,QBRBWRTE!$C:$C,B16,QBRBWRTE!$G:$G,A16)*VLOOKUP($G$32,Scoring!$A$2:$BT$4,7,FALSE))-(SUMIFS(QBRBWRTE!$Z:$Z,QBRBWRTE!$C:$C,B16,QBRBWRTE!$G:$G,A16,QBRBWRTE!$B:$B,"QB")*VLOOKUP($G$32,Scoring!$A$2:$BT$4,21,FALSE)))</f>
        <v>6.48</v>
      </c>
      <c r="J16">
        <f>VLOOKUP(E16,'Off Analysis'!$S$2:$T$7,2,FALSE)</f>
        <v>1</v>
      </c>
      <c r="K16" t="e">
        <f>VLOOKUP(F16,'Def Analysis'!$A$38:$B$43,2,FALSE)</f>
        <v>#N/A</v>
      </c>
      <c r="L16" t="e">
        <f t="shared" si="0"/>
        <v>#N/A</v>
      </c>
      <c r="M16" s="2" t="e">
        <f>IF(GameData!$E$525+(L16*(GameData!$E$526*0.5))&lt;0,0,ROUND(GameData!$E$525+(L16*(GameData!$E$526*0.74)),0))</f>
        <v>#N/A</v>
      </c>
      <c r="N16" t="e">
        <f t="shared" si="2"/>
        <v>#N/A</v>
      </c>
      <c r="O16" t="str">
        <f t="shared" si="1"/>
        <v>VERY LOW</v>
      </c>
      <c r="P16" t="e">
        <f>IF(N16&lt;&gt;O16,IF(ABS(D16-M16)&gt;GameData!$E$526,"MISS",""),"")</f>
        <v>#N/A</v>
      </c>
      <c r="Q16">
        <f>VLOOKUP($C16,'Def Analysis'!$A$2:$AD$33,14,FALSE)</f>
        <v>9</v>
      </c>
      <c r="R16">
        <f>VLOOKUP($C16,'Def Analysis'!$A$2:$AD$33,15,FALSE)</f>
        <v>185.3</v>
      </c>
      <c r="S16">
        <f>VLOOKUP($C16,'Def Analysis'!$A$2:$AD$33,16,FALSE)</f>
        <v>20.588888888888889</v>
      </c>
      <c r="T16">
        <f>VLOOKUP($C16,'Def Analysis'!$A$2:$AD$33,17,FALSE)</f>
        <v>4</v>
      </c>
    </row>
    <row r="17" spans="1:20" x14ac:dyDescent="0.2">
      <c r="A17" t="s">
        <v>203</v>
      </c>
      <c r="B17" t="s">
        <v>35</v>
      </c>
      <c r="C17" t="s">
        <v>60</v>
      </c>
      <c r="D17">
        <v>27</v>
      </c>
      <c r="E17" t="str">
        <f>VLOOKUP(B17,'Off Analysis'!$A$2:$O$33,14,FALSE)</f>
        <v>POOR</v>
      </c>
      <c r="F17">
        <f>VLOOKUP(C17,'Def Analysis'!$A$2:$AF$33,18,FALSE)</f>
        <v>7</v>
      </c>
      <c r="G17" t="str">
        <f>VLOOKUP(B17,'Off Analysis'!$A$2:$O$33,15,FALSE)</f>
        <v>RUN</v>
      </c>
      <c r="H17">
        <f>VLOOKUP(C17,'Def Analysis'!$A$2:$AF$33,15,FALSE)</f>
        <v>131</v>
      </c>
      <c r="I17" s="10">
        <f>((SUMIFS(QBRBWRTE!$J:$J,QBRBWRTE!$C:$C,B17,QBRBWRTE!$G:$G,A17)*VLOOKUP($G$32,Scoring!$A$2:$BT$4,5,FALSE))+(SUMIFS(QBRBWRTE!$K:$K,QBRBWRTE!$C:$C,B17,QBRBWRTE!$G:$G,A17)*VLOOKUP($G$32,Scoring!$A$2:$BT$4,6,FALSE))+(SUMIFS(QBRBWRTE!$L:$L,QBRBWRTE!$C:$C,B17,QBRBWRTE!$G:$G,A17)*VLOOKUP($G$32,Scoring!$A$2:$BT$4,8,FALSE))-(SUMIFS(QBRBWRTE!$M:$M,QBRBWRTE!$C:$C,B17,QBRBWRTE!$G:$G,A17)*VLOOKUP($G$32,Scoring!$A$2:$BT$4,7,FALSE))-(SUMIFS(QBRBWRTE!$Z:$Z,QBRBWRTE!$C:$C,B17,QBRBWRTE!$G:$G,A17,QBRBWRTE!$B:$B,"QB")*VLOOKUP($G$32,Scoring!$A$2:$BT$4,21,FALSE)))</f>
        <v>13.64</v>
      </c>
      <c r="J17">
        <f>VLOOKUP(E17,'Off Analysis'!$S$2:$T$7,2,FALSE)</f>
        <v>2</v>
      </c>
      <c r="K17" t="e">
        <f>VLOOKUP(F17,'Def Analysis'!$A$38:$B$43,2,FALSE)</f>
        <v>#N/A</v>
      </c>
      <c r="L17" t="e">
        <f t="shared" si="0"/>
        <v>#N/A</v>
      </c>
      <c r="M17" s="2" t="e">
        <f>IF(GameData!$E$525+(L17*(GameData!$E$526*0.5))&lt;0,0,ROUND(GameData!$E$525+(L17*(GameData!$E$526*0.74)),0))</f>
        <v>#N/A</v>
      </c>
      <c r="N17" t="e">
        <f t="shared" si="2"/>
        <v>#N/A</v>
      </c>
      <c r="O17" t="str">
        <f t="shared" si="1"/>
        <v>HIGH</v>
      </c>
      <c r="P17" t="e">
        <f>IF(N17&lt;&gt;O17,IF(ABS(D17-M17)&gt;GameData!$E$526,"MISS",""),"")</f>
        <v>#N/A</v>
      </c>
      <c r="Q17">
        <f>VLOOKUP($C17,'Def Analysis'!$A$2:$AD$33,14,FALSE)</f>
        <v>8</v>
      </c>
      <c r="R17">
        <f>VLOOKUP($C17,'Def Analysis'!$A$2:$AD$33,15,FALSE)</f>
        <v>131</v>
      </c>
      <c r="S17">
        <f>VLOOKUP($C17,'Def Analysis'!$A$2:$AD$33,16,FALSE)</f>
        <v>16.375</v>
      </c>
      <c r="T17">
        <f>VLOOKUP($C17,'Def Analysis'!$A$2:$AD$33,17,FALSE)</f>
        <v>21</v>
      </c>
    </row>
    <row r="18" spans="1:20" x14ac:dyDescent="0.2">
      <c r="A18" t="s">
        <v>204</v>
      </c>
      <c r="B18" t="s">
        <v>36</v>
      </c>
      <c r="C18" t="s">
        <v>50</v>
      </c>
      <c r="D18">
        <v>23</v>
      </c>
      <c r="E18" t="str">
        <f>VLOOKUP(B18,'Off Analysis'!$A$2:$O$33,14,FALSE)</f>
        <v>BELOW AVERAGE</v>
      </c>
      <c r="F18">
        <f>VLOOKUP(C18,'Def Analysis'!$A$2:$AF$33,18,FALSE)</f>
        <v>22</v>
      </c>
      <c r="G18" t="str">
        <f>VLOOKUP(B18,'Off Analysis'!$A$2:$O$33,15,FALSE)</f>
        <v>BALANCED</v>
      </c>
      <c r="H18">
        <f>VLOOKUP(C18,'Def Analysis'!$A$2:$AF$33,15,FALSE)</f>
        <v>142.38</v>
      </c>
      <c r="I18" s="10">
        <f>((SUMIFS(QBRBWRTE!$J:$J,QBRBWRTE!$C:$C,B18,QBRBWRTE!$G:$G,A18)*VLOOKUP($G$32,Scoring!$A$2:$BT$4,5,FALSE))+(SUMIFS(QBRBWRTE!$K:$K,QBRBWRTE!$C:$C,B18,QBRBWRTE!$G:$G,A18)*VLOOKUP($G$32,Scoring!$A$2:$BT$4,6,FALSE))+(SUMIFS(QBRBWRTE!$L:$L,QBRBWRTE!$C:$C,B18,QBRBWRTE!$G:$G,A18)*VLOOKUP($G$32,Scoring!$A$2:$BT$4,8,FALSE))-(SUMIFS(QBRBWRTE!$M:$M,QBRBWRTE!$C:$C,B18,QBRBWRTE!$G:$G,A18)*VLOOKUP($G$32,Scoring!$A$2:$BT$4,7,FALSE))-(SUMIFS(QBRBWRTE!$Z:$Z,QBRBWRTE!$C:$C,B18,QBRBWRTE!$G:$G,A18,QBRBWRTE!$B:$B,"QB")*VLOOKUP($G$32,Scoring!$A$2:$BT$4,21,FALSE)))</f>
        <v>11.08</v>
      </c>
      <c r="J18">
        <f>VLOOKUP(E18,'Off Analysis'!$S$2:$T$7,2,FALSE)</f>
        <v>3</v>
      </c>
      <c r="K18" t="e">
        <f>VLOOKUP(F18,'Def Analysis'!$A$38:$B$43,2,FALSE)</f>
        <v>#N/A</v>
      </c>
      <c r="L18" t="e">
        <f t="shared" si="0"/>
        <v>#N/A</v>
      </c>
      <c r="M18" s="2" t="e">
        <f>IF(GameData!$E$525+(L18*(GameData!$E$526*0.5))&lt;0,0,ROUND(GameData!$E$525+(L18*(GameData!$E$526*0.74)),0))</f>
        <v>#N/A</v>
      </c>
      <c r="N18" t="e">
        <f t="shared" si="2"/>
        <v>#N/A</v>
      </c>
      <c r="O18" t="str">
        <f t="shared" si="1"/>
        <v>AVERAGE</v>
      </c>
      <c r="P18" t="e">
        <f>IF(N18&lt;&gt;O18,IF(ABS(D18-M18)&gt;GameData!$E$526,"MISS",""),"")</f>
        <v>#N/A</v>
      </c>
      <c r="Q18">
        <f>VLOOKUP($C18,'Def Analysis'!$A$2:$AD$33,14,FALSE)</f>
        <v>7</v>
      </c>
      <c r="R18">
        <f>VLOOKUP($C18,'Def Analysis'!$A$2:$AD$33,15,FALSE)</f>
        <v>142.38</v>
      </c>
      <c r="S18">
        <f>VLOOKUP($C18,'Def Analysis'!$A$2:$AD$33,16,FALSE)</f>
        <v>20.34</v>
      </c>
      <c r="T18">
        <f>VLOOKUP($C18,'Def Analysis'!$A$2:$AD$33,17,FALSE)</f>
        <v>8</v>
      </c>
    </row>
    <row r="19" spans="1:20" x14ac:dyDescent="0.2">
      <c r="A19" t="s">
        <v>204</v>
      </c>
      <c r="B19" t="s">
        <v>50</v>
      </c>
      <c r="C19" t="s">
        <v>36</v>
      </c>
      <c r="D19">
        <v>20</v>
      </c>
      <c r="E19" t="str">
        <f>VLOOKUP(B19,'Off Analysis'!$A$2:$O$33,14,FALSE)</f>
        <v>POOR</v>
      </c>
      <c r="F19">
        <f>VLOOKUP(C19,'Def Analysis'!$A$2:$AF$33,18,FALSE)</f>
        <v>13</v>
      </c>
      <c r="G19" t="str">
        <f>VLOOKUP(B19,'Off Analysis'!$A$2:$O$33,15,FALSE)</f>
        <v>BALANCED</v>
      </c>
      <c r="H19">
        <f>VLOOKUP(C19,'Def Analysis'!$A$2:$AF$33,15,FALSE)</f>
        <v>160.95999999999998</v>
      </c>
      <c r="I19" s="10">
        <f>((SUMIFS(QBRBWRTE!$J:$J,QBRBWRTE!$C:$C,B19,QBRBWRTE!$G:$G,A19)*VLOOKUP($G$32,Scoring!$A$2:$BT$4,5,FALSE))+(SUMIFS(QBRBWRTE!$K:$K,QBRBWRTE!$C:$C,B19,QBRBWRTE!$G:$G,A19)*VLOOKUP($G$32,Scoring!$A$2:$BT$4,6,FALSE))+(SUMIFS(QBRBWRTE!$L:$L,QBRBWRTE!$C:$C,B19,QBRBWRTE!$G:$G,A19)*VLOOKUP($G$32,Scoring!$A$2:$BT$4,8,FALSE))-(SUMIFS(QBRBWRTE!$M:$M,QBRBWRTE!$C:$C,B19,QBRBWRTE!$G:$G,A19)*VLOOKUP($G$32,Scoring!$A$2:$BT$4,7,FALSE))-(SUMIFS(QBRBWRTE!$Z:$Z,QBRBWRTE!$C:$C,B19,QBRBWRTE!$G:$G,A19,QBRBWRTE!$B:$B,"QB")*VLOOKUP($G$32,Scoring!$A$2:$BT$4,21,FALSE)))</f>
        <v>25.880000000000003</v>
      </c>
      <c r="J19">
        <f>VLOOKUP(E19,'Off Analysis'!$S$2:$T$7,2,FALSE)</f>
        <v>2</v>
      </c>
      <c r="K19" t="e">
        <f>VLOOKUP(F19,'Def Analysis'!$A$38:$B$43,2,FALSE)</f>
        <v>#N/A</v>
      </c>
      <c r="L19" t="e">
        <f t="shared" si="0"/>
        <v>#N/A</v>
      </c>
      <c r="M19" s="2" t="e">
        <f>IF(GameData!$E$525+(L19*(GameData!$E$526*0.5))&lt;0,0,ROUND(GameData!$E$525+(L19*(GameData!$E$526*0.74)),0))</f>
        <v>#N/A</v>
      </c>
      <c r="N19" t="e">
        <f t="shared" si="2"/>
        <v>#N/A</v>
      </c>
      <c r="O19" t="str">
        <f t="shared" si="1"/>
        <v>AVERAGE</v>
      </c>
      <c r="P19" t="e">
        <f>IF(N19&lt;&gt;O19,IF(ABS(D19-M19)&gt;GameData!$E$526,"MISS",""),"")</f>
        <v>#N/A</v>
      </c>
      <c r="Q19">
        <f>VLOOKUP($C19,'Def Analysis'!$A$2:$AD$33,14,FALSE)</f>
        <v>9</v>
      </c>
      <c r="R19">
        <f>VLOOKUP($C19,'Def Analysis'!$A$2:$AD$33,15,FALSE)</f>
        <v>160.95999999999998</v>
      </c>
      <c r="S19">
        <f>VLOOKUP($C19,'Def Analysis'!$A$2:$AD$33,16,FALSE)</f>
        <v>17.884444444444441</v>
      </c>
      <c r="T19">
        <f>VLOOKUP($C19,'Def Analysis'!$A$2:$AD$33,17,FALSE)</f>
        <v>22</v>
      </c>
    </row>
    <row r="20" spans="1:20" x14ac:dyDescent="0.2">
      <c r="A20" t="s">
        <v>205</v>
      </c>
      <c r="B20" t="s">
        <v>54</v>
      </c>
      <c r="C20" t="s">
        <v>33</v>
      </c>
      <c r="D20">
        <v>6</v>
      </c>
      <c r="E20" t="str">
        <f>VLOOKUP(B20,'Off Analysis'!$A$2:$O$33,14,FALSE)</f>
        <v>BELOW AVERAGE</v>
      </c>
      <c r="F20">
        <f>VLOOKUP(C20,'Def Analysis'!$A$2:$AF$33,18,FALSE)</f>
        <v>3</v>
      </c>
      <c r="G20" t="str">
        <f>VLOOKUP(B20,'Off Analysis'!$A$2:$O$33,15,FALSE)</f>
        <v>BALANCED</v>
      </c>
      <c r="H20">
        <f>VLOOKUP(C20,'Def Analysis'!$A$2:$AF$33,15,FALSE)</f>
        <v>112.53999999999999</v>
      </c>
      <c r="I20" s="10">
        <f>((SUMIFS(QBRBWRTE!$J:$J,QBRBWRTE!$C:$C,B20,QBRBWRTE!$G:$G,A20)*VLOOKUP($G$32,Scoring!$A$2:$BT$4,5,FALSE))+(SUMIFS(QBRBWRTE!$K:$K,QBRBWRTE!$C:$C,B20,QBRBWRTE!$G:$G,A20)*VLOOKUP($G$32,Scoring!$A$2:$BT$4,6,FALSE))+(SUMIFS(QBRBWRTE!$L:$L,QBRBWRTE!$C:$C,B20,QBRBWRTE!$G:$G,A20)*VLOOKUP($G$32,Scoring!$A$2:$BT$4,8,FALSE))-(SUMIFS(QBRBWRTE!$M:$M,QBRBWRTE!$C:$C,B20,QBRBWRTE!$G:$G,A20)*VLOOKUP($G$32,Scoring!$A$2:$BT$4,7,FALSE))-(SUMIFS(QBRBWRTE!$Z:$Z,QBRBWRTE!$C:$C,B20,QBRBWRTE!$G:$G,A20,QBRBWRTE!$B:$B,"QB")*VLOOKUP($G$32,Scoring!$A$2:$BT$4,21,FALSE)))</f>
        <v>8.84</v>
      </c>
      <c r="J20">
        <f>VLOOKUP(E20,'Off Analysis'!$S$2:$T$7,2,FALSE)</f>
        <v>3</v>
      </c>
      <c r="K20" t="e">
        <f>VLOOKUP(F20,'Def Analysis'!$A$38:$B$43,2,FALSE)</f>
        <v>#N/A</v>
      </c>
      <c r="L20" t="e">
        <f t="shared" si="0"/>
        <v>#N/A</v>
      </c>
      <c r="M20" s="2" t="e">
        <f>IF(GameData!$E$525+(L20*(GameData!$E$526*0.5))&lt;0,0,ROUND(GameData!$E$525+(L20*(GameData!$E$526*0.74)),0))</f>
        <v>#N/A</v>
      </c>
      <c r="N20" t="e">
        <f t="shared" si="2"/>
        <v>#N/A</v>
      </c>
      <c r="O20" t="str">
        <f t="shared" si="1"/>
        <v>VERY LOW</v>
      </c>
      <c r="P20" t="e">
        <f>IF(N20&lt;&gt;O20,IF(ABS(D20-M20)&gt;GameData!$E$526,"MISS",""),"")</f>
        <v>#N/A</v>
      </c>
      <c r="Q20">
        <f>VLOOKUP($C20,'Def Analysis'!$A$2:$AD$33,14,FALSE)</f>
        <v>8</v>
      </c>
      <c r="R20">
        <f>VLOOKUP($C20,'Def Analysis'!$A$2:$AD$33,15,FALSE)</f>
        <v>112.53999999999999</v>
      </c>
      <c r="S20">
        <f>VLOOKUP($C20,'Def Analysis'!$A$2:$AD$33,16,FALSE)</f>
        <v>14.067499999999999</v>
      </c>
      <c r="T20">
        <f>VLOOKUP($C20,'Def Analysis'!$A$2:$AD$33,17,FALSE)</f>
        <v>14</v>
      </c>
    </row>
    <row r="21" spans="1:20" x14ac:dyDescent="0.2">
      <c r="A21" t="s">
        <v>205</v>
      </c>
      <c r="B21" t="s">
        <v>33</v>
      </c>
      <c r="C21" t="s">
        <v>54</v>
      </c>
      <c r="D21">
        <v>20</v>
      </c>
      <c r="E21" t="str">
        <f>VLOOKUP(B21,'Off Analysis'!$A$2:$O$33,14,FALSE)</f>
        <v>BELOW AVERAGE</v>
      </c>
      <c r="F21">
        <f>VLOOKUP(C21,'Def Analysis'!$A$2:$AF$33,18,FALSE)</f>
        <v>29</v>
      </c>
      <c r="G21" t="str">
        <f>VLOOKUP(B21,'Off Analysis'!$A$2:$O$33,15,FALSE)</f>
        <v>BALANCED</v>
      </c>
      <c r="H21">
        <f>VLOOKUP(C21,'Def Analysis'!$A$2:$AF$33,15,FALSE)</f>
        <v>212.38</v>
      </c>
      <c r="I21" s="10">
        <f>((SUMIFS(QBRBWRTE!$J:$J,QBRBWRTE!$C:$C,B21,QBRBWRTE!$G:$G,A21)*VLOOKUP($G$32,Scoring!$A$2:$BT$4,5,FALSE))+(SUMIFS(QBRBWRTE!$K:$K,QBRBWRTE!$C:$C,B21,QBRBWRTE!$G:$G,A21)*VLOOKUP($G$32,Scoring!$A$2:$BT$4,6,FALSE))+(SUMIFS(QBRBWRTE!$L:$L,QBRBWRTE!$C:$C,B21,QBRBWRTE!$G:$G,A21)*VLOOKUP($G$32,Scoring!$A$2:$BT$4,8,FALSE))-(SUMIFS(QBRBWRTE!$M:$M,QBRBWRTE!$C:$C,B21,QBRBWRTE!$G:$G,A21)*VLOOKUP($G$32,Scoring!$A$2:$BT$4,7,FALSE))-(SUMIFS(QBRBWRTE!$Z:$Z,QBRBWRTE!$C:$C,B21,QBRBWRTE!$G:$G,A21,QBRBWRTE!$B:$B,"QB")*VLOOKUP($G$32,Scoring!$A$2:$BT$4,21,FALSE)))</f>
        <v>17.399999999999999</v>
      </c>
      <c r="J21">
        <f>VLOOKUP(E21,'Off Analysis'!$S$2:$T$7,2,FALSE)</f>
        <v>3</v>
      </c>
      <c r="K21" t="e">
        <f>VLOOKUP(F21,'Def Analysis'!$A$38:$B$43,2,FALSE)</f>
        <v>#N/A</v>
      </c>
      <c r="L21" t="e">
        <f t="shared" si="0"/>
        <v>#N/A</v>
      </c>
      <c r="M21" s="2" t="e">
        <f>IF(GameData!$E$525+(L21*(GameData!$E$526*0.5))&lt;0,0,ROUND(GameData!$E$525+(L21*(GameData!$E$526*0.74)),0))</f>
        <v>#N/A</v>
      </c>
      <c r="N21" t="e">
        <f t="shared" si="2"/>
        <v>#N/A</v>
      </c>
      <c r="O21" t="str">
        <f t="shared" si="1"/>
        <v>AVERAGE</v>
      </c>
      <c r="P21" t="e">
        <f>IF(N21&lt;&gt;O21,IF(ABS(D21-M21)&gt;GameData!$E$526,"MISS",""),"")</f>
        <v>#N/A</v>
      </c>
      <c r="Q21">
        <f>VLOOKUP($C21,'Def Analysis'!$A$2:$AD$33,14,FALSE)</f>
        <v>9</v>
      </c>
      <c r="R21">
        <f>VLOOKUP($C21,'Def Analysis'!$A$2:$AD$33,15,FALSE)</f>
        <v>212.38</v>
      </c>
      <c r="S21">
        <f>VLOOKUP($C21,'Def Analysis'!$A$2:$AD$33,16,FALSE)</f>
        <v>23.597777777777779</v>
      </c>
      <c r="T21">
        <f>VLOOKUP($C21,'Def Analysis'!$A$2:$AD$33,17,FALSE)</f>
        <v>28</v>
      </c>
    </row>
    <row r="22" spans="1:20" x14ac:dyDescent="0.2">
      <c r="A22" t="s">
        <v>206</v>
      </c>
      <c r="B22" t="s">
        <v>32</v>
      </c>
      <c r="C22" t="s">
        <v>56</v>
      </c>
      <c r="D22">
        <v>20</v>
      </c>
      <c r="E22" t="str">
        <f>VLOOKUP(B22,'Off Analysis'!$A$2:$O$33,14,FALSE)</f>
        <v>ABOVE AVERAGE</v>
      </c>
      <c r="F22">
        <f>VLOOKUP(C22,'Def Analysis'!$A$2:$AF$33,18,FALSE)</f>
        <v>16</v>
      </c>
      <c r="G22" t="str">
        <f>VLOOKUP(B22,'Off Analysis'!$A$2:$O$33,15,FALSE)</f>
        <v>BALANCED</v>
      </c>
      <c r="H22">
        <f>VLOOKUP(C22,'Def Analysis'!$A$2:$AF$33,15,FALSE)</f>
        <v>165.79999999999998</v>
      </c>
      <c r="I22" s="10">
        <f>((SUMIFS(QBRBWRTE!$J:$J,QBRBWRTE!$C:$C,B22,QBRBWRTE!$G:$G,A22)*VLOOKUP($G$32,Scoring!$A$2:$BT$4,5,FALSE))+(SUMIFS(QBRBWRTE!$K:$K,QBRBWRTE!$C:$C,B22,QBRBWRTE!$G:$G,A22)*VLOOKUP($G$32,Scoring!$A$2:$BT$4,6,FALSE))+(SUMIFS(QBRBWRTE!$L:$L,QBRBWRTE!$C:$C,B22,QBRBWRTE!$G:$G,A22)*VLOOKUP($G$32,Scoring!$A$2:$BT$4,8,FALSE))-(SUMIFS(QBRBWRTE!$M:$M,QBRBWRTE!$C:$C,B22,QBRBWRTE!$G:$G,A22)*VLOOKUP($G$32,Scoring!$A$2:$BT$4,7,FALSE))-(SUMIFS(QBRBWRTE!$Z:$Z,QBRBWRTE!$C:$C,B22,QBRBWRTE!$G:$G,A22,QBRBWRTE!$B:$B,"QB")*VLOOKUP($G$32,Scoring!$A$2:$BT$4,21,FALSE)))</f>
        <v>21.439999999999998</v>
      </c>
      <c r="J22">
        <f>VLOOKUP(E22,'Off Analysis'!$S$2:$T$7,2,FALSE)</f>
        <v>4</v>
      </c>
      <c r="K22" t="e">
        <f>VLOOKUP(F22,'Def Analysis'!$A$38:$B$43,2,FALSE)</f>
        <v>#N/A</v>
      </c>
      <c r="L22" t="e">
        <f t="shared" si="0"/>
        <v>#N/A</v>
      </c>
      <c r="M22" s="2" t="e">
        <f>IF(GameData!$E$525+(L22*(GameData!$E$526*0.5))&lt;0,0,ROUND(GameData!$E$525+(L22*(GameData!$E$526*0.74)),0))</f>
        <v>#N/A</v>
      </c>
      <c r="N22" t="e">
        <f t="shared" si="2"/>
        <v>#N/A</v>
      </c>
      <c r="O22" t="str">
        <f t="shared" si="1"/>
        <v>AVERAGE</v>
      </c>
      <c r="P22" t="e">
        <f>IF(N22&lt;&gt;O22,IF(ABS(D22-M22)&gt;GameData!$E$526,"MISS",""),"")</f>
        <v>#N/A</v>
      </c>
      <c r="Q22">
        <f>VLOOKUP($C22,'Def Analysis'!$A$2:$AD$33,14,FALSE)</f>
        <v>9</v>
      </c>
      <c r="R22">
        <f>VLOOKUP($C22,'Def Analysis'!$A$2:$AD$33,15,FALSE)</f>
        <v>165.79999999999998</v>
      </c>
      <c r="S22">
        <f>VLOOKUP($C22,'Def Analysis'!$A$2:$AD$33,16,FALSE)</f>
        <v>18.422222222222221</v>
      </c>
      <c r="T22">
        <f>VLOOKUP($C22,'Def Analysis'!$A$2:$AD$33,17,FALSE)</f>
        <v>11</v>
      </c>
    </row>
    <row r="23" spans="1:20" x14ac:dyDescent="0.2">
      <c r="A23" t="s">
        <v>206</v>
      </c>
      <c r="B23" t="s">
        <v>56</v>
      </c>
      <c r="C23" t="s">
        <v>32</v>
      </c>
      <c r="D23">
        <v>34</v>
      </c>
      <c r="E23" t="str">
        <f>VLOOKUP(B23,'Off Analysis'!$A$2:$O$33,14,FALSE)</f>
        <v>ABOVE AVERAGE</v>
      </c>
      <c r="F23">
        <f>VLOOKUP(C23,'Def Analysis'!$A$2:$AF$33,18,FALSE)</f>
        <v>6</v>
      </c>
      <c r="G23" t="str">
        <f>VLOOKUP(B23,'Off Analysis'!$A$2:$O$33,15,FALSE)</f>
        <v>BALANCED</v>
      </c>
      <c r="H23">
        <f>VLOOKUP(C23,'Def Analysis'!$A$2:$AF$33,15,FALSE)</f>
        <v>143.76000000000002</v>
      </c>
      <c r="I23" s="10">
        <f>((SUMIFS(QBRBWRTE!$J:$J,QBRBWRTE!$C:$C,B23,QBRBWRTE!$G:$G,A23)*VLOOKUP($G$32,Scoring!$A$2:$BT$4,5,FALSE))+(SUMIFS(QBRBWRTE!$K:$K,QBRBWRTE!$C:$C,B23,QBRBWRTE!$G:$G,A23)*VLOOKUP($G$32,Scoring!$A$2:$BT$4,6,FALSE))+(SUMIFS(QBRBWRTE!$L:$L,QBRBWRTE!$C:$C,B23,QBRBWRTE!$G:$G,A23)*VLOOKUP($G$32,Scoring!$A$2:$BT$4,8,FALSE))-(SUMIFS(QBRBWRTE!$M:$M,QBRBWRTE!$C:$C,B23,QBRBWRTE!$G:$G,A23)*VLOOKUP($G$32,Scoring!$A$2:$BT$4,7,FALSE))-(SUMIFS(QBRBWRTE!$Z:$Z,QBRBWRTE!$C:$C,B23,QBRBWRTE!$G:$G,A23,QBRBWRTE!$B:$B,"QB")*VLOOKUP($G$32,Scoring!$A$2:$BT$4,21,FALSE)))</f>
        <v>29.32</v>
      </c>
      <c r="J23">
        <f>VLOOKUP(E23,'Off Analysis'!$S$2:$T$7,2,FALSE)</f>
        <v>4</v>
      </c>
      <c r="K23" t="e">
        <f>VLOOKUP(F23,'Def Analysis'!$A$38:$B$43,2,FALSE)</f>
        <v>#N/A</v>
      </c>
      <c r="L23" t="e">
        <f t="shared" si="0"/>
        <v>#N/A</v>
      </c>
      <c r="M23" s="2" t="e">
        <f>IF(GameData!$E$525+(L23*(GameData!$E$526*0.5))&lt;0,0,ROUND(GameData!$E$525+(L23*(GameData!$E$526*0.74)),0))</f>
        <v>#N/A</v>
      </c>
      <c r="N23" t="e">
        <f t="shared" si="2"/>
        <v>#N/A</v>
      </c>
      <c r="O23" t="str">
        <f t="shared" si="1"/>
        <v>VERY HIGH</v>
      </c>
      <c r="P23" t="e">
        <f>IF(N23&lt;&gt;O23,IF(ABS(D23-M23)&gt;GameData!$E$526,"MISS",""),"")</f>
        <v>#N/A</v>
      </c>
      <c r="Q23">
        <f>VLOOKUP($C23,'Def Analysis'!$A$2:$AD$33,14,FALSE)</f>
        <v>9</v>
      </c>
      <c r="R23">
        <f>VLOOKUP($C23,'Def Analysis'!$A$2:$AD$33,15,FALSE)</f>
        <v>143.76000000000002</v>
      </c>
      <c r="S23">
        <f>VLOOKUP($C23,'Def Analysis'!$A$2:$AD$33,16,FALSE)</f>
        <v>15.973333333333336</v>
      </c>
      <c r="T23">
        <f>VLOOKUP($C23,'Def Analysis'!$A$2:$AD$33,17,FALSE)</f>
        <v>6</v>
      </c>
    </row>
    <row r="24" spans="1:20" x14ac:dyDescent="0.2">
      <c r="A24" t="s">
        <v>207</v>
      </c>
      <c r="B24" t="s">
        <v>57</v>
      </c>
      <c r="C24" t="s">
        <v>34</v>
      </c>
      <c r="D24">
        <v>13</v>
      </c>
      <c r="E24" t="str">
        <f>VLOOKUP(B24,'Off Analysis'!$A$2:$O$33,14,FALSE)</f>
        <v>ABOVE AVERAGE</v>
      </c>
      <c r="F24">
        <f>VLOOKUP(C24,'Def Analysis'!$A$2:$AF$33,18,FALSE)</f>
        <v>12</v>
      </c>
      <c r="G24" t="str">
        <f>VLOOKUP(B24,'Off Analysis'!$A$2:$O$33,15,FALSE)</f>
        <v>RUN</v>
      </c>
      <c r="H24">
        <f>VLOOKUP(C24,'Def Analysis'!$A$2:$AF$33,15,FALSE)</f>
        <v>153.95999999999998</v>
      </c>
      <c r="I24" s="10">
        <f>((SUMIFS(QBRBWRTE!$J:$J,QBRBWRTE!$C:$C,B24,QBRBWRTE!$G:$G,A24)*VLOOKUP($G$32,Scoring!$A$2:$BT$4,5,FALSE))+(SUMIFS(QBRBWRTE!$K:$K,QBRBWRTE!$C:$C,B24,QBRBWRTE!$G:$G,A24)*VLOOKUP($G$32,Scoring!$A$2:$BT$4,6,FALSE))+(SUMIFS(QBRBWRTE!$L:$L,QBRBWRTE!$C:$C,B24,QBRBWRTE!$G:$G,A24)*VLOOKUP($G$32,Scoring!$A$2:$BT$4,8,FALSE))-(SUMIFS(QBRBWRTE!$M:$M,QBRBWRTE!$C:$C,B24,QBRBWRTE!$G:$G,A24)*VLOOKUP($G$32,Scoring!$A$2:$BT$4,7,FALSE))-(SUMIFS(QBRBWRTE!$Z:$Z,QBRBWRTE!$C:$C,B24,QBRBWRTE!$G:$G,A24,QBRBWRTE!$B:$B,"QB")*VLOOKUP($G$32,Scoring!$A$2:$BT$4,21,FALSE)))</f>
        <v>13.4</v>
      </c>
      <c r="J24">
        <f>VLOOKUP(E24,'Off Analysis'!$S$2:$T$7,2,FALSE)</f>
        <v>4</v>
      </c>
      <c r="K24" t="e">
        <f>VLOOKUP(F24,'Def Analysis'!$A$38:$B$43,2,FALSE)</f>
        <v>#N/A</v>
      </c>
      <c r="L24" t="e">
        <f t="shared" si="0"/>
        <v>#N/A</v>
      </c>
      <c r="M24" s="2" t="e">
        <f>IF(GameData!$E$525+(L24*(GameData!$E$526*0.5))&lt;0,0,ROUND(GameData!$E$525+(L24*(GameData!$E$526*0.74)),0))</f>
        <v>#N/A</v>
      </c>
      <c r="N24" t="e">
        <f t="shared" si="2"/>
        <v>#N/A</v>
      </c>
      <c r="O24" t="str">
        <f t="shared" si="1"/>
        <v>LOW</v>
      </c>
      <c r="P24" t="e">
        <f>IF(N24&lt;&gt;O24,IF(ABS(D24-M24)&gt;GameData!$E$526,"MISS",""),"")</f>
        <v>#N/A</v>
      </c>
      <c r="Q24">
        <f>VLOOKUP($C24,'Def Analysis'!$A$2:$AD$33,14,FALSE)</f>
        <v>9</v>
      </c>
      <c r="R24">
        <f>VLOOKUP($C24,'Def Analysis'!$A$2:$AD$33,15,FALSE)</f>
        <v>153.95999999999998</v>
      </c>
      <c r="S24">
        <f>VLOOKUP($C24,'Def Analysis'!$A$2:$AD$33,16,FALSE)</f>
        <v>17.106666666666666</v>
      </c>
      <c r="T24">
        <f>VLOOKUP($C24,'Def Analysis'!$A$2:$AD$33,17,FALSE)</f>
        <v>9</v>
      </c>
    </row>
    <row r="25" spans="1:20" x14ac:dyDescent="0.2">
      <c r="A25" t="s">
        <v>207</v>
      </c>
      <c r="B25" t="s">
        <v>34</v>
      </c>
      <c r="C25" t="s">
        <v>57</v>
      </c>
      <c r="D25">
        <v>12</v>
      </c>
      <c r="E25" t="str">
        <f>VLOOKUP(B25,'Off Analysis'!$A$2:$O$33,14,FALSE)</f>
        <v>POOR</v>
      </c>
      <c r="F25">
        <f>VLOOKUP(C25,'Def Analysis'!$A$2:$AF$33,18,FALSE)</f>
        <v>1</v>
      </c>
      <c r="G25" t="str">
        <f>VLOOKUP(B25,'Off Analysis'!$A$2:$O$33,15,FALSE)</f>
        <v>BALANCED</v>
      </c>
      <c r="H25">
        <f>VLOOKUP(C25,'Def Analysis'!$A$2:$AF$33,15,FALSE)</f>
        <v>104.47999999999999</v>
      </c>
      <c r="I25" s="10">
        <f>((SUMIFS(QBRBWRTE!$J:$J,QBRBWRTE!$C:$C,B25,QBRBWRTE!$G:$G,A25)*VLOOKUP($G$32,Scoring!$A$2:$BT$4,5,FALSE))+(SUMIFS(QBRBWRTE!$K:$K,QBRBWRTE!$C:$C,B25,QBRBWRTE!$G:$G,A25)*VLOOKUP($G$32,Scoring!$A$2:$BT$4,6,FALSE))+(SUMIFS(QBRBWRTE!$L:$L,QBRBWRTE!$C:$C,B25,QBRBWRTE!$G:$G,A25)*VLOOKUP($G$32,Scoring!$A$2:$BT$4,8,FALSE))-(SUMIFS(QBRBWRTE!$M:$M,QBRBWRTE!$C:$C,B25,QBRBWRTE!$G:$G,A25)*VLOOKUP($G$32,Scoring!$A$2:$BT$4,7,FALSE))-(SUMIFS(QBRBWRTE!$Z:$Z,QBRBWRTE!$C:$C,B25,QBRBWRTE!$G:$G,A25,QBRBWRTE!$B:$B,"QB")*VLOOKUP($G$32,Scoring!$A$2:$BT$4,21,FALSE)))</f>
        <v>3.88</v>
      </c>
      <c r="J25">
        <f>VLOOKUP(E25,'Off Analysis'!$S$2:$T$7,2,FALSE)</f>
        <v>2</v>
      </c>
      <c r="K25" t="e">
        <f>VLOOKUP(F25,'Def Analysis'!$A$38:$B$43,2,FALSE)</f>
        <v>#N/A</v>
      </c>
      <c r="L25" t="e">
        <f t="shared" si="0"/>
        <v>#N/A</v>
      </c>
      <c r="M25" s="2" t="e">
        <f>IF(GameData!$E$525+(L25*(GameData!$E$526*0.5))&lt;0,0,ROUND(GameData!$E$525+(L25*(GameData!$E$526*0.74)),0))</f>
        <v>#N/A</v>
      </c>
      <c r="N25" t="e">
        <f t="shared" si="2"/>
        <v>#N/A</v>
      </c>
      <c r="O25" t="str">
        <f t="shared" si="1"/>
        <v>LOW</v>
      </c>
      <c r="P25" t="e">
        <f>IF(N25&lt;&gt;O25,IF(ABS(D25-M25)&gt;GameData!$E$526,"MISS",""),"")</f>
        <v>#N/A</v>
      </c>
      <c r="Q25">
        <f>VLOOKUP($C25,'Def Analysis'!$A$2:$AD$33,14,FALSE)</f>
        <v>8</v>
      </c>
      <c r="R25">
        <f>VLOOKUP($C25,'Def Analysis'!$A$2:$AD$33,15,FALSE)</f>
        <v>104.47999999999999</v>
      </c>
      <c r="S25">
        <f>VLOOKUP($C25,'Def Analysis'!$A$2:$AD$33,16,FALSE)</f>
        <v>13.059999999999999</v>
      </c>
      <c r="T25">
        <f>VLOOKUP($C25,'Def Analysis'!$A$2:$AD$33,17,FALSE)</f>
        <v>15</v>
      </c>
    </row>
    <row r="26" spans="1:20" x14ac:dyDescent="0.2">
      <c r="A26" t="s">
        <v>208</v>
      </c>
      <c r="B26" t="s">
        <v>47</v>
      </c>
      <c r="C26" t="s">
        <v>31</v>
      </c>
      <c r="D26">
        <v>10</v>
      </c>
      <c r="E26" t="str">
        <f>VLOOKUP(B26,'Off Analysis'!$A$2:$O$33,14,FALSE)</f>
        <v>BELOW AVERAGE</v>
      </c>
      <c r="F26">
        <f>VLOOKUP(C26,'Def Analysis'!$A$2:$AF$33,18,FALSE)</f>
        <v>11</v>
      </c>
      <c r="G26" t="str">
        <f>VLOOKUP(B26,'Off Analysis'!$A$2:$O$33,15,FALSE)</f>
        <v>BALANCED</v>
      </c>
      <c r="H26">
        <f>VLOOKUP(C26,'Def Analysis'!$A$2:$AF$33,15,FALSE)</f>
        <v>151.34</v>
      </c>
      <c r="I26" s="10">
        <f>((SUMIFS(QBRBWRTE!$J:$J,QBRBWRTE!$C:$C,B26,QBRBWRTE!$G:$G,A26)*VLOOKUP($G$32,Scoring!$A$2:$BT$4,5,FALSE))+(SUMIFS(QBRBWRTE!$K:$K,QBRBWRTE!$C:$C,B26,QBRBWRTE!$G:$G,A26)*VLOOKUP($G$32,Scoring!$A$2:$BT$4,6,FALSE))+(SUMIFS(QBRBWRTE!$L:$L,QBRBWRTE!$C:$C,B26,QBRBWRTE!$G:$G,A26)*VLOOKUP($G$32,Scoring!$A$2:$BT$4,8,FALSE))-(SUMIFS(QBRBWRTE!$M:$M,QBRBWRTE!$C:$C,B26,QBRBWRTE!$G:$G,A26)*VLOOKUP($G$32,Scoring!$A$2:$BT$4,7,FALSE))-(SUMIFS(QBRBWRTE!$Z:$Z,QBRBWRTE!$C:$C,B26,QBRBWRTE!$G:$G,A26,QBRBWRTE!$B:$B,"QB")*VLOOKUP($G$32,Scoring!$A$2:$BT$4,21,FALSE)))</f>
        <v>3.08</v>
      </c>
      <c r="J26">
        <f>VLOOKUP(E26,'Off Analysis'!$S$2:$T$7,2,FALSE)</f>
        <v>3</v>
      </c>
      <c r="K26" t="e">
        <f>VLOOKUP(F26,'Def Analysis'!$A$38:$B$43,2,FALSE)</f>
        <v>#N/A</v>
      </c>
      <c r="L26" t="e">
        <f t="shared" si="0"/>
        <v>#N/A</v>
      </c>
      <c r="M26" s="2" t="e">
        <f>IF(GameData!$E$525+(L26*(GameData!$E$526*0.5))&lt;0,0,ROUND(GameData!$E$525+(L26*(GameData!$E$526*0.74)),0))</f>
        <v>#N/A</v>
      </c>
      <c r="N26" t="e">
        <f t="shared" si="2"/>
        <v>#N/A</v>
      </c>
      <c r="O26" t="str">
        <f t="shared" si="1"/>
        <v>LOW</v>
      </c>
      <c r="P26" t="e">
        <f>IF(N26&lt;&gt;O26,IF(ABS(D26-M26)&gt;GameData!$E$526,"MISS",""),"")</f>
        <v>#N/A</v>
      </c>
      <c r="Q26">
        <f>VLOOKUP($C26,'Def Analysis'!$A$2:$AD$33,14,FALSE)</f>
        <v>9</v>
      </c>
      <c r="R26">
        <f>VLOOKUP($C26,'Def Analysis'!$A$2:$AD$33,15,FALSE)</f>
        <v>151.34</v>
      </c>
      <c r="S26">
        <f>VLOOKUP($C26,'Def Analysis'!$A$2:$AD$33,16,FALSE)</f>
        <v>16.815555555555555</v>
      </c>
      <c r="T26">
        <f>VLOOKUP($C26,'Def Analysis'!$A$2:$AD$33,17,FALSE)</f>
        <v>1</v>
      </c>
    </row>
    <row r="27" spans="1:20" x14ac:dyDescent="0.2">
      <c r="A27" t="s">
        <v>208</v>
      </c>
      <c r="B27" t="s">
        <v>31</v>
      </c>
      <c r="C27" t="s">
        <v>47</v>
      </c>
      <c r="D27">
        <v>29</v>
      </c>
      <c r="E27" t="str">
        <f>VLOOKUP(B27,'Off Analysis'!$A$2:$O$33,14,FALSE)</f>
        <v>BELOW AVERAGE</v>
      </c>
      <c r="F27">
        <f>VLOOKUP(C27,'Def Analysis'!$A$2:$AF$33,18,FALSE)</f>
        <v>8</v>
      </c>
      <c r="G27" t="str">
        <f>VLOOKUP(B27,'Off Analysis'!$A$2:$O$33,15,FALSE)</f>
        <v>BALANCED</v>
      </c>
      <c r="H27">
        <f>VLOOKUP(C27,'Def Analysis'!$A$2:$AF$33,15,FALSE)</f>
        <v>149.42000000000002</v>
      </c>
      <c r="I27" s="10">
        <f>((SUMIFS(QBRBWRTE!$J:$J,QBRBWRTE!$C:$C,B27,QBRBWRTE!$G:$G,A27)*VLOOKUP($G$32,Scoring!$A$2:$BT$4,5,FALSE))+(SUMIFS(QBRBWRTE!$K:$K,QBRBWRTE!$C:$C,B27,QBRBWRTE!$G:$G,A27)*VLOOKUP($G$32,Scoring!$A$2:$BT$4,6,FALSE))+(SUMIFS(QBRBWRTE!$L:$L,QBRBWRTE!$C:$C,B27,QBRBWRTE!$G:$G,A27)*VLOOKUP($G$32,Scoring!$A$2:$BT$4,8,FALSE))-(SUMIFS(QBRBWRTE!$M:$M,QBRBWRTE!$C:$C,B27,QBRBWRTE!$G:$G,A27)*VLOOKUP($G$32,Scoring!$A$2:$BT$4,7,FALSE))-(SUMIFS(QBRBWRTE!$Z:$Z,QBRBWRTE!$C:$C,B27,QBRBWRTE!$G:$G,A27,QBRBWRTE!$B:$B,"QB")*VLOOKUP($G$32,Scoring!$A$2:$BT$4,21,FALSE)))</f>
        <v>14.6</v>
      </c>
      <c r="J27">
        <f>VLOOKUP(E27,'Off Analysis'!$S$2:$T$7,2,FALSE)</f>
        <v>3</v>
      </c>
      <c r="K27" t="e">
        <f>VLOOKUP(F27,'Def Analysis'!$A$38:$B$43,2,FALSE)</f>
        <v>#N/A</v>
      </c>
      <c r="L27" t="e">
        <f t="shared" si="0"/>
        <v>#N/A</v>
      </c>
      <c r="M27" s="2" t="e">
        <f>IF(GameData!$E$525+(L27*(GameData!$E$526*0.5))&lt;0,0,ROUND(GameData!$E$525+(L27*(GameData!$E$526*0.74)),0))</f>
        <v>#N/A</v>
      </c>
      <c r="N27" t="e">
        <f t="shared" si="2"/>
        <v>#N/A</v>
      </c>
      <c r="O27" t="str">
        <f t="shared" si="1"/>
        <v>HIGH</v>
      </c>
      <c r="P27" t="e">
        <f>IF(N27&lt;&gt;O27,IF(ABS(D27-M27)&gt;GameData!$E$526,"MISS",""),"")</f>
        <v>#N/A</v>
      </c>
      <c r="Q27">
        <f>VLOOKUP($C27,'Def Analysis'!$A$2:$AD$33,14,FALSE)</f>
        <v>9</v>
      </c>
      <c r="R27">
        <f>VLOOKUP($C27,'Def Analysis'!$A$2:$AD$33,15,FALSE)</f>
        <v>149.42000000000002</v>
      </c>
      <c r="S27">
        <f>VLOOKUP($C27,'Def Analysis'!$A$2:$AD$33,16,FALSE)</f>
        <v>16.602222222222224</v>
      </c>
      <c r="T27">
        <f>VLOOKUP($C27,'Def Analysis'!$A$2:$AD$33,17,FALSE)</f>
        <v>13</v>
      </c>
    </row>
    <row r="28" spans="1:20" x14ac:dyDescent="0.2">
      <c r="A28" t="s">
        <v>209</v>
      </c>
      <c r="B28" t="s">
        <v>59</v>
      </c>
      <c r="C28" t="s">
        <v>44</v>
      </c>
      <c r="D28">
        <v>26</v>
      </c>
      <c r="E28" t="str">
        <f>VLOOKUP(B28,'Off Analysis'!$A$2:$O$33,14,FALSE)</f>
        <v>POOR</v>
      </c>
      <c r="F28">
        <f>VLOOKUP(C28,'Def Analysis'!$A$2:$AF$33,18,FALSE)</f>
        <v>17</v>
      </c>
      <c r="G28" t="str">
        <f>VLOOKUP(B28,'Off Analysis'!$A$2:$O$33,15,FALSE)</f>
        <v>BALANCED</v>
      </c>
      <c r="H28">
        <f>VLOOKUP(C28,'Def Analysis'!$A$2:$AF$33,15,FALSE)</f>
        <v>166.02</v>
      </c>
      <c r="I28" s="10">
        <f>((SUMIFS(QBRBWRTE!$J:$J,QBRBWRTE!$C:$C,B28,QBRBWRTE!$G:$G,A28)*VLOOKUP($G$32,Scoring!$A$2:$BT$4,5,FALSE))+(SUMIFS(QBRBWRTE!$K:$K,QBRBWRTE!$C:$C,B28,QBRBWRTE!$G:$G,A28)*VLOOKUP($G$32,Scoring!$A$2:$BT$4,6,FALSE))+(SUMIFS(QBRBWRTE!$L:$L,QBRBWRTE!$C:$C,B28,QBRBWRTE!$G:$G,A28)*VLOOKUP($G$32,Scoring!$A$2:$BT$4,8,FALSE))-(SUMIFS(QBRBWRTE!$M:$M,QBRBWRTE!$C:$C,B28,QBRBWRTE!$G:$G,A28)*VLOOKUP($G$32,Scoring!$A$2:$BT$4,7,FALSE))-(SUMIFS(QBRBWRTE!$Z:$Z,QBRBWRTE!$C:$C,B28,QBRBWRTE!$G:$G,A28,QBRBWRTE!$B:$B,"QB")*VLOOKUP($G$32,Scoring!$A$2:$BT$4,21,FALSE)))</f>
        <v>20.240000000000002</v>
      </c>
      <c r="J28">
        <f>VLOOKUP(E28,'Off Analysis'!$S$2:$T$7,2,FALSE)</f>
        <v>2</v>
      </c>
      <c r="K28" t="e">
        <f>VLOOKUP(F28,'Def Analysis'!$A$38:$B$43,2,FALSE)</f>
        <v>#N/A</v>
      </c>
      <c r="L28" t="e">
        <f t="shared" si="0"/>
        <v>#N/A</v>
      </c>
      <c r="M28" s="2" t="e">
        <f>IF(GameData!$E$525+(L28*(GameData!$E$526*0.5))&lt;0,0,ROUND(GameData!$E$525+(L28*(GameData!$E$526*0.74)),0))</f>
        <v>#N/A</v>
      </c>
      <c r="N28" t="e">
        <f t="shared" si="2"/>
        <v>#N/A</v>
      </c>
      <c r="O28" t="str">
        <f t="shared" si="1"/>
        <v>HIGH</v>
      </c>
      <c r="P28" t="e">
        <f>IF(N28&lt;&gt;O28,IF(ABS(D28-M28)&gt;GameData!$E$526,"MISS",""),"")</f>
        <v>#N/A</v>
      </c>
      <c r="Q28">
        <f>VLOOKUP($C28,'Def Analysis'!$A$2:$AD$33,14,FALSE)</f>
        <v>9</v>
      </c>
      <c r="R28">
        <f>VLOOKUP($C28,'Def Analysis'!$A$2:$AD$33,15,FALSE)</f>
        <v>166.02</v>
      </c>
      <c r="S28">
        <f>VLOOKUP($C28,'Def Analysis'!$A$2:$AD$33,16,FALSE)</f>
        <v>18.446666666666669</v>
      </c>
      <c r="T28">
        <f>VLOOKUP($C28,'Def Analysis'!$A$2:$AD$33,17,FALSE)</f>
        <v>7</v>
      </c>
    </row>
    <row r="29" spans="1:20" x14ac:dyDescent="0.2">
      <c r="A29" t="s">
        <v>209</v>
      </c>
      <c r="B29" t="s">
        <v>44</v>
      </c>
      <c r="C29" t="s">
        <v>59</v>
      </c>
      <c r="D29">
        <v>29</v>
      </c>
      <c r="E29" t="str">
        <f>VLOOKUP(B29,'Off Analysis'!$A$2:$O$33,14,FALSE)</f>
        <v>GOOD</v>
      </c>
      <c r="F29">
        <f>VLOOKUP(C29,'Def Analysis'!$A$2:$AF$33,18,FALSE)</f>
        <v>15</v>
      </c>
      <c r="G29" t="str">
        <f>VLOOKUP(B29,'Off Analysis'!$A$2:$O$33,15,FALSE)</f>
        <v>RUN</v>
      </c>
      <c r="H29">
        <f>VLOOKUP(C29,'Def Analysis'!$A$2:$AF$33,15,FALSE)</f>
        <v>145.08000000000001</v>
      </c>
      <c r="I29" s="10">
        <f>((SUMIFS(QBRBWRTE!$J:$J,QBRBWRTE!$C:$C,B29,QBRBWRTE!$G:$G,A29)*VLOOKUP($G$32,Scoring!$A$2:$BT$4,5,FALSE))+(SUMIFS(QBRBWRTE!$K:$K,QBRBWRTE!$C:$C,B29,QBRBWRTE!$G:$G,A29)*VLOOKUP($G$32,Scoring!$A$2:$BT$4,6,FALSE))+(SUMIFS(QBRBWRTE!$L:$L,QBRBWRTE!$C:$C,B29,QBRBWRTE!$G:$G,A29)*VLOOKUP($G$32,Scoring!$A$2:$BT$4,8,FALSE))-(SUMIFS(QBRBWRTE!$M:$M,QBRBWRTE!$C:$C,B29,QBRBWRTE!$G:$G,A29)*VLOOKUP($G$32,Scoring!$A$2:$BT$4,7,FALSE))-(SUMIFS(QBRBWRTE!$Z:$Z,QBRBWRTE!$C:$C,B29,QBRBWRTE!$G:$G,A29,QBRBWRTE!$B:$B,"QB")*VLOOKUP($G$32,Scoring!$A$2:$BT$4,21,FALSE)))</f>
        <v>19.920000000000002</v>
      </c>
      <c r="J29">
        <f>VLOOKUP(E29,'Off Analysis'!$S$2:$T$7,2,FALSE)</f>
        <v>5</v>
      </c>
      <c r="K29" t="e">
        <f>VLOOKUP(F29,'Def Analysis'!$A$38:$B$43,2,FALSE)</f>
        <v>#N/A</v>
      </c>
      <c r="L29" t="e">
        <f t="shared" si="0"/>
        <v>#N/A</v>
      </c>
      <c r="M29" s="2" t="e">
        <f>IF(GameData!$E$525+(L29*(GameData!$E$526*0.5))&lt;0,0,ROUND(GameData!$E$525+(L29*(GameData!$E$526*0.74)),0))</f>
        <v>#N/A</v>
      </c>
      <c r="N29" t="e">
        <f t="shared" si="2"/>
        <v>#N/A</v>
      </c>
      <c r="O29" t="str">
        <f t="shared" si="1"/>
        <v>HIGH</v>
      </c>
      <c r="P29" t="e">
        <f>IF(N29&lt;&gt;O29,IF(ABS(D29-M29)&gt;GameData!$E$526,"MISS",""),"")</f>
        <v>#N/A</v>
      </c>
      <c r="Q29">
        <f>VLOOKUP($C29,'Def Analysis'!$A$2:$AD$33,14,FALSE)</f>
        <v>8</v>
      </c>
      <c r="R29">
        <f>VLOOKUP($C29,'Def Analysis'!$A$2:$AD$33,15,FALSE)</f>
        <v>145.08000000000001</v>
      </c>
      <c r="S29">
        <f>VLOOKUP($C29,'Def Analysis'!$A$2:$AD$33,16,FALSE)</f>
        <v>18.135000000000002</v>
      </c>
      <c r="T29">
        <f>VLOOKUP($C29,'Def Analysis'!$A$2:$AD$33,17,FALSE)</f>
        <v>23</v>
      </c>
    </row>
    <row r="32" spans="1:20" x14ac:dyDescent="0.2">
      <c r="F32" t="s">
        <v>1352</v>
      </c>
      <c r="G32" t="s">
        <v>1411</v>
      </c>
    </row>
    <row r="33" spans="14:15" x14ac:dyDescent="0.2">
      <c r="N33" t="s">
        <v>1451</v>
      </c>
      <c r="O33" t="s">
        <v>1453</v>
      </c>
    </row>
    <row r="34" spans="14:15" x14ac:dyDescent="0.2">
      <c r="N34" t="s">
        <v>1452</v>
      </c>
      <c r="O34" t="s">
        <v>1454</v>
      </c>
    </row>
    <row r="35" spans="14:15" x14ac:dyDescent="0.2">
      <c r="N35" t="s">
        <v>1455</v>
      </c>
      <c r="O35" t="s">
        <v>1456</v>
      </c>
    </row>
    <row r="36" spans="14:15" x14ac:dyDescent="0.2">
      <c r="N36" t="s">
        <v>1436</v>
      </c>
      <c r="O36" s="11" t="s">
        <v>1457</v>
      </c>
    </row>
    <row r="37" spans="14:15" x14ac:dyDescent="0.2">
      <c r="N37" t="s">
        <v>1458</v>
      </c>
      <c r="O37" s="11" t="s">
        <v>1459</v>
      </c>
    </row>
  </sheetData>
  <conditionalFormatting sqref="I2:I29">
    <cfRule type="cellIs" dxfId="100" priority="38" operator="lessThan">
      <formula>15</formula>
    </cfRule>
    <cfRule type="cellIs" dxfId="99" priority="39" operator="greaterThan">
      <formula>25</formula>
    </cfRule>
  </conditionalFormatting>
  <conditionalFormatting sqref="G2:G29">
    <cfRule type="cellIs" dxfId="98" priority="35" operator="equal">
      <formula>"BALANCED"</formula>
    </cfRule>
    <cfRule type="cellIs" dxfId="97" priority="36" operator="equal">
      <formula>"RUN"</formula>
    </cfRule>
    <cfRule type="cellIs" dxfId="96" priority="37" operator="equal">
      <formula>"PASS"</formula>
    </cfRule>
  </conditionalFormatting>
  <conditionalFormatting sqref="H2:H29">
    <cfRule type="cellIs" dxfId="95" priority="32" operator="equal">
      <formula>"BALANCED"</formula>
    </cfRule>
    <cfRule type="cellIs" dxfId="94" priority="33" operator="equal">
      <formula>"RUN"</formula>
    </cfRule>
    <cfRule type="cellIs" dxfId="93" priority="34" operator="equal">
      <formula>"PASS"</formula>
    </cfRule>
  </conditionalFormatting>
  <conditionalFormatting sqref="E2:E29">
    <cfRule type="cellIs" dxfId="92" priority="28" operator="equal">
      <formula>"POOR"</formula>
    </cfRule>
    <cfRule type="cellIs" dxfId="91" priority="29" operator="equal">
      <formula>"BELOW AVERAGE"</formula>
    </cfRule>
    <cfRule type="cellIs" dxfId="90" priority="30" operator="equal">
      <formula>"GOOD"</formula>
    </cfRule>
    <cfRule type="cellIs" dxfId="89" priority="31" operator="equal">
      <formula>"GREAT"</formula>
    </cfRule>
  </conditionalFormatting>
  <conditionalFormatting sqref="E2:E29">
    <cfRule type="cellIs" dxfId="88" priority="27" operator="equal">
      <formula>"ABOVE AVERAGE"</formula>
    </cfRule>
  </conditionalFormatting>
  <conditionalFormatting sqref="E2:E29">
    <cfRule type="cellIs" dxfId="87" priority="26" operator="equal">
      <formula>"BAD"</formula>
    </cfRule>
  </conditionalFormatting>
  <conditionalFormatting sqref="F2:F29">
    <cfRule type="cellIs" dxfId="86" priority="22" operator="equal">
      <formula>"POOR"</formula>
    </cfRule>
    <cfRule type="cellIs" dxfId="85" priority="23" operator="equal">
      <formula>"BELOW AVERAGE"</formula>
    </cfRule>
    <cfRule type="cellIs" dxfId="84" priority="24" operator="equal">
      <formula>"GOOD"</formula>
    </cfRule>
    <cfRule type="cellIs" dxfId="83" priority="25" operator="equal">
      <formula>"GREAT"</formula>
    </cfRule>
  </conditionalFormatting>
  <conditionalFormatting sqref="F2:F29">
    <cfRule type="cellIs" dxfId="82" priority="21" operator="equal">
      <formula>"ABOVE AVERAGE"</formula>
    </cfRule>
  </conditionalFormatting>
  <conditionalFormatting sqref="F2:F29">
    <cfRule type="cellIs" dxfId="81" priority="20" operator="equal">
      <formula>"BAD"</formula>
    </cfRule>
  </conditionalFormatting>
  <conditionalFormatting sqref="O1 N1:N1048576">
    <cfRule type="cellIs" dxfId="80" priority="12" operator="equal">
      <formula>"VERY LOW"</formula>
    </cfRule>
    <cfRule type="cellIs" dxfId="79" priority="14" operator="equal">
      <formula>"VERY HIGH"</formula>
    </cfRule>
    <cfRule type="cellIs" dxfId="78" priority="15" operator="equal">
      <formula>"HIGH"</formula>
    </cfRule>
    <cfRule type="cellIs" dxfId="77" priority="16" operator="equal">
      <formula>"LOW"</formula>
    </cfRule>
    <cfRule type="cellIs" dxfId="76" priority="17" operator="equal">
      <formula>"AVERAGE"</formula>
    </cfRule>
  </conditionalFormatting>
  <conditionalFormatting sqref="O2:O29">
    <cfRule type="cellIs" dxfId="75" priority="1" operator="equal">
      <formula>"VERY LOW"</formula>
    </cfRule>
    <cfRule type="cellIs" dxfId="74" priority="2" operator="equal">
      <formula>"VERY HIGH"</formula>
    </cfRule>
    <cfRule type="cellIs" dxfId="73" priority="3" operator="equal">
      <formula>"HIGH"</formula>
    </cfRule>
    <cfRule type="cellIs" dxfId="72" priority="4" operator="equal">
      <formula>"LOW"</formula>
    </cfRule>
    <cfRule type="cellIs" dxfId="71" priority="5" operator="equal">
      <formula>"AVERAGE"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I69"/>
  <sheetViews>
    <sheetView topLeftCell="R32" zoomScale="95" zoomScaleNormal="90" zoomScalePageLayoutView="90" workbookViewId="0">
      <selection activeCell="Z15" sqref="Z15"/>
    </sheetView>
  </sheetViews>
  <sheetFormatPr baseColWidth="10" defaultRowHeight="16" x14ac:dyDescent="0.2"/>
  <cols>
    <col min="1" max="1" width="23" customWidth="1"/>
    <col min="2" max="2" width="6.6640625" customWidth="1"/>
    <col min="3" max="3" width="5.83203125" customWidth="1"/>
    <col min="4" max="4" width="6.33203125" customWidth="1"/>
    <col min="5" max="6" width="7.5" customWidth="1"/>
    <col min="7" max="7" width="6.5" customWidth="1"/>
    <col min="8" max="8" width="4.83203125" customWidth="1"/>
    <col min="9" max="12" width="10.83203125" hidden="1" customWidth="1"/>
    <col min="13" max="13" width="8.6640625" customWidth="1"/>
    <col min="14" max="14" width="4.1640625" customWidth="1"/>
    <col min="15" max="16" width="4" customWidth="1"/>
    <col min="17" max="17" width="7.1640625" customWidth="1"/>
    <col min="18" max="18" width="5.1640625" customWidth="1"/>
    <col min="19" max="20" width="5.33203125" customWidth="1"/>
    <col min="21" max="21" width="4.83203125" customWidth="1"/>
    <col min="22" max="22" width="5.6640625" customWidth="1"/>
    <col min="23" max="23" width="6.1640625" customWidth="1"/>
    <col min="24" max="24" width="5" customWidth="1"/>
    <col min="25" max="25" width="5.1640625" customWidth="1"/>
    <col min="26" max="26" width="6.6640625" customWidth="1"/>
    <col min="27" max="27" width="17.1640625" customWidth="1"/>
    <col min="28" max="28" width="16.5" customWidth="1"/>
    <col min="29" max="29" width="19.5" customWidth="1"/>
    <col min="30" max="30" width="17.5" customWidth="1"/>
    <col min="31" max="31" width="7" customWidth="1"/>
    <col min="32" max="32" width="20.83203125" bestFit="1" customWidth="1"/>
    <col min="33" max="33" width="20.6640625" bestFit="1" customWidth="1"/>
    <col min="34" max="34" width="20.1640625" bestFit="1" customWidth="1"/>
    <col min="35" max="35" width="21.1640625" customWidth="1"/>
  </cols>
  <sheetData>
    <row r="1" spans="1:35" x14ac:dyDescent="0.2">
      <c r="A1" t="s">
        <v>1345</v>
      </c>
      <c r="B1" t="s">
        <v>63</v>
      </c>
      <c r="C1" t="s">
        <v>1347</v>
      </c>
      <c r="D1" t="s">
        <v>1346</v>
      </c>
      <c r="E1" t="s">
        <v>1348</v>
      </c>
      <c r="F1" t="s">
        <v>1349</v>
      </c>
      <c r="G1" t="s">
        <v>1351</v>
      </c>
      <c r="H1" t="s">
        <v>1350</v>
      </c>
      <c r="I1" t="s">
        <v>1448</v>
      </c>
      <c r="J1" t="s">
        <v>1449</v>
      </c>
      <c r="K1" t="s">
        <v>1450</v>
      </c>
      <c r="L1" t="s">
        <v>1447</v>
      </c>
      <c r="M1" t="s">
        <v>1437</v>
      </c>
      <c r="N1" t="s">
        <v>1546</v>
      </c>
      <c r="O1" t="s">
        <v>1547</v>
      </c>
      <c r="P1" t="s">
        <v>1548</v>
      </c>
      <c r="Q1" t="s">
        <v>1549</v>
      </c>
      <c r="R1" s="16" t="s">
        <v>1464</v>
      </c>
      <c r="S1" s="17" t="s">
        <v>1669</v>
      </c>
      <c r="T1" s="16" t="s">
        <v>1465</v>
      </c>
      <c r="U1" s="17" t="s">
        <v>1670</v>
      </c>
      <c r="V1" s="16" t="s">
        <v>1466</v>
      </c>
      <c r="W1" s="17" t="s">
        <v>1671</v>
      </c>
      <c r="X1" s="16" t="s">
        <v>1467</v>
      </c>
      <c r="Y1" s="17" t="s">
        <v>1672</v>
      </c>
      <c r="AA1" s="29" t="s">
        <v>1469</v>
      </c>
      <c r="AB1" s="29"/>
      <c r="AC1" s="29"/>
      <c r="AD1" s="29"/>
      <c r="AF1" s="29" t="s">
        <v>1468</v>
      </c>
      <c r="AG1" s="29"/>
      <c r="AH1" s="29"/>
      <c r="AI1" s="29"/>
    </row>
    <row r="2" spans="1:35" x14ac:dyDescent="0.2">
      <c r="A2" t="s">
        <v>238</v>
      </c>
      <c r="B2" s="15" t="s">
        <v>54</v>
      </c>
      <c r="C2" t="s">
        <v>40</v>
      </c>
      <c r="D2">
        <v>13</v>
      </c>
      <c r="E2" t="str">
        <f>VLOOKUP(B2,'Off Analysis'!$A$2:$AG$33,14,FALSE)</f>
        <v>BELOW AVERAGE</v>
      </c>
      <c r="F2" t="str">
        <f>VLOOKUP(C2,'Def Analysis'!$A$2:$AO$33,31,FALSE)</f>
        <v>BELOW AVERAGE</v>
      </c>
      <c r="G2" t="str">
        <f>VLOOKUP(B2,'Off Analysis'!$A$2:$O$33,15,FALSE)</f>
        <v>BALANCED</v>
      </c>
      <c r="H2" t="str">
        <f>VLOOKUP(C2,'Def Analysis'!$A$2:$AO$33,32,FALSE)</f>
        <v>BALANCED</v>
      </c>
      <c r="I2">
        <f>VLOOKUP(E2,'Off Analysis'!$S$2:$T$7,2,FALSE)</f>
        <v>3</v>
      </c>
      <c r="J2">
        <f>VLOOKUP(F2,'Def Analysis'!$A$38:$B$43,2,FALSE)</f>
        <v>3</v>
      </c>
      <c r="K2">
        <f>I2-J2</f>
        <v>0</v>
      </c>
      <c r="L2" s="2">
        <f>IF(GameData!$E$525+(K2*(GameData!$E$526*0.5))&lt;0,0,ROUND(GameData!$E$525+(K2*(GameData!$E$526*0.74)),0))</f>
        <v>23</v>
      </c>
      <c r="M2" t="str">
        <f>IF(L2&gt;=31,"VERY HIGH",IF(L2&gt;=25,"HIGH",IF(L2&gt;=14,"AVERAGE",IF(L2&gt;=7,"LOW","VERY LOW"))))</f>
        <v>AVERAGE</v>
      </c>
      <c r="N2">
        <v>3</v>
      </c>
      <c r="O2">
        <v>42</v>
      </c>
      <c r="P2" s="2">
        <f t="shared" ref="P2:P27" si="0">(O2/2)-(N2/2)</f>
        <v>19.5</v>
      </c>
      <c r="Q2" t="str">
        <f>IF(P2&gt;=29,"VERY HIGH",IF(P2&gt;=26,"HIGH",IF(P2&gt;=20,"AVERAGE",IF(P2&gt;=17,"LOW","VERY LOW"))))</f>
        <v>LOW</v>
      </c>
      <c r="R2" s="22">
        <f>VLOOKUP($C2,'Def Analysis'!$A$2:$AO$33,17,FALSE)</f>
        <v>27</v>
      </c>
      <c r="S2" s="23">
        <f>VLOOKUP($C2,'Def Analysis'!$A$2:$AO$33,18,FALSE)</f>
        <v>28</v>
      </c>
      <c r="T2" s="22">
        <f>VLOOKUP($C2,'Def Analysis'!$A$2:$AO$33,21,FALSE)</f>
        <v>25</v>
      </c>
      <c r="U2" s="23">
        <f>VLOOKUP($C2,'Def Analysis'!$A$2:$AO$33,22,FALSE)</f>
        <v>23</v>
      </c>
      <c r="V2" s="22">
        <f>VLOOKUP($C2,'Def Analysis'!$A$2:$AO$33,25,FALSE)</f>
        <v>25</v>
      </c>
      <c r="W2" s="23">
        <f>VLOOKUP($C2,'Def Analysis'!$A$2:$AO$33,26,FALSE)</f>
        <v>18</v>
      </c>
      <c r="X2" s="22">
        <f>VLOOKUP($C2,'Def Analysis'!$A$2:$AO$33,29,FALSE)</f>
        <v>22</v>
      </c>
      <c r="Y2" s="23">
        <f>VLOOKUP($C2,'Def Analysis'!$A$2:$AO$33,30,FALSE)</f>
        <v>29</v>
      </c>
      <c r="AA2" t="s">
        <v>367</v>
      </c>
      <c r="AB2" t="s">
        <v>475</v>
      </c>
      <c r="AC2" t="s">
        <v>720</v>
      </c>
      <c r="AD2" t="s">
        <v>794</v>
      </c>
      <c r="AF2" t="s">
        <v>367</v>
      </c>
      <c r="AG2" t="s">
        <v>475</v>
      </c>
      <c r="AH2" t="s">
        <v>720</v>
      </c>
      <c r="AI2" t="s">
        <v>794</v>
      </c>
    </row>
    <row r="3" spans="1:35" x14ac:dyDescent="0.2">
      <c r="A3" t="s">
        <v>238</v>
      </c>
      <c r="B3" s="15" t="s">
        <v>40</v>
      </c>
      <c r="C3" t="s">
        <v>54</v>
      </c>
      <c r="D3">
        <v>19</v>
      </c>
      <c r="E3" t="str">
        <f>VLOOKUP(B3,'Off Analysis'!$A$2:$AG$33,14,FALSE)</f>
        <v>ABOVE AVERAGE</v>
      </c>
      <c r="F3" t="str">
        <f>VLOOKUP(C3,'Def Analysis'!$A$2:$AO$33,31,FALSE)</f>
        <v>BELOW AVERAGE</v>
      </c>
      <c r="G3" t="str">
        <f>VLOOKUP(B3,'Off Analysis'!$A$2:$O$33,15,FALSE)</f>
        <v>PASS</v>
      </c>
      <c r="H3" t="str">
        <f>VLOOKUP(C3,'Def Analysis'!$A$2:$AO$33,32,FALSE)</f>
        <v>RUN</v>
      </c>
      <c r="I3">
        <f>VLOOKUP(E3,'Off Analysis'!$S$2:$T$7,2,FALSE)</f>
        <v>4</v>
      </c>
      <c r="J3">
        <f>VLOOKUP(F3,'Def Analysis'!$A$38:$B$43,2,FALSE)</f>
        <v>3</v>
      </c>
      <c r="K3">
        <f t="shared" ref="K3:K29" si="1">I3-J3</f>
        <v>1</v>
      </c>
      <c r="L3" s="2">
        <f>IF(GameData!$E$525+(K3*(GameData!$E$526*0.5))&lt;0,0,ROUND(GameData!$E$525+(K3*(GameData!$E$526*0.74)),0))</f>
        <v>31</v>
      </c>
      <c r="M3" t="str">
        <f>IF(L3&gt;=31,"VERY HIGH",IF(L3&gt;=25,"HIGH",IF(L3&gt;=14,"AVERAGE",IF(L3&gt;=7,"LOW","VERY LOW"))))</f>
        <v>VERY HIGH</v>
      </c>
      <c r="N3">
        <v>-3</v>
      </c>
      <c r="O3">
        <v>42</v>
      </c>
      <c r="P3" s="2">
        <f t="shared" si="0"/>
        <v>22.5</v>
      </c>
      <c r="Q3" t="str">
        <f t="shared" ref="Q3:Q29" si="2">IF(P3&gt;=29,"VERY HIGH",IF(P3&gt;=26,"HIGH",IF(P3&gt;=20,"AVERAGE",IF(P3&gt;=17,"LOW","VERY LOW"))))</f>
        <v>AVERAGE</v>
      </c>
      <c r="R3" s="18">
        <f>VLOOKUP($C3,'Def Analysis'!$A$2:$AO$33,17,FALSE)</f>
        <v>28</v>
      </c>
      <c r="S3" s="19">
        <f>VLOOKUP($C3,'Def Analysis'!$A$2:$AO$33,18,FALSE)</f>
        <v>29</v>
      </c>
      <c r="T3" s="18">
        <f>VLOOKUP($C3,'Def Analysis'!$A$2:$AO$33,21,FALSE)</f>
        <v>5</v>
      </c>
      <c r="U3" s="19">
        <f>VLOOKUP($C3,'Def Analysis'!$A$2:$AO$33,22,FALSE)</f>
        <v>11</v>
      </c>
      <c r="V3" s="18">
        <f>VLOOKUP($C3,'Def Analysis'!$A$2:$AO$33,25,FALSE)</f>
        <v>30</v>
      </c>
      <c r="W3" s="19">
        <f>VLOOKUP($C3,'Def Analysis'!$A$2:$AO$33,26,FALSE)</f>
        <v>29</v>
      </c>
      <c r="X3" s="18">
        <f>VLOOKUP($C3,'Def Analysis'!$A$2:$AO$33,29,FALSE)</f>
        <v>14</v>
      </c>
      <c r="Y3" s="19">
        <f>VLOOKUP($C3,'Def Analysis'!$A$2:$AO$33,30,FALSE)</f>
        <v>25</v>
      </c>
      <c r="AA3" s="12" t="s">
        <v>393</v>
      </c>
      <c r="AB3" s="12" t="s">
        <v>628</v>
      </c>
      <c r="AC3" s="12" t="s">
        <v>1217</v>
      </c>
      <c r="AD3" s="12" t="s">
        <v>874</v>
      </c>
      <c r="AF3" s="14"/>
      <c r="AG3" s="14"/>
      <c r="AH3" s="14"/>
      <c r="AI3" s="14"/>
    </row>
    <row r="4" spans="1:35" x14ac:dyDescent="0.2">
      <c r="A4" t="s">
        <v>239</v>
      </c>
      <c r="B4" s="15" t="s">
        <v>34</v>
      </c>
      <c r="C4" t="s">
        <v>42</v>
      </c>
      <c r="D4">
        <v>24</v>
      </c>
      <c r="E4" t="str">
        <f>VLOOKUP(B4,'Off Analysis'!$A$2:$AG$33,14,FALSE)</f>
        <v>POOR</v>
      </c>
      <c r="F4" t="str">
        <f>VLOOKUP(C4,'Def Analysis'!$A$2:$AO$33,31,FALSE)</f>
        <v>BELOW AVERAGE</v>
      </c>
      <c r="G4" t="str">
        <f>VLOOKUP(B4,'Off Analysis'!$A$2:$O$33,15,FALSE)</f>
        <v>BALANCED</v>
      </c>
      <c r="H4" t="str">
        <f>VLOOKUP(C4,'Def Analysis'!$A$2:$AO$33,32,FALSE)</f>
        <v>RUN</v>
      </c>
      <c r="I4">
        <f>VLOOKUP(E4,'Off Analysis'!$S$2:$T$7,2,FALSE)</f>
        <v>2</v>
      </c>
      <c r="J4">
        <f>VLOOKUP(F4,'Def Analysis'!$A$38:$B$43,2,FALSE)</f>
        <v>3</v>
      </c>
      <c r="K4">
        <f t="shared" si="1"/>
        <v>-1</v>
      </c>
      <c r="L4" s="2">
        <f>IF(GameData!$E$525+(K4*(GameData!$E$526*0.5))&lt;0,0,ROUND(GameData!$E$525+(K4*(GameData!$E$526*0.74)),0))</f>
        <v>16</v>
      </c>
      <c r="M4" t="str">
        <f>IF(L4&gt;=31,"VERY HIGH",IF(L4&gt;=25,"HIGH",IF(L4&gt;=14,"AVERAGE",IF(L4&gt;=7,"LOW","VERY LOW"))))</f>
        <v>AVERAGE</v>
      </c>
      <c r="N4">
        <v>-1</v>
      </c>
      <c r="O4">
        <v>47</v>
      </c>
      <c r="P4" s="2">
        <f t="shared" si="0"/>
        <v>24</v>
      </c>
      <c r="Q4" t="str">
        <f t="shared" si="2"/>
        <v>AVERAGE</v>
      </c>
      <c r="R4" s="18">
        <f>VLOOKUP($C4,'Def Analysis'!$A$2:$AO$33,17,FALSE)</f>
        <v>30</v>
      </c>
      <c r="S4" s="19">
        <f>VLOOKUP($C4,'Def Analysis'!$A$2:$AO$33,18,FALSE)</f>
        <v>20</v>
      </c>
      <c r="T4" s="18">
        <f>VLOOKUP($C4,'Def Analysis'!$A$2:$AO$33,21,FALSE)</f>
        <v>31</v>
      </c>
      <c r="U4" s="19">
        <f>VLOOKUP($C4,'Def Analysis'!$A$2:$AO$33,22,FALSE)</f>
        <v>31</v>
      </c>
      <c r="V4" s="18">
        <f>VLOOKUP($C4,'Def Analysis'!$A$2:$AO$33,25,FALSE)</f>
        <v>26</v>
      </c>
      <c r="W4" s="19">
        <f>VLOOKUP($C4,'Def Analysis'!$A$2:$AO$33,26,FALSE)</f>
        <v>16</v>
      </c>
      <c r="X4" s="18">
        <f>VLOOKUP($C4,'Def Analysis'!$A$2:$AO$33,29,FALSE)</f>
        <v>23</v>
      </c>
      <c r="Y4" s="19">
        <f>VLOOKUP($C4,'Def Analysis'!$A$2:$AO$33,30,FALSE)</f>
        <v>3</v>
      </c>
      <c r="AA4" s="12" t="s">
        <v>373</v>
      </c>
      <c r="AB4" s="12" t="s">
        <v>566</v>
      </c>
      <c r="AC4" s="12" t="s">
        <v>862</v>
      </c>
      <c r="AD4" s="12" t="s">
        <v>1147</v>
      </c>
      <c r="AF4" s="14"/>
      <c r="AG4" s="14"/>
      <c r="AH4" s="14"/>
      <c r="AI4" s="13"/>
    </row>
    <row r="5" spans="1:35" x14ac:dyDescent="0.2">
      <c r="A5" t="s">
        <v>239</v>
      </c>
      <c r="B5" s="15" t="s">
        <v>42</v>
      </c>
      <c r="C5" t="s">
        <v>34</v>
      </c>
      <c r="D5">
        <v>14</v>
      </c>
      <c r="E5" t="str">
        <f>VLOOKUP(B5,'Off Analysis'!$A$2:$AG$33,14,FALSE)</f>
        <v>BELOW AVERAGE</v>
      </c>
      <c r="F5" t="str">
        <f>VLOOKUP(C5,'Def Analysis'!$A$2:$AO$33,31,FALSE)</f>
        <v>ABOVE AVERAGE</v>
      </c>
      <c r="G5" t="str">
        <f>VLOOKUP(B5,'Off Analysis'!$A$2:$O$33,15,FALSE)</f>
        <v>PASS</v>
      </c>
      <c r="H5" t="str">
        <f>VLOOKUP(C5,'Def Analysis'!$A$2:$AO$33,32,FALSE)</f>
        <v>RUN</v>
      </c>
      <c r="I5">
        <f>VLOOKUP(E5,'Off Analysis'!$S$2:$T$7,2,FALSE)</f>
        <v>3</v>
      </c>
      <c r="J5">
        <f>VLOOKUP(F5,'Def Analysis'!$A$38:$B$43,2,FALSE)</f>
        <v>4</v>
      </c>
      <c r="K5">
        <f t="shared" si="1"/>
        <v>-1</v>
      </c>
      <c r="L5" s="2">
        <f>IF(GameData!$E$525+(K5*(GameData!$E$526*0.5))&lt;0,0,ROUND(GameData!$E$525+(K5*(GameData!$E$526*0.74)),0))</f>
        <v>16</v>
      </c>
      <c r="M5" t="str">
        <f>IF(L5&gt;=31,"VERY HIGH",IF(L5&gt;=25,"HIGH",IF(L5&gt;=14,"AVERAGE",IF(L5&gt;=7,"LOW","VERY LOW"))))</f>
        <v>AVERAGE</v>
      </c>
      <c r="N5">
        <v>1</v>
      </c>
      <c r="O5">
        <v>47</v>
      </c>
      <c r="P5" s="2">
        <f t="shared" si="0"/>
        <v>23</v>
      </c>
      <c r="Q5" t="str">
        <f t="shared" si="2"/>
        <v>AVERAGE</v>
      </c>
      <c r="R5" s="18">
        <f>VLOOKUP($C5,'Def Analysis'!$A$2:$AO$33,17,FALSE)</f>
        <v>9</v>
      </c>
      <c r="S5" s="19">
        <f>VLOOKUP($C5,'Def Analysis'!$A$2:$AO$33,18,FALSE)</f>
        <v>12</v>
      </c>
      <c r="T5" s="18">
        <f>VLOOKUP($C5,'Def Analysis'!$A$2:$AO$33,21,FALSE)</f>
        <v>27</v>
      </c>
      <c r="U5" s="19">
        <f>VLOOKUP($C5,'Def Analysis'!$A$2:$AO$33,22,FALSE)</f>
        <v>26</v>
      </c>
      <c r="V5" s="18">
        <f>VLOOKUP($C5,'Def Analysis'!$A$2:$AO$33,25,FALSE)</f>
        <v>2</v>
      </c>
      <c r="W5" s="19">
        <f>VLOOKUP($C5,'Def Analysis'!$A$2:$AO$33,26,FALSE)</f>
        <v>14</v>
      </c>
      <c r="X5" s="18">
        <f>VLOOKUP($C5,'Def Analysis'!$A$2:$AO$33,29,FALSE)</f>
        <v>4</v>
      </c>
      <c r="Y5" s="19">
        <f>VLOOKUP($C5,'Def Analysis'!$A$2:$AO$33,30,FALSE)</f>
        <v>2</v>
      </c>
      <c r="AA5" s="12" t="s">
        <v>375</v>
      </c>
      <c r="AB5" s="12" t="s">
        <v>483</v>
      </c>
      <c r="AC5" s="12" t="s">
        <v>1626</v>
      </c>
      <c r="AD5" s="12" t="s">
        <v>1073</v>
      </c>
      <c r="AF5" s="14"/>
      <c r="AG5" s="14"/>
      <c r="AH5" s="14"/>
      <c r="AI5" s="14"/>
    </row>
    <row r="6" spans="1:35" x14ac:dyDescent="0.2">
      <c r="A6" t="s">
        <v>240</v>
      </c>
      <c r="B6" s="15" t="s">
        <v>31</v>
      </c>
      <c r="C6" t="s">
        <v>52</v>
      </c>
      <c r="D6">
        <v>17</v>
      </c>
      <c r="E6" t="str">
        <f>VLOOKUP(B6,'Off Analysis'!$A$2:$AG$33,14,FALSE)</f>
        <v>BELOW AVERAGE</v>
      </c>
      <c r="F6" t="str">
        <f>VLOOKUP(C6,'Def Analysis'!$A$2:$AO$33,31,FALSE)</f>
        <v>BELOW AVERAGE</v>
      </c>
      <c r="G6" t="str">
        <f>VLOOKUP(B6,'Off Analysis'!$A$2:$O$33,15,FALSE)</f>
        <v>BALANCED</v>
      </c>
      <c r="H6" t="str">
        <f>VLOOKUP(C6,'Def Analysis'!$A$2:$AO$33,32,FALSE)</f>
        <v>BALANCED</v>
      </c>
      <c r="I6">
        <f>VLOOKUP(E6,'Off Analysis'!$S$2:$T$7,2,FALSE)</f>
        <v>3</v>
      </c>
      <c r="J6">
        <f>VLOOKUP(F6,'Def Analysis'!$A$38:$B$43,2,FALSE)</f>
        <v>3</v>
      </c>
      <c r="K6">
        <f t="shared" si="1"/>
        <v>0</v>
      </c>
      <c r="L6" s="2">
        <f>IF(GameData!$E$525+(K6*(GameData!$E$526*0.5))&lt;0,0,ROUND(GameData!$E$525+(K6*(GameData!$E$526*0.74)),0))</f>
        <v>23</v>
      </c>
      <c r="M6" t="str">
        <f>IF(L6&gt;=31,"VERY HIGH",IF(L6&gt;=25,"HIGH",IF(L6&gt;=14,"AVERAGE",IF(L6&gt;=7,"LOW","VERY LOW"))))</f>
        <v>AVERAGE</v>
      </c>
      <c r="N6">
        <v>-1</v>
      </c>
      <c r="O6">
        <v>41</v>
      </c>
      <c r="P6" s="2">
        <f t="shared" si="0"/>
        <v>21</v>
      </c>
      <c r="Q6" t="str">
        <f t="shared" si="2"/>
        <v>AVERAGE</v>
      </c>
      <c r="R6" s="18">
        <f>VLOOKUP($C6,'Def Analysis'!$A$2:$AO$33,17,FALSE)</f>
        <v>16</v>
      </c>
      <c r="S6" s="19">
        <f>VLOOKUP($C6,'Def Analysis'!$A$2:$AO$33,18,FALSE)</f>
        <v>23</v>
      </c>
      <c r="T6" s="18">
        <f>VLOOKUP($C6,'Def Analysis'!$A$2:$AO$33,21,FALSE)</f>
        <v>21</v>
      </c>
      <c r="U6" s="19">
        <f>VLOOKUP($C6,'Def Analysis'!$A$2:$AO$33,22,FALSE)</f>
        <v>24</v>
      </c>
      <c r="V6" s="18">
        <f>VLOOKUP($C6,'Def Analysis'!$A$2:$AO$33,25,FALSE)</f>
        <v>12</v>
      </c>
      <c r="W6" s="19">
        <f>VLOOKUP($C6,'Def Analysis'!$A$2:$AO$33,26,FALSE)</f>
        <v>1</v>
      </c>
      <c r="X6" s="18">
        <f>VLOOKUP($C6,'Def Analysis'!$A$2:$AO$33,29,FALSE)</f>
        <v>21</v>
      </c>
      <c r="Y6" s="19">
        <f>VLOOKUP($C6,'Def Analysis'!$A$2:$AO$33,30,FALSE)</f>
        <v>24</v>
      </c>
      <c r="AA6" s="12" t="s">
        <v>1623</v>
      </c>
      <c r="AB6" s="12" t="s">
        <v>493</v>
      </c>
      <c r="AC6" s="12" t="s">
        <v>896</v>
      </c>
      <c r="AD6" s="12" t="s">
        <v>1311</v>
      </c>
      <c r="AF6" s="14"/>
      <c r="AG6" s="14"/>
      <c r="AH6" s="13"/>
      <c r="AI6" s="14"/>
    </row>
    <row r="7" spans="1:35" x14ac:dyDescent="0.2">
      <c r="A7" t="s">
        <v>240</v>
      </c>
      <c r="B7" s="15" t="s">
        <v>52</v>
      </c>
      <c r="C7" t="s">
        <v>31</v>
      </c>
      <c r="D7">
        <v>15</v>
      </c>
      <c r="E7" t="str">
        <f>VLOOKUP(B7,'Off Analysis'!$A$2:$AG$33,14,FALSE)</f>
        <v>ABOVE AVERAGE</v>
      </c>
      <c r="F7" t="str">
        <f>VLOOKUP(C7,'Def Analysis'!$A$2:$AO$33,31,FALSE)</f>
        <v>GOOD</v>
      </c>
      <c r="G7" t="str">
        <f>VLOOKUP(B7,'Off Analysis'!$A$2:$O$33,15,FALSE)</f>
        <v>BALANCED</v>
      </c>
      <c r="H7" t="str">
        <f>VLOOKUP(C7,'Def Analysis'!$A$2:$AO$33,32,FALSE)</f>
        <v>BALANCED</v>
      </c>
      <c r="I7">
        <f>VLOOKUP(E7,'Off Analysis'!$S$2:$T$7,2,FALSE)</f>
        <v>4</v>
      </c>
      <c r="J7">
        <f>VLOOKUP(F7,'Def Analysis'!$A$38:$B$43,2,FALSE)</f>
        <v>5</v>
      </c>
      <c r="K7">
        <f t="shared" si="1"/>
        <v>-1</v>
      </c>
      <c r="L7" s="2">
        <f>IF(GameData!$E$525+(K7*(GameData!$E$526*0.5))&lt;0,0,ROUND(GameData!$E$525+(K7*(GameData!$E$526*0.74)),0))</f>
        <v>16</v>
      </c>
      <c r="M7" t="str">
        <f t="shared" ref="M7:M29" si="3">IF(L7&gt;=31,"VERY HIGH",IF(L7&gt;=25,"HIGH",IF(L7&gt;=14,"AVERAGE",IF(L7&gt;=7,"LOW","VERY LOW"))))</f>
        <v>AVERAGE</v>
      </c>
      <c r="N7">
        <v>1</v>
      </c>
      <c r="O7">
        <v>41</v>
      </c>
      <c r="P7" s="2">
        <f t="shared" si="0"/>
        <v>20</v>
      </c>
      <c r="Q7" t="str">
        <f t="shared" si="2"/>
        <v>AVERAGE</v>
      </c>
      <c r="R7" s="18">
        <f>VLOOKUP($C7,'Def Analysis'!$A$2:$AO$33,17,FALSE)</f>
        <v>1</v>
      </c>
      <c r="S7" s="19">
        <f>VLOOKUP($C7,'Def Analysis'!$A$2:$AO$33,18,FALSE)</f>
        <v>11</v>
      </c>
      <c r="T7" s="18">
        <f>VLOOKUP($C7,'Def Analysis'!$A$2:$AO$33,21,FALSE)</f>
        <v>2</v>
      </c>
      <c r="U7" s="19">
        <f>VLOOKUP($C7,'Def Analysis'!$A$2:$AO$33,22,FALSE)</f>
        <v>16</v>
      </c>
      <c r="V7" s="18">
        <f>VLOOKUP($C7,'Def Analysis'!$A$2:$AO$33,25,FALSE)</f>
        <v>18</v>
      </c>
      <c r="W7" s="19">
        <f>VLOOKUP($C7,'Def Analysis'!$A$2:$AO$33,26,FALSE)</f>
        <v>5</v>
      </c>
      <c r="X7" s="18">
        <f>VLOOKUP($C7,'Def Analysis'!$A$2:$AO$33,29,FALSE)</f>
        <v>9</v>
      </c>
      <c r="Y7" s="19">
        <f>VLOOKUP($C7,'Def Analysis'!$A$2:$AO$33,30,FALSE)</f>
        <v>26</v>
      </c>
      <c r="AA7" s="12" t="s">
        <v>441</v>
      </c>
      <c r="AB7" s="12" t="s">
        <v>560</v>
      </c>
      <c r="AC7" s="12" t="s">
        <v>1133</v>
      </c>
      <c r="AD7" s="12" t="s">
        <v>1209</v>
      </c>
      <c r="AF7" s="14"/>
      <c r="AG7" s="14"/>
      <c r="AH7" s="13"/>
      <c r="AI7" s="14"/>
    </row>
    <row r="8" spans="1:35" x14ac:dyDescent="0.2">
      <c r="A8" t="s">
        <v>241</v>
      </c>
      <c r="B8" s="15" t="s">
        <v>47</v>
      </c>
      <c r="C8" t="s">
        <v>39</v>
      </c>
      <c r="D8">
        <v>30</v>
      </c>
      <c r="E8" t="str">
        <f>VLOOKUP(B8,'Off Analysis'!$A$2:$AG$33,14,FALSE)</f>
        <v>BELOW AVERAGE</v>
      </c>
      <c r="F8" t="str">
        <f>VLOOKUP(C8,'Def Analysis'!$A$2:$AO$33,31,FALSE)</f>
        <v>ABOVE AVERAGE</v>
      </c>
      <c r="G8" t="str">
        <f>VLOOKUP(B8,'Off Analysis'!$A$2:$O$33,15,FALSE)</f>
        <v>BALANCED</v>
      </c>
      <c r="H8" t="str">
        <f>VLOOKUP(C8,'Def Analysis'!$A$2:$AO$33,32,FALSE)</f>
        <v>BALANCED</v>
      </c>
      <c r="I8">
        <f>VLOOKUP(E8,'Off Analysis'!$S$2:$T$7,2,FALSE)</f>
        <v>3</v>
      </c>
      <c r="J8">
        <f>VLOOKUP(F8,'Def Analysis'!$A$38:$B$43,2,FALSE)</f>
        <v>4</v>
      </c>
      <c r="K8">
        <f t="shared" si="1"/>
        <v>-1</v>
      </c>
      <c r="L8" s="2">
        <f>IF(GameData!$E$525+(K8*(GameData!$E$526*0.5))&lt;0,0,ROUND(GameData!$E$525+(K8*(GameData!$E$526*0.74)),0))</f>
        <v>16</v>
      </c>
      <c r="M8" t="str">
        <f t="shared" si="3"/>
        <v>AVERAGE</v>
      </c>
      <c r="N8">
        <v>1</v>
      </c>
      <c r="O8">
        <v>44.5</v>
      </c>
      <c r="P8" s="2">
        <f t="shared" si="0"/>
        <v>21.75</v>
      </c>
      <c r="Q8" t="str">
        <f t="shared" si="2"/>
        <v>AVERAGE</v>
      </c>
      <c r="R8" s="18">
        <f>VLOOKUP($C8,'Def Analysis'!$A$2:$AO$33,17,FALSE)</f>
        <v>10</v>
      </c>
      <c r="S8" s="19">
        <f>VLOOKUP($C8,'Def Analysis'!$A$2:$AO$33,18,FALSE)</f>
        <v>19</v>
      </c>
      <c r="T8" s="18">
        <f>VLOOKUP($C8,'Def Analysis'!$A$2:$AO$33,21,FALSE)</f>
        <v>28</v>
      </c>
      <c r="U8" s="19">
        <f>VLOOKUP($C8,'Def Analysis'!$A$2:$AO$33,22,FALSE)</f>
        <v>21</v>
      </c>
      <c r="V8" s="18">
        <f>VLOOKUP($C8,'Def Analysis'!$A$2:$AO$33,25,FALSE)</f>
        <v>22</v>
      </c>
      <c r="W8" s="19">
        <f>VLOOKUP($C8,'Def Analysis'!$A$2:$AO$33,26,FALSE)</f>
        <v>20</v>
      </c>
      <c r="X8" s="18">
        <f>VLOOKUP($C8,'Def Analysis'!$A$2:$AO$33,29,FALSE)</f>
        <v>7</v>
      </c>
      <c r="Y8" s="19">
        <f>VLOOKUP($C8,'Def Analysis'!$A$2:$AO$33,30,FALSE)</f>
        <v>13</v>
      </c>
      <c r="AA8" s="12" t="s">
        <v>371</v>
      </c>
      <c r="AB8" s="12" t="s">
        <v>523</v>
      </c>
      <c r="AC8" s="12" t="s">
        <v>882</v>
      </c>
      <c r="AD8" s="12" t="s">
        <v>1197</v>
      </c>
      <c r="AG8" s="14"/>
      <c r="AH8" s="13"/>
      <c r="AI8" s="14"/>
    </row>
    <row r="9" spans="1:35" x14ac:dyDescent="0.2">
      <c r="A9" t="s">
        <v>241</v>
      </c>
      <c r="B9" s="15" t="s">
        <v>39</v>
      </c>
      <c r="C9" t="s">
        <v>47</v>
      </c>
      <c r="D9">
        <v>13</v>
      </c>
      <c r="E9" t="str">
        <f>VLOOKUP(B9,'Off Analysis'!$A$2:$AG$33,14,FALSE)</f>
        <v>BELOW AVERAGE</v>
      </c>
      <c r="F9" t="str">
        <f>VLOOKUP(C9,'Def Analysis'!$A$2:$AO$33,31,FALSE)</f>
        <v>ABOVE AVERAGE</v>
      </c>
      <c r="G9" t="str">
        <f>VLOOKUP(B9,'Off Analysis'!$A$2:$O$33,15,FALSE)</f>
        <v>RUN</v>
      </c>
      <c r="H9" t="str">
        <f>VLOOKUP(C9,'Def Analysis'!$A$2:$AO$33,32,FALSE)</f>
        <v>BALANCED</v>
      </c>
      <c r="I9">
        <f>VLOOKUP(E9,'Off Analysis'!$S$2:$T$7,2,FALSE)</f>
        <v>3</v>
      </c>
      <c r="J9">
        <f>VLOOKUP(F9,'Def Analysis'!$A$38:$B$43,2,FALSE)</f>
        <v>4</v>
      </c>
      <c r="K9">
        <f t="shared" si="1"/>
        <v>-1</v>
      </c>
      <c r="L9" s="2">
        <f>IF(GameData!$E$525+(K9*(GameData!$E$526*0.5))&lt;0,0,ROUND(GameData!$E$525+(K9*(GameData!$E$526*0.74)),0))</f>
        <v>16</v>
      </c>
      <c r="M9" t="str">
        <f t="shared" si="3"/>
        <v>AVERAGE</v>
      </c>
      <c r="N9">
        <v>-1</v>
      </c>
      <c r="O9">
        <v>44.5</v>
      </c>
      <c r="P9" s="2">
        <f t="shared" si="0"/>
        <v>22.75</v>
      </c>
      <c r="Q9" t="str">
        <f t="shared" si="2"/>
        <v>AVERAGE</v>
      </c>
      <c r="R9" s="18">
        <f>VLOOKUP($C9,'Def Analysis'!$A$2:$AO$33,17,FALSE)</f>
        <v>13</v>
      </c>
      <c r="S9" s="19">
        <f>VLOOKUP($C9,'Def Analysis'!$A$2:$AO$33,18,FALSE)</f>
        <v>8</v>
      </c>
      <c r="T9" s="18">
        <f>VLOOKUP($C9,'Def Analysis'!$A$2:$AO$33,21,FALSE)</f>
        <v>14</v>
      </c>
      <c r="U9" s="19">
        <f>VLOOKUP($C9,'Def Analysis'!$A$2:$AO$33,22,FALSE)</f>
        <v>9</v>
      </c>
      <c r="V9" s="18">
        <f>VLOOKUP($C9,'Def Analysis'!$A$2:$AO$33,25,FALSE)</f>
        <v>4</v>
      </c>
      <c r="W9" s="19">
        <f>VLOOKUP($C9,'Def Analysis'!$A$2:$AO$33,26,FALSE)</f>
        <v>13</v>
      </c>
      <c r="X9" s="18">
        <f>VLOOKUP($C9,'Def Analysis'!$A$2:$AO$33,29,FALSE)</f>
        <v>20</v>
      </c>
      <c r="Y9" s="19">
        <f>VLOOKUP($C9,'Def Analysis'!$A$2:$AO$33,30,FALSE)</f>
        <v>15</v>
      </c>
      <c r="AA9" s="13"/>
      <c r="AB9" s="12" t="s">
        <v>532</v>
      </c>
      <c r="AC9" s="12" t="s">
        <v>1627</v>
      </c>
      <c r="AD9" s="12" t="s">
        <v>1111</v>
      </c>
      <c r="AG9" s="14"/>
      <c r="AH9" s="13"/>
      <c r="AI9" s="14"/>
    </row>
    <row r="10" spans="1:35" ht="15" customHeight="1" x14ac:dyDescent="0.2">
      <c r="A10" t="s">
        <v>242</v>
      </c>
      <c r="B10" s="15" t="s">
        <v>59</v>
      </c>
      <c r="C10" t="s">
        <v>50</v>
      </c>
      <c r="D10">
        <v>24</v>
      </c>
      <c r="E10" t="str">
        <f>VLOOKUP(B10,'Off Analysis'!$A$2:$AG$33,14,FALSE)</f>
        <v>POOR</v>
      </c>
      <c r="F10" t="str">
        <f>VLOOKUP(C10,'Def Analysis'!$A$2:$AO$33,31,FALSE)</f>
        <v>ABOVE AVERAGE</v>
      </c>
      <c r="G10" t="str">
        <f>VLOOKUP(B10,'Off Analysis'!$A$2:$O$33,15,FALSE)</f>
        <v>BALANCED</v>
      </c>
      <c r="H10" t="str">
        <f>VLOOKUP(C10,'Def Analysis'!$A$2:$AO$33,32,FALSE)</f>
        <v>BALANCED</v>
      </c>
      <c r="I10">
        <f>VLOOKUP(E10,'Off Analysis'!$S$2:$T$7,2,FALSE)</f>
        <v>2</v>
      </c>
      <c r="J10">
        <f>VLOOKUP(F10,'Def Analysis'!$A$38:$B$43,2,FALSE)</f>
        <v>4</v>
      </c>
      <c r="K10">
        <f t="shared" si="1"/>
        <v>-2</v>
      </c>
      <c r="L10" s="2">
        <f>IF(GameData!$E$525+(K10*(GameData!$E$526*0.5))&lt;0,0,ROUND(GameData!$E$525+(K10*(GameData!$E$526*0.74)),0))</f>
        <v>9</v>
      </c>
      <c r="M10" t="str">
        <f t="shared" si="3"/>
        <v>LOW</v>
      </c>
      <c r="N10">
        <v>5.5</v>
      </c>
      <c r="O10">
        <v>47.5</v>
      </c>
      <c r="P10" s="2">
        <f t="shared" si="0"/>
        <v>21</v>
      </c>
      <c r="Q10" t="str">
        <f t="shared" si="2"/>
        <v>AVERAGE</v>
      </c>
      <c r="R10" s="18">
        <f>VLOOKUP($C10,'Def Analysis'!$A$2:$AO$33,17,FALSE)</f>
        <v>8</v>
      </c>
      <c r="S10" s="19">
        <f>VLOOKUP($C10,'Def Analysis'!$A$2:$AO$33,18,FALSE)</f>
        <v>22</v>
      </c>
      <c r="T10" s="18">
        <f>VLOOKUP($C10,'Def Analysis'!$A$2:$AO$33,21,FALSE)</f>
        <v>29</v>
      </c>
      <c r="U10" s="19">
        <f>VLOOKUP($C10,'Def Analysis'!$A$2:$AO$33,22,FALSE)</f>
        <v>29</v>
      </c>
      <c r="V10" s="18">
        <f>VLOOKUP($C10,'Def Analysis'!$A$2:$AO$33,25,FALSE)</f>
        <v>3</v>
      </c>
      <c r="W10" s="19">
        <f>VLOOKUP($C10,'Def Analysis'!$A$2:$AO$33,26,FALSE)</f>
        <v>4</v>
      </c>
      <c r="X10" s="18">
        <f>VLOOKUP($C10,'Def Analysis'!$A$2:$AO$33,29,FALSE)</f>
        <v>8</v>
      </c>
      <c r="Y10" s="19">
        <f>VLOOKUP($C10,'Def Analysis'!$A$2:$AO$33,30,FALSE)</f>
        <v>28</v>
      </c>
      <c r="AA10" s="13" t="s">
        <v>407</v>
      </c>
      <c r="AB10" s="12" t="s">
        <v>485</v>
      </c>
      <c r="AC10" s="12" t="s">
        <v>787</v>
      </c>
      <c r="AD10" s="12" t="s">
        <v>868</v>
      </c>
      <c r="AH10" s="14"/>
    </row>
    <row r="11" spans="1:35" x14ac:dyDescent="0.2">
      <c r="A11" t="s">
        <v>242</v>
      </c>
      <c r="B11" s="15" t="s">
        <v>50</v>
      </c>
      <c r="C11" t="s">
        <v>59</v>
      </c>
      <c r="D11">
        <v>21</v>
      </c>
      <c r="E11" t="str">
        <f>VLOOKUP(B11,'Off Analysis'!$A$2:$AG$33,14,FALSE)</f>
        <v>POOR</v>
      </c>
      <c r="F11" t="str">
        <f>VLOOKUP(C11,'Def Analysis'!$A$2:$AO$33,31,FALSE)</f>
        <v>BELOW AVERAGE</v>
      </c>
      <c r="G11" t="str">
        <f>VLOOKUP(B11,'Off Analysis'!$A$2:$O$33,15,FALSE)</f>
        <v>BALANCED</v>
      </c>
      <c r="H11" t="str">
        <f>VLOOKUP(C11,'Def Analysis'!$A$2:$AO$33,32,FALSE)</f>
        <v>BALANCED</v>
      </c>
      <c r="I11">
        <f>VLOOKUP(E11,'Off Analysis'!$S$2:$T$7,2,FALSE)</f>
        <v>2</v>
      </c>
      <c r="J11">
        <f>VLOOKUP(F11,'Def Analysis'!$A$38:$B$43,2,FALSE)</f>
        <v>3</v>
      </c>
      <c r="K11">
        <f t="shared" si="1"/>
        <v>-1</v>
      </c>
      <c r="L11" s="2">
        <f>IF(GameData!$E$525+(K11*(GameData!$E$526*0.5))&lt;0,0,ROUND(GameData!$E$525+(K11*(GameData!$E$526*0.74)),0))</f>
        <v>16</v>
      </c>
      <c r="M11" t="str">
        <f t="shared" si="3"/>
        <v>AVERAGE</v>
      </c>
      <c r="N11">
        <v>-5.5</v>
      </c>
      <c r="O11">
        <v>47.5</v>
      </c>
      <c r="P11" s="2">
        <f t="shared" si="0"/>
        <v>26.5</v>
      </c>
      <c r="Q11" t="str">
        <f t="shared" si="2"/>
        <v>HIGH</v>
      </c>
      <c r="R11" s="18">
        <f>VLOOKUP($C11,'Def Analysis'!$A$2:$AO$33,17,FALSE)</f>
        <v>23</v>
      </c>
      <c r="S11" s="19">
        <f>VLOOKUP($C11,'Def Analysis'!$A$2:$AO$33,18,FALSE)</f>
        <v>15</v>
      </c>
      <c r="T11" s="18">
        <f>VLOOKUP($C11,'Def Analysis'!$A$2:$AO$33,21,FALSE)</f>
        <v>12</v>
      </c>
      <c r="U11" s="19">
        <f>VLOOKUP($C11,'Def Analysis'!$A$2:$AO$33,22,FALSE)</f>
        <v>8</v>
      </c>
      <c r="V11" s="18">
        <f>VLOOKUP($C11,'Def Analysis'!$A$2:$AO$33,25,FALSE)</f>
        <v>17</v>
      </c>
      <c r="W11" s="19">
        <f>VLOOKUP($C11,'Def Analysis'!$A$2:$AO$33,26,FALSE)</f>
        <v>25</v>
      </c>
      <c r="X11" s="18">
        <f>VLOOKUP($C11,'Def Analysis'!$A$2:$AO$33,29,FALSE)</f>
        <v>27</v>
      </c>
      <c r="Y11" s="19">
        <f>VLOOKUP($C11,'Def Analysis'!$A$2:$AO$33,30,FALSE)</f>
        <v>23</v>
      </c>
      <c r="AA11" s="13" t="s">
        <v>423</v>
      </c>
      <c r="AB11" s="12" t="s">
        <v>1625</v>
      </c>
      <c r="AC11" s="12" t="s">
        <v>1037</v>
      </c>
      <c r="AD11" s="13" t="s">
        <v>894</v>
      </c>
      <c r="AH11" s="14"/>
    </row>
    <row r="12" spans="1:35" x14ac:dyDescent="0.2">
      <c r="A12" t="s">
        <v>243</v>
      </c>
      <c r="B12" s="15" t="s">
        <v>32</v>
      </c>
      <c r="C12" t="s">
        <v>33</v>
      </c>
      <c r="D12">
        <v>17</v>
      </c>
      <c r="E12" t="str">
        <f>VLOOKUP(B12,'Off Analysis'!$A$2:$AG$33,14,FALSE)</f>
        <v>ABOVE AVERAGE</v>
      </c>
      <c r="F12" t="str">
        <f>VLOOKUP(C12,'Def Analysis'!$A$2:$AO$33,31,FALSE)</f>
        <v>ABOVE AVERAGE</v>
      </c>
      <c r="G12" t="str">
        <f>VLOOKUP(B12,'Off Analysis'!$A$2:$O$33,15,FALSE)</f>
        <v>BALANCED</v>
      </c>
      <c r="H12" t="str">
        <f>VLOOKUP(C12,'Def Analysis'!$A$2:$AO$33,32,FALSE)</f>
        <v>BALANCED</v>
      </c>
      <c r="I12">
        <f>VLOOKUP(E12,'Off Analysis'!$S$2:$T$7,2,FALSE)</f>
        <v>4</v>
      </c>
      <c r="J12">
        <f>VLOOKUP(F12,'Def Analysis'!$A$38:$B$43,2,FALSE)</f>
        <v>4</v>
      </c>
      <c r="K12">
        <f t="shared" si="1"/>
        <v>0</v>
      </c>
      <c r="L12" s="2">
        <f>IF(GameData!$E$525+(K12*(GameData!$E$526*0.5))&lt;0,0,ROUND(GameData!$E$525+(K12*(GameData!$E$526*0.74)),0))</f>
        <v>23</v>
      </c>
      <c r="M12" t="str">
        <f t="shared" si="3"/>
        <v>AVERAGE</v>
      </c>
      <c r="N12">
        <v>-3</v>
      </c>
      <c r="O12">
        <v>40.5</v>
      </c>
      <c r="P12" s="2">
        <f t="shared" si="0"/>
        <v>21.75</v>
      </c>
      <c r="Q12" t="str">
        <f t="shared" si="2"/>
        <v>AVERAGE</v>
      </c>
      <c r="R12" s="18">
        <f>VLOOKUP($C12,'Def Analysis'!$A$2:$AO$33,17,FALSE)</f>
        <v>14</v>
      </c>
      <c r="S12" s="19">
        <f>VLOOKUP($C12,'Def Analysis'!$A$2:$AO$33,18,FALSE)</f>
        <v>3</v>
      </c>
      <c r="T12" s="18">
        <f>VLOOKUP($C12,'Def Analysis'!$A$2:$AO$33,21,FALSE)</f>
        <v>19</v>
      </c>
      <c r="U12" s="19">
        <f>VLOOKUP($C12,'Def Analysis'!$A$2:$AO$33,22,FALSE)</f>
        <v>2</v>
      </c>
      <c r="V12" s="18">
        <f>VLOOKUP($C12,'Def Analysis'!$A$2:$AO$33,25,FALSE)</f>
        <v>5</v>
      </c>
      <c r="W12" s="19">
        <f>VLOOKUP($C12,'Def Analysis'!$A$2:$AO$33,26,FALSE)</f>
        <v>2</v>
      </c>
      <c r="X12" s="18">
        <f>VLOOKUP($C12,'Def Analysis'!$A$2:$AO$33,29,FALSE)</f>
        <v>19</v>
      </c>
      <c r="Y12" s="19">
        <f>VLOOKUP($C12,'Def Analysis'!$A$2:$AO$33,30,FALSE)</f>
        <v>10</v>
      </c>
      <c r="AA12" s="13" t="s">
        <v>1624</v>
      </c>
      <c r="AB12" s="13" t="s">
        <v>501</v>
      </c>
      <c r="AC12" s="12" t="s">
        <v>1103</v>
      </c>
      <c r="AD12" s="13" t="s">
        <v>1025</v>
      </c>
      <c r="AH12" s="14"/>
    </row>
    <row r="13" spans="1:35" x14ac:dyDescent="0.2">
      <c r="A13" t="s">
        <v>243</v>
      </c>
      <c r="B13" s="15" t="s">
        <v>33</v>
      </c>
      <c r="C13" t="s">
        <v>32</v>
      </c>
      <c r="D13">
        <v>24</v>
      </c>
      <c r="E13" t="str">
        <f>VLOOKUP(B13,'Off Analysis'!$A$2:$AG$33,14,FALSE)</f>
        <v>BELOW AVERAGE</v>
      </c>
      <c r="F13" t="str">
        <f>VLOOKUP(C13,'Def Analysis'!$A$2:$AO$33,31,FALSE)</f>
        <v>ABOVE AVERAGE</v>
      </c>
      <c r="G13" t="str">
        <f>VLOOKUP(B13,'Off Analysis'!$A$2:$O$33,15,FALSE)</f>
        <v>BALANCED</v>
      </c>
      <c r="H13" t="str">
        <f>VLOOKUP(C13,'Def Analysis'!$A$2:$AO$33,32,FALSE)</f>
        <v>PASS</v>
      </c>
      <c r="I13">
        <f>VLOOKUP(E13,'Off Analysis'!$S$2:$T$7,2,FALSE)</f>
        <v>3</v>
      </c>
      <c r="J13">
        <f>VLOOKUP(F13,'Def Analysis'!$A$38:$B$43,2,FALSE)</f>
        <v>4</v>
      </c>
      <c r="K13">
        <f t="shared" si="1"/>
        <v>-1</v>
      </c>
      <c r="L13" s="2">
        <f>IF(GameData!$E$525+(K13*(GameData!$E$526*0.5))&lt;0,0,ROUND(GameData!$E$525+(K13*(GameData!$E$526*0.74)),0))</f>
        <v>16</v>
      </c>
      <c r="M13" t="str">
        <f t="shared" si="3"/>
        <v>AVERAGE</v>
      </c>
      <c r="N13">
        <v>3</v>
      </c>
      <c r="O13">
        <v>40.5</v>
      </c>
      <c r="P13" s="2">
        <f t="shared" si="0"/>
        <v>18.75</v>
      </c>
      <c r="Q13" t="str">
        <f t="shared" si="2"/>
        <v>LOW</v>
      </c>
      <c r="R13" s="18">
        <f>VLOOKUP($C13,'Def Analysis'!$A$2:$AO$33,17,FALSE)</f>
        <v>6</v>
      </c>
      <c r="S13" s="19">
        <f>VLOOKUP($C13,'Def Analysis'!$A$2:$AO$33,18,FALSE)</f>
        <v>6</v>
      </c>
      <c r="T13" s="18">
        <f>VLOOKUP($C13,'Def Analysis'!$A$2:$AO$33,21,FALSE)</f>
        <v>4</v>
      </c>
      <c r="U13" s="19">
        <f>VLOOKUP($C13,'Def Analysis'!$A$2:$AO$33,22,FALSE)</f>
        <v>13</v>
      </c>
      <c r="V13" s="18">
        <f>VLOOKUP($C13,'Def Analysis'!$A$2:$AO$33,25,FALSE)</f>
        <v>20</v>
      </c>
      <c r="W13" s="19">
        <f>VLOOKUP($C13,'Def Analysis'!$A$2:$AO$33,26,FALSE)</f>
        <v>23</v>
      </c>
      <c r="X13" s="18">
        <f>VLOOKUP($C13,'Def Analysis'!$A$2:$AO$33,29,FALSE)</f>
        <v>3</v>
      </c>
      <c r="Y13" s="19">
        <f>VLOOKUP($C13,'Def Analysis'!$A$2:$AO$33,30,FALSE)</f>
        <v>1</v>
      </c>
      <c r="AA13" s="13" t="s">
        <v>385</v>
      </c>
      <c r="AB13" s="13" t="s">
        <v>521</v>
      </c>
      <c r="AC13" s="13" t="s">
        <v>1139</v>
      </c>
      <c r="AD13" s="13" t="s">
        <v>1629</v>
      </c>
      <c r="AH13" s="14"/>
    </row>
    <row r="14" spans="1:35" x14ac:dyDescent="0.2">
      <c r="A14" t="s">
        <v>244</v>
      </c>
      <c r="B14" s="15" t="s">
        <v>56</v>
      </c>
      <c r="C14" t="s">
        <v>61</v>
      </c>
      <c r="D14">
        <v>13</v>
      </c>
      <c r="E14" t="str">
        <f>VLOOKUP(B14,'Off Analysis'!$A$2:$AG$33,14,FALSE)</f>
        <v>ABOVE AVERAGE</v>
      </c>
      <c r="F14" t="str">
        <f>VLOOKUP(C14,'Def Analysis'!$A$2:$AO$33,31,FALSE)</f>
        <v>POOR</v>
      </c>
      <c r="G14" t="str">
        <f>VLOOKUP(B14,'Off Analysis'!$A$2:$O$33,15,FALSE)</f>
        <v>BALANCED</v>
      </c>
      <c r="H14" t="str">
        <f>VLOOKUP(C14,'Def Analysis'!$A$2:$AO$33,32,FALSE)</f>
        <v>BALANCED</v>
      </c>
      <c r="I14">
        <f>VLOOKUP(E14,'Off Analysis'!$S$2:$T$7,2,FALSE)</f>
        <v>4</v>
      </c>
      <c r="J14">
        <f>VLOOKUP(F14,'Def Analysis'!$A$38:$B$43,2,FALSE)</f>
        <v>2</v>
      </c>
      <c r="K14">
        <f t="shared" si="1"/>
        <v>2</v>
      </c>
      <c r="L14" s="2">
        <f>IF(GameData!$E$525+(K14*(GameData!$E$526*0.5))&lt;0,0,ROUND(GameData!$E$525+(K14*(GameData!$E$526*0.74)),0))</f>
        <v>38</v>
      </c>
      <c r="M14" t="str">
        <f t="shared" si="3"/>
        <v>VERY HIGH</v>
      </c>
      <c r="N14">
        <v>-0.5</v>
      </c>
      <c r="O14">
        <v>49.5</v>
      </c>
      <c r="P14" s="2">
        <f t="shared" si="0"/>
        <v>25</v>
      </c>
      <c r="Q14" t="str">
        <f t="shared" si="2"/>
        <v>AVERAGE</v>
      </c>
      <c r="R14" s="18">
        <f>VLOOKUP($C14,'Def Analysis'!$A$2:$AO$33,17,FALSE)</f>
        <v>25</v>
      </c>
      <c r="S14" s="19">
        <f>VLOOKUP($C14,'Def Analysis'!$A$2:$AO$33,18,FALSE)</f>
        <v>14</v>
      </c>
      <c r="T14" s="18">
        <f>VLOOKUP($C14,'Def Analysis'!$A$2:$AO$33,21,FALSE)</f>
        <v>17</v>
      </c>
      <c r="U14" s="19">
        <f>VLOOKUP($C14,'Def Analysis'!$A$2:$AO$33,22,FALSE)</f>
        <v>6</v>
      </c>
      <c r="V14" s="18">
        <f>VLOOKUP($C14,'Def Analysis'!$A$2:$AO$33,25,FALSE)</f>
        <v>13</v>
      </c>
      <c r="W14" s="19">
        <f>VLOOKUP($C14,'Def Analysis'!$A$2:$AO$33,26,FALSE)</f>
        <v>7</v>
      </c>
      <c r="X14" s="18">
        <f>VLOOKUP($C14,'Def Analysis'!$A$2:$AO$33,29,FALSE)</f>
        <v>30</v>
      </c>
      <c r="Y14" s="19">
        <f>VLOOKUP($C14,'Def Analysis'!$A$2:$AO$33,30,FALSE)</f>
        <v>21</v>
      </c>
      <c r="AA14" s="13" t="s">
        <v>425</v>
      </c>
      <c r="AB14" s="13" t="s">
        <v>664</v>
      </c>
      <c r="AC14" s="13" t="s">
        <v>872</v>
      </c>
      <c r="AH14" s="14"/>
    </row>
    <row r="15" spans="1:35" x14ac:dyDescent="0.2">
      <c r="A15" t="s">
        <v>244</v>
      </c>
      <c r="B15" s="15" t="s">
        <v>61</v>
      </c>
      <c r="C15" t="s">
        <v>56</v>
      </c>
      <c r="D15">
        <v>18</v>
      </c>
      <c r="E15" t="str">
        <f>VLOOKUP(B15,'Off Analysis'!$A$2:$AG$33,14,FALSE)</f>
        <v>ABOVE AVERAGE</v>
      </c>
      <c r="F15" t="str">
        <f>VLOOKUP(C15,'Def Analysis'!$A$2:$AO$33,31,FALSE)</f>
        <v>BELOW AVERAGE</v>
      </c>
      <c r="G15" t="str">
        <f>VLOOKUP(B15,'Off Analysis'!$A$2:$O$33,15,FALSE)</f>
        <v>PASS</v>
      </c>
      <c r="H15" t="str">
        <f>VLOOKUP(C15,'Def Analysis'!$A$2:$AO$33,32,FALSE)</f>
        <v>PASS</v>
      </c>
      <c r="I15">
        <f>VLOOKUP(E15,'Off Analysis'!$S$2:$T$7,2,FALSE)</f>
        <v>4</v>
      </c>
      <c r="J15">
        <f>VLOOKUP(F15,'Def Analysis'!$A$38:$B$43,2,FALSE)</f>
        <v>3</v>
      </c>
      <c r="K15">
        <f t="shared" si="1"/>
        <v>1</v>
      </c>
      <c r="L15" s="2">
        <f>IF(GameData!$E$525+(K15*(GameData!$E$526*0.5))&lt;0,0,ROUND(GameData!$E$525+(K15*(GameData!$E$526*0.74)),0))</f>
        <v>31</v>
      </c>
      <c r="M15" t="str">
        <f t="shared" si="3"/>
        <v>VERY HIGH</v>
      </c>
      <c r="N15">
        <v>0.5</v>
      </c>
      <c r="O15">
        <v>49.5</v>
      </c>
      <c r="P15" s="2">
        <f t="shared" si="0"/>
        <v>24.5</v>
      </c>
      <c r="Q15" t="str">
        <f t="shared" si="2"/>
        <v>AVERAGE</v>
      </c>
      <c r="R15" s="18">
        <f>VLOOKUP($C15,'Def Analysis'!$A$2:$AO$33,17,FALSE)</f>
        <v>11</v>
      </c>
      <c r="S15" s="19">
        <f>VLOOKUP($C15,'Def Analysis'!$A$2:$AO$33,18,FALSE)</f>
        <v>16</v>
      </c>
      <c r="T15" s="18">
        <f>VLOOKUP($C15,'Def Analysis'!$A$2:$AO$33,21,FALSE)</f>
        <v>15</v>
      </c>
      <c r="U15" s="19">
        <f>VLOOKUP($C15,'Def Analysis'!$A$2:$AO$33,22,FALSE)</f>
        <v>20</v>
      </c>
      <c r="V15" s="18">
        <f>VLOOKUP($C15,'Def Analysis'!$A$2:$AO$33,25,FALSE)</f>
        <v>14</v>
      </c>
      <c r="W15" s="19">
        <f>VLOOKUP($C15,'Def Analysis'!$A$2:$AO$33,26,FALSE)</f>
        <v>9</v>
      </c>
      <c r="X15" s="18">
        <f>VLOOKUP($C15,'Def Analysis'!$A$2:$AO$33,29,FALSE)</f>
        <v>15</v>
      </c>
      <c r="Y15" s="19">
        <f>VLOOKUP($C15,'Def Analysis'!$A$2:$AO$33,30,FALSE)</f>
        <v>18</v>
      </c>
      <c r="AA15" s="13" t="s">
        <v>377</v>
      </c>
      <c r="AB15" s="13" t="s">
        <v>1630</v>
      </c>
      <c r="AC15" s="13" t="s">
        <v>934</v>
      </c>
      <c r="AH15" s="14"/>
    </row>
    <row r="16" spans="1:35" x14ac:dyDescent="0.2">
      <c r="A16" t="s">
        <v>245</v>
      </c>
      <c r="B16" s="15" t="s">
        <v>35</v>
      </c>
      <c r="C16" t="s">
        <v>55</v>
      </c>
      <c r="D16">
        <v>13</v>
      </c>
      <c r="E16" t="str">
        <f>VLOOKUP(B16,'Off Analysis'!$A$2:$AG$33,14,FALSE)</f>
        <v>POOR</v>
      </c>
      <c r="F16" t="str">
        <f>VLOOKUP(C16,'Def Analysis'!$A$2:$AO$33,31,FALSE)</f>
        <v>BELOW AVERAGE</v>
      </c>
      <c r="G16" t="str">
        <f>VLOOKUP(B16,'Off Analysis'!$A$2:$O$33,15,FALSE)</f>
        <v>RUN</v>
      </c>
      <c r="H16" t="str">
        <f>VLOOKUP(C16,'Def Analysis'!$A$2:$AO$33,32,FALSE)</f>
        <v>BALANCED</v>
      </c>
      <c r="I16">
        <f>VLOOKUP(E16,'Off Analysis'!$S$2:$T$7,2,FALSE)</f>
        <v>2</v>
      </c>
      <c r="J16">
        <f>VLOOKUP(F16,'Def Analysis'!$A$38:$B$43,2,FALSE)</f>
        <v>3</v>
      </c>
      <c r="K16">
        <f t="shared" si="1"/>
        <v>-1</v>
      </c>
      <c r="L16" s="2">
        <f>IF(GameData!$E$525+(K16*(GameData!$E$526*0.5))&lt;0,0,ROUND(GameData!$E$525+(K16*(GameData!$E$526*0.74)),0))</f>
        <v>16</v>
      </c>
      <c r="M16" t="str">
        <f t="shared" si="3"/>
        <v>AVERAGE</v>
      </c>
      <c r="N16">
        <v>2.5</v>
      </c>
      <c r="O16">
        <v>41.5</v>
      </c>
      <c r="P16" s="2">
        <f t="shared" si="0"/>
        <v>19.5</v>
      </c>
      <c r="Q16" t="str">
        <f t="shared" si="2"/>
        <v>LOW</v>
      </c>
      <c r="R16" s="18">
        <f>VLOOKUP($C16,'Def Analysis'!$A$2:$AO$33,17,FALSE)</f>
        <v>20</v>
      </c>
      <c r="S16" s="19">
        <f>VLOOKUP($C16,'Def Analysis'!$A$2:$AO$33,18,FALSE)</f>
        <v>5</v>
      </c>
      <c r="T16" s="18">
        <f>VLOOKUP($C16,'Def Analysis'!$A$2:$AO$33,21,FALSE)</f>
        <v>6</v>
      </c>
      <c r="U16" s="19">
        <f>VLOOKUP($C16,'Def Analysis'!$A$2:$AO$33,22,FALSE)</f>
        <v>12</v>
      </c>
      <c r="V16" s="18">
        <f>VLOOKUP($C16,'Def Analysis'!$A$2:$AO$33,25,FALSE)</f>
        <v>10</v>
      </c>
      <c r="W16" s="19">
        <f>VLOOKUP($C16,'Def Analysis'!$A$2:$AO$33,26,FALSE)</f>
        <v>15</v>
      </c>
      <c r="X16" s="18">
        <f>VLOOKUP($C16,'Def Analysis'!$A$2:$AO$33,29,FALSE)</f>
        <v>11</v>
      </c>
      <c r="Y16" s="19">
        <f>VLOOKUP($C16,'Def Analysis'!$A$2:$AO$33,30,FALSE)</f>
        <v>12</v>
      </c>
      <c r="AC16" s="13" t="s">
        <v>1628</v>
      </c>
      <c r="AH16" s="14"/>
    </row>
    <row r="17" spans="1:34" x14ac:dyDescent="0.2">
      <c r="A17" t="s">
        <v>245</v>
      </c>
      <c r="B17" s="15" t="s">
        <v>55</v>
      </c>
      <c r="C17" t="s">
        <v>35</v>
      </c>
      <c r="D17">
        <v>16</v>
      </c>
      <c r="E17" t="str">
        <f>VLOOKUP(B17,'Off Analysis'!$A$2:$AG$33,14,FALSE)</f>
        <v>POOR</v>
      </c>
      <c r="F17" t="str">
        <f>VLOOKUP(C17,'Def Analysis'!$A$2:$AO$33,31,FALSE)</f>
        <v>GOOD</v>
      </c>
      <c r="G17" t="str">
        <f>VLOOKUP(B17,'Off Analysis'!$A$2:$O$33,15,FALSE)</f>
        <v>PASS</v>
      </c>
      <c r="H17" t="str">
        <f>VLOOKUP(C17,'Def Analysis'!$A$2:$AO$33,32,FALSE)</f>
        <v>BALANCED</v>
      </c>
      <c r="I17">
        <f>VLOOKUP(E17,'Off Analysis'!$S$2:$T$7,2,FALSE)</f>
        <v>2</v>
      </c>
      <c r="J17">
        <f>VLOOKUP(F17,'Def Analysis'!$A$38:$B$43,2,FALSE)</f>
        <v>5</v>
      </c>
      <c r="K17">
        <f t="shared" si="1"/>
        <v>-3</v>
      </c>
      <c r="L17" s="2">
        <f>IF(GameData!$E$525+(K17*(GameData!$E$526*0.5))&lt;0,0,ROUND(GameData!$E$525+(K17*(GameData!$E$526*0.74)),0))</f>
        <v>2</v>
      </c>
      <c r="M17" t="str">
        <f t="shared" si="3"/>
        <v>VERY LOW</v>
      </c>
      <c r="N17">
        <v>-2.5</v>
      </c>
      <c r="O17">
        <v>41.5</v>
      </c>
      <c r="P17" s="2">
        <f t="shared" si="0"/>
        <v>22</v>
      </c>
      <c r="Q17" t="str">
        <f t="shared" si="2"/>
        <v>AVERAGE</v>
      </c>
      <c r="R17" s="18">
        <f>VLOOKUP($C17,'Def Analysis'!$A$2:$AO$33,17,FALSE)</f>
        <v>4</v>
      </c>
      <c r="S17" s="19">
        <f>VLOOKUP($C17,'Def Analysis'!$A$2:$AO$33,18,FALSE)</f>
        <v>24</v>
      </c>
      <c r="T17" s="18">
        <f>VLOOKUP($C17,'Def Analysis'!$A$2:$AO$33,21,FALSE)</f>
        <v>10</v>
      </c>
      <c r="U17" s="19">
        <f>VLOOKUP($C17,'Def Analysis'!$A$2:$AO$33,22,FALSE)</f>
        <v>25</v>
      </c>
      <c r="V17" s="18">
        <f>VLOOKUP($C17,'Def Analysis'!$A$2:$AO$33,25,FALSE)</f>
        <v>16</v>
      </c>
      <c r="W17" s="19">
        <f>VLOOKUP($C17,'Def Analysis'!$A$2:$AO$33,26,FALSE)</f>
        <v>17</v>
      </c>
      <c r="X17" s="18">
        <f>VLOOKUP($C17,'Def Analysis'!$A$2:$AO$33,29,FALSE)</f>
        <v>10</v>
      </c>
      <c r="Y17" s="19">
        <f>VLOOKUP($C17,'Def Analysis'!$A$2:$AO$33,30,FALSE)</f>
        <v>27</v>
      </c>
      <c r="AC17" s="13" t="s">
        <v>1051</v>
      </c>
      <c r="AH17" s="14"/>
    </row>
    <row r="18" spans="1:34" x14ac:dyDescent="0.2">
      <c r="A18" t="s">
        <v>246</v>
      </c>
      <c r="B18" s="15" t="s">
        <v>36</v>
      </c>
      <c r="C18" t="s">
        <v>38</v>
      </c>
      <c r="D18">
        <v>45</v>
      </c>
      <c r="E18" t="str">
        <f>VLOOKUP(B18,'Off Analysis'!$A$2:$AG$33,14,FALSE)</f>
        <v>BELOW AVERAGE</v>
      </c>
      <c r="F18" t="str">
        <f>VLOOKUP(C18,'Def Analysis'!$A$2:$AO$33,31,FALSE)</f>
        <v>BELOW AVERAGE</v>
      </c>
      <c r="G18" t="str">
        <f>VLOOKUP(B18,'Off Analysis'!$A$2:$O$33,15,FALSE)</f>
        <v>BALANCED</v>
      </c>
      <c r="H18" t="str">
        <f>VLOOKUP(C18,'Def Analysis'!$A$2:$AO$33,32,FALSE)</f>
        <v>BALANCED</v>
      </c>
      <c r="I18">
        <f>VLOOKUP(E18,'Off Analysis'!$S$2:$T$7,2,FALSE)</f>
        <v>3</v>
      </c>
      <c r="J18">
        <f>VLOOKUP(F18,'Def Analysis'!$A$38:$B$43,2,FALSE)</f>
        <v>3</v>
      </c>
      <c r="K18">
        <f t="shared" si="1"/>
        <v>0</v>
      </c>
      <c r="L18" s="2">
        <f>IF(GameData!$E$525+(K18*(GameData!$E$526*0.5))&lt;0,0,ROUND(GameData!$E$525+(K18*(GameData!$E$526*0.74)),0))</f>
        <v>23</v>
      </c>
      <c r="M18" t="str">
        <f t="shared" si="3"/>
        <v>AVERAGE</v>
      </c>
      <c r="N18">
        <v>5.5</v>
      </c>
      <c r="O18">
        <v>45</v>
      </c>
      <c r="P18" s="2">
        <f t="shared" si="0"/>
        <v>19.75</v>
      </c>
      <c r="Q18" t="str">
        <f t="shared" si="2"/>
        <v>LOW</v>
      </c>
      <c r="R18" s="18">
        <f>VLOOKUP($C18,'Def Analysis'!$A$2:$AO$33,17,FALSE)</f>
        <v>24</v>
      </c>
      <c r="S18" s="19">
        <f>VLOOKUP($C18,'Def Analysis'!$A$2:$AO$33,18,FALSE)</f>
        <v>31</v>
      </c>
      <c r="T18" s="18">
        <f>VLOOKUP($C18,'Def Analysis'!$A$2:$AO$33,21,FALSE)</f>
        <v>20</v>
      </c>
      <c r="U18" s="19">
        <f>VLOOKUP($C18,'Def Analysis'!$A$2:$AO$33,22,FALSE)</f>
        <v>32</v>
      </c>
      <c r="V18" s="18">
        <f>VLOOKUP($C18,'Def Analysis'!$A$2:$AO$33,25,FALSE)</f>
        <v>28</v>
      </c>
      <c r="W18" s="19">
        <f>VLOOKUP($C18,'Def Analysis'!$A$2:$AO$33,26,FALSE)</f>
        <v>30</v>
      </c>
      <c r="X18" s="18">
        <f>VLOOKUP($C18,'Def Analysis'!$A$2:$AO$33,29,FALSE)</f>
        <v>29</v>
      </c>
      <c r="Y18" s="19">
        <f>VLOOKUP($C18,'Def Analysis'!$A$2:$AO$33,30,FALSE)</f>
        <v>19</v>
      </c>
      <c r="AC18" s="13" t="s">
        <v>771</v>
      </c>
      <c r="AH18" s="14"/>
    </row>
    <row r="19" spans="1:34" x14ac:dyDescent="0.2">
      <c r="A19" t="s">
        <v>246</v>
      </c>
      <c r="B19" s="15" t="s">
        <v>38</v>
      </c>
      <c r="C19" t="s">
        <v>36</v>
      </c>
      <c r="D19">
        <v>17</v>
      </c>
      <c r="E19" t="str">
        <f>VLOOKUP(B19,'Off Analysis'!$A$2:$AG$33,14,FALSE)</f>
        <v>BELOW AVERAGE</v>
      </c>
      <c r="F19" t="str">
        <f>VLOOKUP(C19,'Def Analysis'!$A$2:$AO$33,31,FALSE)</f>
        <v>BELOW AVERAGE</v>
      </c>
      <c r="G19" t="str">
        <f>VLOOKUP(B19,'Off Analysis'!$A$2:$O$33,15,FALSE)</f>
        <v>BALANCED</v>
      </c>
      <c r="H19" t="str">
        <f>VLOOKUP(C19,'Def Analysis'!$A$2:$AO$33,32,FALSE)</f>
        <v>BALANCED</v>
      </c>
      <c r="I19">
        <f>VLOOKUP(E19,'Off Analysis'!$S$2:$T$7,2,FALSE)</f>
        <v>3</v>
      </c>
      <c r="J19">
        <f>VLOOKUP(F19,'Def Analysis'!$A$38:$B$43,2,FALSE)</f>
        <v>3</v>
      </c>
      <c r="K19">
        <f t="shared" si="1"/>
        <v>0</v>
      </c>
      <c r="L19" s="2">
        <f>IF(GameData!$E$525+(K19*(GameData!$E$526*0.5))&lt;0,0,ROUND(GameData!$E$525+(K19*(GameData!$E$526*0.74)),0))</f>
        <v>23</v>
      </c>
      <c r="M19" t="str">
        <f t="shared" si="3"/>
        <v>AVERAGE</v>
      </c>
      <c r="N19">
        <v>-5.5</v>
      </c>
      <c r="O19">
        <v>45</v>
      </c>
      <c r="P19" s="2">
        <f t="shared" si="0"/>
        <v>25.25</v>
      </c>
      <c r="Q19" t="str">
        <f t="shared" si="2"/>
        <v>AVERAGE</v>
      </c>
      <c r="R19" s="18">
        <f>VLOOKUP($C19,'Def Analysis'!$A$2:$AO$33,17,FALSE)</f>
        <v>22</v>
      </c>
      <c r="S19" s="19">
        <f>VLOOKUP($C19,'Def Analysis'!$A$2:$AO$33,18,FALSE)</f>
        <v>13</v>
      </c>
      <c r="T19" s="18">
        <f>VLOOKUP($C19,'Def Analysis'!$A$2:$AO$33,21,FALSE)</f>
        <v>3</v>
      </c>
      <c r="U19" s="19">
        <f>VLOOKUP($C19,'Def Analysis'!$A$2:$AO$33,22,FALSE)</f>
        <v>19</v>
      </c>
      <c r="V19" s="18">
        <f>VLOOKUP($C19,'Def Analysis'!$A$2:$AO$33,25,FALSE)</f>
        <v>27</v>
      </c>
      <c r="W19" s="19">
        <f>VLOOKUP($C19,'Def Analysis'!$A$2:$AO$33,26,FALSE)</f>
        <v>22</v>
      </c>
      <c r="X19" s="18">
        <f>VLOOKUP($C19,'Def Analysis'!$A$2:$AO$33,29,FALSE)</f>
        <v>12</v>
      </c>
      <c r="Y19" s="19">
        <f>VLOOKUP($C19,'Def Analysis'!$A$2:$AO$33,30,FALSE)</f>
        <v>9</v>
      </c>
      <c r="AA19" t="s">
        <v>425</v>
      </c>
      <c r="AB19" t="s">
        <v>501</v>
      </c>
      <c r="AD19" t="s">
        <v>874</v>
      </c>
      <c r="AH19" s="14"/>
    </row>
    <row r="20" spans="1:34" x14ac:dyDescent="0.2">
      <c r="A20" t="s">
        <v>247</v>
      </c>
      <c r="B20" s="15" t="s">
        <v>53</v>
      </c>
      <c r="C20" t="s">
        <v>44</v>
      </c>
      <c r="D20">
        <v>44</v>
      </c>
      <c r="E20" t="str">
        <f>VLOOKUP(B20,'Off Analysis'!$A$2:$AG$33,14,FALSE)</f>
        <v>ABOVE AVERAGE</v>
      </c>
      <c r="F20" t="str">
        <f>VLOOKUP(C20,'Def Analysis'!$A$2:$AO$33,31,FALSE)</f>
        <v>GOOD</v>
      </c>
      <c r="G20" t="str">
        <f>VLOOKUP(B20,'Off Analysis'!$A$2:$O$33,15,FALSE)</f>
        <v>BALANCED</v>
      </c>
      <c r="H20" t="str">
        <f>VLOOKUP(C20,'Def Analysis'!$A$2:$AO$33,32,FALSE)</f>
        <v>PASS</v>
      </c>
      <c r="I20">
        <f>VLOOKUP(E20,'Off Analysis'!$S$2:$T$7,2,FALSE)</f>
        <v>4</v>
      </c>
      <c r="J20">
        <f>VLOOKUP(F20,'Def Analysis'!$A$38:$B$43,2,FALSE)</f>
        <v>5</v>
      </c>
      <c r="K20">
        <f t="shared" si="1"/>
        <v>-1</v>
      </c>
      <c r="L20" s="2">
        <f>IF(GameData!$E$525+(K20*(GameData!$E$526*0.5))&lt;0,0,ROUND(GameData!$E$525+(K20*(GameData!$E$526*0.74)),0))</f>
        <v>16</v>
      </c>
      <c r="M20" t="str">
        <f t="shared" si="3"/>
        <v>AVERAGE</v>
      </c>
      <c r="N20">
        <v>7</v>
      </c>
      <c r="O20">
        <v>44.5</v>
      </c>
      <c r="P20" s="2">
        <f t="shared" si="0"/>
        <v>18.75</v>
      </c>
      <c r="Q20" t="str">
        <f t="shared" si="2"/>
        <v>LOW</v>
      </c>
      <c r="R20" s="18">
        <f>VLOOKUP($C20,'Def Analysis'!$A$2:$AO$33,17,FALSE)</f>
        <v>7</v>
      </c>
      <c r="S20" s="19">
        <f>VLOOKUP($C20,'Def Analysis'!$A$2:$AO$33,18,FALSE)</f>
        <v>17</v>
      </c>
      <c r="T20" s="18">
        <f>VLOOKUP($C20,'Def Analysis'!$A$2:$AO$33,21,FALSE)</f>
        <v>26</v>
      </c>
      <c r="U20" s="19">
        <f>VLOOKUP($C20,'Def Analysis'!$A$2:$AO$33,22,FALSE)</f>
        <v>15</v>
      </c>
      <c r="V20" s="18">
        <f>VLOOKUP($C20,'Def Analysis'!$A$2:$AO$33,25,FALSE)</f>
        <v>15</v>
      </c>
      <c r="W20" s="19">
        <f>VLOOKUP($C20,'Def Analysis'!$A$2:$AO$33,26,FALSE)</f>
        <v>21</v>
      </c>
      <c r="X20" s="18">
        <f>VLOOKUP($C20,'Def Analysis'!$A$2:$AO$33,29,FALSE)</f>
        <v>16</v>
      </c>
      <c r="Y20" s="19">
        <f>VLOOKUP($C20,'Def Analysis'!$A$2:$AO$33,30,FALSE)</f>
        <v>17</v>
      </c>
      <c r="AA20" t="s">
        <v>375</v>
      </c>
      <c r="AB20" t="s">
        <v>521</v>
      </c>
      <c r="AC20" t="s">
        <v>896</v>
      </c>
      <c r="AD20" t="s">
        <v>868</v>
      </c>
      <c r="AH20" s="14"/>
    </row>
    <row r="21" spans="1:34" x14ac:dyDescent="0.2">
      <c r="A21" t="s">
        <v>247</v>
      </c>
      <c r="B21" s="15" t="s">
        <v>44</v>
      </c>
      <c r="C21" t="s">
        <v>53</v>
      </c>
      <c r="D21">
        <v>16</v>
      </c>
      <c r="E21" t="str">
        <f>VLOOKUP(B21,'Off Analysis'!$A$2:$AG$33,14,FALSE)</f>
        <v>GOOD</v>
      </c>
      <c r="F21" t="str">
        <f>VLOOKUP(C21,'Def Analysis'!$A$2:$AO$33,31,FALSE)</f>
        <v>BELOW AVERAGE</v>
      </c>
      <c r="G21" t="str">
        <f>VLOOKUP(B21,'Off Analysis'!$A$2:$O$33,15,FALSE)</f>
        <v>RUN</v>
      </c>
      <c r="H21" t="str">
        <f>VLOOKUP(C21,'Def Analysis'!$A$2:$AO$33,32,FALSE)</f>
        <v>BALANCED</v>
      </c>
      <c r="I21">
        <f>VLOOKUP(E21,'Off Analysis'!$S$2:$T$7,2,FALSE)</f>
        <v>5</v>
      </c>
      <c r="J21">
        <f>VLOOKUP(F21,'Def Analysis'!$A$38:$B$43,2,FALSE)</f>
        <v>3</v>
      </c>
      <c r="K21">
        <f t="shared" si="1"/>
        <v>2</v>
      </c>
      <c r="L21" s="2">
        <f>IF(GameData!$E$525+(K21*(GameData!$E$526*0.5))&lt;0,0,ROUND(GameData!$E$525+(K21*(GameData!$E$526*0.74)),0))</f>
        <v>38</v>
      </c>
      <c r="M21" t="str">
        <f>IF(L21&gt;=31,"VERY HIGH",IF(L21&gt;=25,"HIGH",IF(L21&gt;=14,"AVERAGE",IF(L21&gt;=7,"LOW","VERY LOW"))))</f>
        <v>VERY HIGH</v>
      </c>
      <c r="N21">
        <v>-7</v>
      </c>
      <c r="O21">
        <v>44.5</v>
      </c>
      <c r="P21" s="2">
        <f t="shared" si="0"/>
        <v>25.75</v>
      </c>
      <c r="Q21" t="str">
        <f t="shared" si="2"/>
        <v>AVERAGE</v>
      </c>
      <c r="R21" s="18">
        <f>VLOOKUP($C21,'Def Analysis'!$A$2:$AO$33,17,FALSE)</f>
        <v>17</v>
      </c>
      <c r="S21" s="19">
        <f>VLOOKUP($C21,'Def Analysis'!$A$2:$AO$33,18,FALSE)</f>
        <v>25</v>
      </c>
      <c r="T21" s="18">
        <f>VLOOKUP($C21,'Def Analysis'!$A$2:$AO$33,21,FALSE)</f>
        <v>24</v>
      </c>
      <c r="U21" s="19">
        <f>VLOOKUP($C21,'Def Analysis'!$A$2:$AO$33,22,FALSE)</f>
        <v>22</v>
      </c>
      <c r="V21" s="18">
        <f>VLOOKUP($C21,'Def Analysis'!$A$2:$AO$33,25,FALSE)</f>
        <v>29</v>
      </c>
      <c r="W21" s="19">
        <f>VLOOKUP($C21,'Def Analysis'!$A$2:$AO$33,26,FALSE)</f>
        <v>28</v>
      </c>
      <c r="X21" s="18">
        <f>VLOOKUP($C21,'Def Analysis'!$A$2:$AO$33,29,FALSE)</f>
        <v>5</v>
      </c>
      <c r="Y21" s="19">
        <f>VLOOKUP($C21,'Def Analysis'!$A$2:$AO$33,30,FALSE)</f>
        <v>22</v>
      </c>
      <c r="AA21" t="s">
        <v>441</v>
      </c>
      <c r="AB21" t="s">
        <v>485</v>
      </c>
      <c r="AC21" t="s">
        <v>1133</v>
      </c>
      <c r="AD21" t="s">
        <v>1111</v>
      </c>
    </row>
    <row r="22" spans="1:34" x14ac:dyDescent="0.2">
      <c r="A22" t="s">
        <v>248</v>
      </c>
      <c r="B22" s="15" t="s">
        <v>51</v>
      </c>
      <c r="C22" t="s">
        <v>46</v>
      </c>
      <c r="D22">
        <v>31</v>
      </c>
      <c r="E22" t="str">
        <f>VLOOKUP(B22,'Off Analysis'!$A$2:$AG$33,14,FALSE)</f>
        <v>GOOD</v>
      </c>
      <c r="F22" t="str">
        <f>VLOOKUP(C22,'Def Analysis'!$A$2:$AO$33,31,FALSE)</f>
        <v>ABOVE AVERAGE</v>
      </c>
      <c r="G22" t="str">
        <f>VLOOKUP(B22,'Off Analysis'!$A$2:$O$33,15,FALSE)</f>
        <v>RUN</v>
      </c>
      <c r="H22" t="str">
        <f>VLOOKUP(C22,'Def Analysis'!$A$2:$AO$33,32,FALSE)</f>
        <v>BALANCED</v>
      </c>
      <c r="I22">
        <f>VLOOKUP(E22,'Off Analysis'!$S$2:$T$7,2,FALSE)</f>
        <v>5</v>
      </c>
      <c r="J22">
        <f>VLOOKUP(F22,'Def Analysis'!$A$38:$B$43,2,FALSE)</f>
        <v>4</v>
      </c>
      <c r="K22">
        <f t="shared" si="1"/>
        <v>1</v>
      </c>
      <c r="L22" s="2">
        <f>IF(GameData!$E$525+(K22*(GameData!$E$526*0.5))&lt;0,0,ROUND(GameData!$E$525+(K22*(GameData!$E$526*0.74)),0))</f>
        <v>31</v>
      </c>
      <c r="M22" t="str">
        <f t="shared" si="3"/>
        <v>VERY HIGH</v>
      </c>
      <c r="N22">
        <v>4.5</v>
      </c>
      <c r="O22">
        <v>49</v>
      </c>
      <c r="P22" s="2">
        <f t="shared" si="0"/>
        <v>22.25</v>
      </c>
      <c r="Q22" t="str">
        <f t="shared" si="2"/>
        <v>AVERAGE</v>
      </c>
      <c r="R22" s="18">
        <f>VLOOKUP($C22,'Def Analysis'!$A$2:$AO$33,17,FALSE)</f>
        <v>3</v>
      </c>
      <c r="S22" s="19">
        <f>VLOOKUP($C22,'Def Analysis'!$A$2:$AO$33,18,FALSE)</f>
        <v>21</v>
      </c>
      <c r="T22" s="18">
        <f>VLOOKUP($C22,'Def Analysis'!$A$2:$AO$33,21,FALSE)</f>
        <v>7</v>
      </c>
      <c r="U22" s="19">
        <f>VLOOKUP($C22,'Def Analysis'!$A$2:$AO$33,22,FALSE)</f>
        <v>7</v>
      </c>
      <c r="V22" s="18">
        <f>VLOOKUP($C22,'Def Analysis'!$A$2:$AO$33,25,FALSE)</f>
        <v>9</v>
      </c>
      <c r="W22" s="19">
        <f>VLOOKUP($C22,'Def Analysis'!$A$2:$AO$33,26,FALSE)</f>
        <v>6</v>
      </c>
      <c r="X22" s="18">
        <f>VLOOKUP($C22,'Def Analysis'!$A$2:$AO$33,29,FALSE)</f>
        <v>6</v>
      </c>
      <c r="Y22" s="19">
        <f>VLOOKUP($C22,'Def Analysis'!$A$2:$AO$33,30,FALSE)</f>
        <v>31</v>
      </c>
      <c r="AA22" t="s">
        <v>393</v>
      </c>
      <c r="AB22" t="s">
        <v>566</v>
      </c>
      <c r="AC22" t="s">
        <v>1037</v>
      </c>
      <c r="AD22" t="s">
        <v>852</v>
      </c>
    </row>
    <row r="23" spans="1:34" x14ac:dyDescent="0.2">
      <c r="A23" t="s">
        <v>248</v>
      </c>
      <c r="B23" s="15" t="s">
        <v>46</v>
      </c>
      <c r="C23" t="s">
        <v>51</v>
      </c>
      <c r="D23">
        <v>34</v>
      </c>
      <c r="E23" t="str">
        <f>VLOOKUP(B23,'Off Analysis'!$A$2:$AG$33,14,FALSE)</f>
        <v>GOOD</v>
      </c>
      <c r="F23" t="str">
        <f>VLOOKUP(C23,'Def Analysis'!$A$2:$AO$33,31,FALSE)</f>
        <v>GREAT</v>
      </c>
      <c r="G23" t="str">
        <f>VLOOKUP(B23,'Off Analysis'!$A$2:$O$33,15,FALSE)</f>
        <v>BALANCED</v>
      </c>
      <c r="H23" t="str">
        <f>VLOOKUP(C23,'Def Analysis'!$A$2:$AO$33,32,FALSE)</f>
        <v>HEAVY PASS</v>
      </c>
      <c r="I23">
        <f>VLOOKUP(E23,'Off Analysis'!$S$2:$T$7,2,FALSE)</f>
        <v>5</v>
      </c>
      <c r="J23">
        <f>VLOOKUP(F23,'Def Analysis'!$A$38:$B$43,2,FALSE)</f>
        <v>6</v>
      </c>
      <c r="K23">
        <f t="shared" si="1"/>
        <v>-1</v>
      </c>
      <c r="L23" s="2">
        <f>IF(GameData!$E$525+(K23*(GameData!$E$526*0.5))&lt;0,0,ROUND(GameData!$E$525+(K23*(GameData!$E$526*0.74)),0))</f>
        <v>16</v>
      </c>
      <c r="M23" t="str">
        <f t="shared" si="3"/>
        <v>AVERAGE</v>
      </c>
      <c r="N23">
        <v>-4.5</v>
      </c>
      <c r="O23">
        <v>49</v>
      </c>
      <c r="P23" s="2">
        <f t="shared" si="0"/>
        <v>26.75</v>
      </c>
      <c r="Q23" t="str">
        <f t="shared" si="2"/>
        <v>HIGH</v>
      </c>
      <c r="R23" s="18">
        <f>VLOOKUP($C23,'Def Analysis'!$A$2:$AO$33,17,FALSE)</f>
        <v>2</v>
      </c>
      <c r="S23" s="19">
        <f>VLOOKUP($C23,'Def Analysis'!$A$2:$AO$33,18,FALSE)</f>
        <v>2</v>
      </c>
      <c r="T23" s="18">
        <f>VLOOKUP($C23,'Def Analysis'!$A$2:$AO$33,21,FALSE)</f>
        <v>11</v>
      </c>
      <c r="U23" s="19">
        <f>VLOOKUP($C23,'Def Analysis'!$A$2:$AO$33,22,FALSE)</f>
        <v>14</v>
      </c>
      <c r="V23" s="18">
        <f>VLOOKUP($C23,'Def Analysis'!$A$2:$AO$33,25,FALSE)</f>
        <v>6</v>
      </c>
      <c r="W23" s="19">
        <f>VLOOKUP($C23,'Def Analysis'!$A$2:$AO$33,26,FALSE)</f>
        <v>11</v>
      </c>
      <c r="X23" s="18">
        <f>VLOOKUP($C23,'Def Analysis'!$A$2:$AO$33,29,FALSE)</f>
        <v>2</v>
      </c>
      <c r="Y23" s="19">
        <f>VLOOKUP($C23,'Def Analysis'!$A$2:$AO$33,30,FALSE)</f>
        <v>16</v>
      </c>
      <c r="AA23" t="s">
        <v>377</v>
      </c>
      <c r="AB23" t="s">
        <v>688</v>
      </c>
      <c r="AC23" t="s">
        <v>862</v>
      </c>
    </row>
    <row r="24" spans="1:34" x14ac:dyDescent="0.2">
      <c r="A24" t="s">
        <v>249</v>
      </c>
      <c r="B24" s="15" t="s">
        <v>60</v>
      </c>
      <c r="C24" t="s">
        <v>57</v>
      </c>
      <c r="D24">
        <v>13</v>
      </c>
      <c r="E24" t="str">
        <f>VLOOKUP(B24,'Off Analysis'!$A$2:$AG$33,14,FALSE)</f>
        <v>BAD</v>
      </c>
      <c r="F24" t="str">
        <f>VLOOKUP(C24,'Def Analysis'!$A$2:$AO$33,31,FALSE)</f>
        <v>GOOD</v>
      </c>
      <c r="G24" t="str">
        <f>VLOOKUP(B24,'Off Analysis'!$A$2:$O$33,15,FALSE)</f>
        <v>BALANCED</v>
      </c>
      <c r="H24" t="str">
        <f>VLOOKUP(C24,'Def Analysis'!$A$2:$AO$33,32,FALSE)</f>
        <v>BALANCED</v>
      </c>
      <c r="I24">
        <f>VLOOKUP(E24,'Off Analysis'!$S$2:$T$7,2,FALSE)</f>
        <v>1</v>
      </c>
      <c r="J24">
        <f>VLOOKUP(F24,'Def Analysis'!$A$38:$B$43,2,FALSE)</f>
        <v>5</v>
      </c>
      <c r="K24">
        <f t="shared" si="1"/>
        <v>-4</v>
      </c>
      <c r="L24" s="2">
        <f>IF(GameData!$E$525+(K24*(GameData!$E$526*0.5))&lt;0,0,ROUND(GameData!$E$525+(K24*(GameData!$E$526*0.74)),0))</f>
        <v>-6</v>
      </c>
      <c r="M24" t="str">
        <f t="shared" si="3"/>
        <v>VERY LOW</v>
      </c>
      <c r="N24">
        <v>13</v>
      </c>
      <c r="O24">
        <v>39.5</v>
      </c>
      <c r="P24" s="2">
        <f t="shared" si="0"/>
        <v>13.25</v>
      </c>
      <c r="Q24" t="str">
        <f>IF(P24&gt;=29,"VERY HIGH",IF(P24&gt;=26,"HIGH",IF(P24&gt;=20,"AVERAGE",IF(P24&gt;=17,"LOW","VERY LOW"))))</f>
        <v>VERY LOW</v>
      </c>
      <c r="R24" s="18">
        <f>VLOOKUP($C24,'Def Analysis'!$A$2:$AO$33,17,FALSE)</f>
        <v>15</v>
      </c>
      <c r="S24" s="19">
        <f>VLOOKUP($C24,'Def Analysis'!$A$2:$AO$33,18,FALSE)</f>
        <v>1</v>
      </c>
      <c r="T24" s="18">
        <f>VLOOKUP($C24,'Def Analysis'!$A$2:$AO$33,21,FALSE)</f>
        <v>8</v>
      </c>
      <c r="U24" s="19">
        <f>VLOOKUP($C24,'Def Analysis'!$A$2:$AO$33,22,FALSE)</f>
        <v>4</v>
      </c>
      <c r="V24" s="18">
        <f>VLOOKUP($C24,'Def Analysis'!$A$2:$AO$33,25,FALSE)</f>
        <v>8</v>
      </c>
      <c r="W24" s="19">
        <f>VLOOKUP($C24,'Def Analysis'!$A$2:$AO$33,26,FALSE)</f>
        <v>8</v>
      </c>
      <c r="X24" s="18">
        <f>VLOOKUP($C24,'Def Analysis'!$A$2:$AO$33,29,FALSE)</f>
        <v>26</v>
      </c>
      <c r="Y24" s="19">
        <f>VLOOKUP($C24,'Def Analysis'!$A$2:$AO$33,30,FALSE)</f>
        <v>6</v>
      </c>
      <c r="AB24" t="s">
        <v>493</v>
      </c>
      <c r="AC24" t="s">
        <v>787</v>
      </c>
      <c r="AD24" t="s">
        <v>1638</v>
      </c>
    </row>
    <row r="25" spans="1:34" x14ac:dyDescent="0.2">
      <c r="A25" t="s">
        <v>249</v>
      </c>
      <c r="B25" s="15" t="s">
        <v>57</v>
      </c>
      <c r="C25" t="s">
        <v>60</v>
      </c>
      <c r="D25">
        <v>29</v>
      </c>
      <c r="E25" t="str">
        <f>VLOOKUP(B25,'Off Analysis'!$A$2:$AG$33,14,FALSE)</f>
        <v>ABOVE AVERAGE</v>
      </c>
      <c r="F25" t="str">
        <f>VLOOKUP(C25,'Def Analysis'!$A$2:$AO$33,31,FALSE)</f>
        <v>BELOW AVERAGE</v>
      </c>
      <c r="G25" t="str">
        <f>VLOOKUP(B25,'Off Analysis'!$A$2:$O$33,15,FALSE)</f>
        <v>RUN</v>
      </c>
      <c r="H25" t="str">
        <f>VLOOKUP(C25,'Def Analysis'!$A$2:$AO$33,32,FALSE)</f>
        <v>RUN</v>
      </c>
      <c r="I25">
        <f>VLOOKUP(E25,'Off Analysis'!$S$2:$T$7,2,FALSE)</f>
        <v>4</v>
      </c>
      <c r="J25">
        <f>VLOOKUP(F25,'Def Analysis'!$A$38:$B$43,2,FALSE)</f>
        <v>3</v>
      </c>
      <c r="K25">
        <f t="shared" si="1"/>
        <v>1</v>
      </c>
      <c r="L25" s="2">
        <f>IF(GameData!$E$525+(K25*(GameData!$E$526*0.5))&lt;0,0,ROUND(GameData!$E$525+(K25*(GameData!$E$526*0.74)),0))</f>
        <v>31</v>
      </c>
      <c r="M25" t="str">
        <f t="shared" si="3"/>
        <v>VERY HIGH</v>
      </c>
      <c r="N25">
        <v>-13</v>
      </c>
      <c r="O25">
        <v>39.5</v>
      </c>
      <c r="P25" s="2">
        <f t="shared" si="0"/>
        <v>26.25</v>
      </c>
      <c r="Q25" t="str">
        <f t="shared" si="2"/>
        <v>HIGH</v>
      </c>
      <c r="R25" s="18">
        <f>VLOOKUP($C25,'Def Analysis'!$A$2:$AO$33,17,FALSE)</f>
        <v>21</v>
      </c>
      <c r="S25" s="19">
        <f>VLOOKUP($C25,'Def Analysis'!$A$2:$AO$33,18,FALSE)</f>
        <v>7</v>
      </c>
      <c r="T25" s="18">
        <f>VLOOKUP($C25,'Def Analysis'!$A$2:$AO$33,21,FALSE)</f>
        <v>30</v>
      </c>
      <c r="U25" s="19">
        <f>VLOOKUP($C25,'Def Analysis'!$A$2:$AO$33,22,FALSE)</f>
        <v>30</v>
      </c>
      <c r="V25" s="18">
        <f>VLOOKUP($C25,'Def Analysis'!$A$2:$AO$33,25,FALSE)</f>
        <v>11</v>
      </c>
      <c r="W25" s="19">
        <f>VLOOKUP($C25,'Def Analysis'!$A$2:$AO$33,26,FALSE)</f>
        <v>12</v>
      </c>
      <c r="X25" s="18">
        <f>VLOOKUP($C25,'Def Analysis'!$A$2:$AO$33,29,FALSE)</f>
        <v>25</v>
      </c>
      <c r="Y25" s="19">
        <f>VLOOKUP($C25,'Def Analysis'!$A$2:$AO$33,30,FALSE)</f>
        <v>8</v>
      </c>
      <c r="AB25" t="s">
        <v>532</v>
      </c>
      <c r="AC25" t="s">
        <v>872</v>
      </c>
      <c r="AD25" t="s">
        <v>1632</v>
      </c>
    </row>
    <row r="26" spans="1:34" x14ac:dyDescent="0.2">
      <c r="A26" t="s">
        <v>250</v>
      </c>
      <c r="B26" s="15" t="s">
        <v>62</v>
      </c>
      <c r="C26" t="s">
        <v>49</v>
      </c>
      <c r="D26">
        <v>33</v>
      </c>
      <c r="E26" t="str">
        <f>VLOOKUP(B26,'Off Analysis'!$A$2:$AG$33,14,FALSE)</f>
        <v>ABOVE AVERAGE</v>
      </c>
      <c r="F26" t="str">
        <f>VLOOKUP(C26,'Def Analysis'!$A$2:$AO$33,31,FALSE)</f>
        <v>BELOW AVERAGE</v>
      </c>
      <c r="G26" t="str">
        <f>VLOOKUP(B26,'Off Analysis'!$A$2:$O$33,15,FALSE)</f>
        <v>RUN</v>
      </c>
      <c r="H26" t="str">
        <f>VLOOKUP(C26,'Def Analysis'!$A$2:$AO$33,32,FALSE)</f>
        <v>BALANCED</v>
      </c>
      <c r="I26">
        <f>VLOOKUP(E26,'Off Analysis'!$S$2:$T$7,2,FALSE)</f>
        <v>4</v>
      </c>
      <c r="J26">
        <f>VLOOKUP(F26,'Def Analysis'!$A$38:$B$43,2,FALSE)</f>
        <v>3</v>
      </c>
      <c r="K26">
        <f t="shared" si="1"/>
        <v>1</v>
      </c>
      <c r="L26" s="2">
        <f>IF(GameData!$E$525+(K26*(GameData!$E$526*0.5))&lt;0,0,ROUND(GameData!$E$525+(K26*(GameData!$E$526*0.74)),0))</f>
        <v>31</v>
      </c>
      <c r="M26" t="str">
        <f t="shared" si="3"/>
        <v>VERY HIGH</v>
      </c>
      <c r="N26">
        <v>-3</v>
      </c>
      <c r="O26">
        <v>45</v>
      </c>
      <c r="P26" s="2">
        <f t="shared" si="0"/>
        <v>24</v>
      </c>
      <c r="Q26" t="str">
        <f t="shared" si="2"/>
        <v>AVERAGE</v>
      </c>
      <c r="R26" s="18">
        <f>VLOOKUP($C26,'Def Analysis'!$A$2:$AO$33,17,FALSE)</f>
        <v>19</v>
      </c>
      <c r="S26" s="19">
        <f>VLOOKUP($C26,'Def Analysis'!$A$2:$AO$33,18,FALSE)</f>
        <v>9</v>
      </c>
      <c r="T26" s="18">
        <f>VLOOKUP($C26,'Def Analysis'!$A$2:$AO$33,21,FALSE)</f>
        <v>16</v>
      </c>
      <c r="U26" s="19">
        <f>VLOOKUP($C26,'Def Analysis'!$A$2:$AO$33,22,FALSE)</f>
        <v>17</v>
      </c>
      <c r="V26" s="18">
        <f>VLOOKUP($C26,'Def Analysis'!$A$2:$AO$33,25,FALSE)</f>
        <v>1</v>
      </c>
      <c r="W26" s="19">
        <f>VLOOKUP($C26,'Def Analysis'!$A$2:$AO$33,26,FALSE)</f>
        <v>10</v>
      </c>
      <c r="X26" s="18">
        <f>VLOOKUP($C26,'Def Analysis'!$A$2:$AO$33,29,FALSE)</f>
        <v>17</v>
      </c>
      <c r="Y26" s="19">
        <f>VLOOKUP($C26,'Def Analysis'!$A$2:$AO$33,30,FALSE)</f>
        <v>20</v>
      </c>
      <c r="AB26" t="s">
        <v>523</v>
      </c>
      <c r="AC26" t="s">
        <v>1051</v>
      </c>
      <c r="AD26" t="s">
        <v>1639</v>
      </c>
    </row>
    <row r="27" spans="1:34" x14ac:dyDescent="0.2">
      <c r="A27" t="s">
        <v>250</v>
      </c>
      <c r="B27" s="15" t="s">
        <v>49</v>
      </c>
      <c r="C27" t="s">
        <v>62</v>
      </c>
      <c r="D27">
        <v>3</v>
      </c>
      <c r="E27" t="str">
        <f>VLOOKUP(B27,'Off Analysis'!$A$2:$AG$33,14,FALSE)</f>
        <v>BELOW AVERAGE</v>
      </c>
      <c r="F27" t="str">
        <f>VLOOKUP(C27,'Def Analysis'!$A$2:$AO$33,31,FALSE)</f>
        <v>GREAT</v>
      </c>
      <c r="G27" t="str">
        <f>VLOOKUP(B27,'Off Analysis'!$A$2:$O$33,15,FALSE)</f>
        <v>PASS</v>
      </c>
      <c r="H27" t="str">
        <f>VLOOKUP(C27,'Def Analysis'!$A$2:$AO$33,32,FALSE)</f>
        <v>PASS</v>
      </c>
      <c r="I27">
        <f>VLOOKUP(E27,'Off Analysis'!$S$2:$T$7,2,FALSE)</f>
        <v>3</v>
      </c>
      <c r="J27">
        <f>VLOOKUP(F27,'Def Analysis'!$A$38:$B$43,2,FALSE)</f>
        <v>6</v>
      </c>
      <c r="K27">
        <f t="shared" si="1"/>
        <v>-3</v>
      </c>
      <c r="L27" s="2">
        <f>IF(GameData!$E$525+(K27*(GameData!$E$526*0.5))&lt;0,0,ROUND(GameData!$E$525+(K27*(GameData!$E$526*0.74)),0))</f>
        <v>2</v>
      </c>
      <c r="M27" t="str">
        <f t="shared" si="3"/>
        <v>VERY LOW</v>
      </c>
      <c r="N27">
        <v>3</v>
      </c>
      <c r="O27">
        <v>45</v>
      </c>
      <c r="P27" s="2">
        <f t="shared" si="0"/>
        <v>21</v>
      </c>
      <c r="Q27" t="str">
        <f t="shared" si="2"/>
        <v>AVERAGE</v>
      </c>
      <c r="R27" s="18">
        <f>VLOOKUP($C27,'Def Analysis'!$A$2:$AO$33,17,FALSE)</f>
        <v>5</v>
      </c>
      <c r="S27" s="19">
        <f>VLOOKUP($C27,'Def Analysis'!$A$2:$AO$33,18,FALSE)</f>
        <v>4</v>
      </c>
      <c r="T27" s="18">
        <f>VLOOKUP($C27,'Def Analysis'!$A$2:$AO$33,21,FALSE)</f>
        <v>9</v>
      </c>
      <c r="U27" s="19">
        <f>VLOOKUP($C27,'Def Analysis'!$A$2:$AO$33,22,FALSE)</f>
        <v>3</v>
      </c>
      <c r="V27" s="18">
        <f>VLOOKUP($C27,'Def Analysis'!$A$2:$AO$33,25,FALSE)</f>
        <v>21</v>
      </c>
      <c r="W27" s="19">
        <f>VLOOKUP($C27,'Def Analysis'!$A$2:$AO$33,26,FALSE)</f>
        <v>3</v>
      </c>
      <c r="X27" s="18">
        <f>VLOOKUP($C27,'Def Analysis'!$A$2:$AO$33,29,FALSE)</f>
        <v>1</v>
      </c>
      <c r="Y27" s="19">
        <f>VLOOKUP($C27,'Def Analysis'!$A$2:$AO$33,30,FALSE)</f>
        <v>7</v>
      </c>
      <c r="AC27" t="s">
        <v>826</v>
      </c>
      <c r="AD27" t="s">
        <v>1633</v>
      </c>
    </row>
    <row r="28" spans="1:34" x14ac:dyDescent="0.2">
      <c r="A28" t="s">
        <v>251</v>
      </c>
      <c r="B28" s="15" t="s">
        <v>58</v>
      </c>
      <c r="C28" t="s">
        <v>43</v>
      </c>
      <c r="D28">
        <v>13</v>
      </c>
      <c r="E28" t="str">
        <f>VLOOKUP(B28,'Off Analysis'!$A$2:$AG$33,14,FALSE)</f>
        <v>ABOVE AVERAGE</v>
      </c>
      <c r="F28" t="str">
        <f>VLOOKUP(C28,'Def Analysis'!$A$2:$AO$33,31,FALSE)</f>
        <v>GOOD</v>
      </c>
      <c r="G28" t="str">
        <f>VLOOKUP(B28,'Off Analysis'!$A$2:$O$33,15,FALSE)</f>
        <v>RUN</v>
      </c>
      <c r="H28" t="str">
        <f>VLOOKUP(C28,'Def Analysis'!$A$2:$AO$33,32,FALSE)</f>
        <v>BALANCED</v>
      </c>
      <c r="I28">
        <f>VLOOKUP(E28,'Off Analysis'!$S$2:$T$7,2,FALSE)</f>
        <v>4</v>
      </c>
      <c r="J28">
        <f>VLOOKUP(F28,'Def Analysis'!$A$38:$B$43,2,FALSE)</f>
        <v>5</v>
      </c>
      <c r="K28">
        <f t="shared" si="1"/>
        <v>-1</v>
      </c>
      <c r="L28" s="2">
        <f>IF(GameData!$E$525+(K28*(GameData!$E$526*0.5))&lt;0,0,ROUND(GameData!$E$525+(K28*(GameData!$E$526*0.74)),0))</f>
        <v>16</v>
      </c>
      <c r="M28" t="str">
        <f t="shared" si="3"/>
        <v>AVERAGE</v>
      </c>
      <c r="N28">
        <v>7</v>
      </c>
      <c r="O28">
        <v>48.5</v>
      </c>
      <c r="P28" s="2">
        <f>(O28/2)-(N28/2)</f>
        <v>20.75</v>
      </c>
      <c r="Q28" t="str">
        <f t="shared" si="2"/>
        <v>AVERAGE</v>
      </c>
      <c r="R28" s="18">
        <f>VLOOKUP($C28,'Def Analysis'!$A$2:$AO$33,17,FALSE)</f>
        <v>18</v>
      </c>
      <c r="S28" s="19">
        <f>VLOOKUP($C28,'Def Analysis'!$A$2:$AO$33,18,FALSE)</f>
        <v>10</v>
      </c>
      <c r="T28" s="18">
        <f>VLOOKUP($C28,'Def Analysis'!$A$2:$AO$33,21,FALSE)</f>
        <v>13</v>
      </c>
      <c r="U28" s="19">
        <f>VLOOKUP($C28,'Def Analysis'!$A$2:$AO$33,22,FALSE)</f>
        <v>18</v>
      </c>
      <c r="V28" s="18">
        <f>VLOOKUP($C28,'Def Analysis'!$A$2:$AO$33,25,FALSE)</f>
        <v>7</v>
      </c>
      <c r="W28" s="19">
        <f>VLOOKUP($C28,'Def Analysis'!$A$2:$AO$33,26,FALSE)</f>
        <v>19</v>
      </c>
      <c r="X28" s="18">
        <f>VLOOKUP($C28,'Def Analysis'!$A$2:$AO$33,29,FALSE)</f>
        <v>24</v>
      </c>
      <c r="Y28" s="19">
        <f>VLOOKUP($C28,'Def Analysis'!$A$2:$AO$33,30,FALSE)</f>
        <v>4</v>
      </c>
      <c r="AC28" t="s">
        <v>763</v>
      </c>
      <c r="AD28" t="s">
        <v>1631</v>
      </c>
    </row>
    <row r="29" spans="1:34" x14ac:dyDescent="0.2">
      <c r="A29" t="s">
        <v>251</v>
      </c>
      <c r="B29" s="15" t="s">
        <v>43</v>
      </c>
      <c r="C29" t="s">
        <v>58</v>
      </c>
      <c r="D29">
        <v>20</v>
      </c>
      <c r="E29" t="str">
        <f>VLOOKUP(B29,'Off Analysis'!$A$2:$AG$33,14,FALSE)</f>
        <v>GOOD</v>
      </c>
      <c r="F29" t="str">
        <f>VLOOKUP(C29,'Def Analysis'!$A$2:$AO$33,31,FALSE)</f>
        <v>BELOW AVERAGE</v>
      </c>
      <c r="G29" t="str">
        <f>VLOOKUP(B29,'Off Analysis'!$A$2:$O$33,15,FALSE)</f>
        <v>BALANCED</v>
      </c>
      <c r="H29" t="str">
        <f>VLOOKUP(C29,'Def Analysis'!$A$2:$AO$33,32,FALSE)</f>
        <v>BALANCED</v>
      </c>
      <c r="I29">
        <f>VLOOKUP(E29,'Off Analysis'!$S$2:$T$7,2,FALSE)</f>
        <v>5</v>
      </c>
      <c r="J29">
        <f>VLOOKUP(F29,'Def Analysis'!$A$38:$B$43,2,FALSE)</f>
        <v>3</v>
      </c>
      <c r="K29">
        <f t="shared" si="1"/>
        <v>2</v>
      </c>
      <c r="L29" s="2">
        <f>IF(GameData!$E$525+(K29*(GameData!$E$526*0.5))&lt;0,0,ROUND(GameData!$E$525+(K29*(GameData!$E$526*0.74)),0))</f>
        <v>38</v>
      </c>
      <c r="M29" t="str">
        <f t="shared" si="3"/>
        <v>VERY HIGH</v>
      </c>
      <c r="N29">
        <v>-7</v>
      </c>
      <c r="O29">
        <v>48.5</v>
      </c>
      <c r="P29" s="2">
        <f>(O29/2)-(N29/2)</f>
        <v>27.75</v>
      </c>
      <c r="Q29" t="str">
        <f t="shared" si="2"/>
        <v>HIGH</v>
      </c>
      <c r="R29" s="20">
        <f>VLOOKUP($C29,'Def Analysis'!$A$2:$AO$33,17,FALSE)</f>
        <v>26</v>
      </c>
      <c r="S29" s="21">
        <f>VLOOKUP($C29,'Def Analysis'!$A$2:$AO$33,18,FALSE)</f>
        <v>18</v>
      </c>
      <c r="T29" s="20">
        <f>VLOOKUP($C29,'Def Analysis'!$A$2:$AO$33,21,FALSE)</f>
        <v>18</v>
      </c>
      <c r="U29" s="21">
        <f>VLOOKUP($C29,'Def Analysis'!$A$2:$AO$33,22,FALSE)</f>
        <v>10</v>
      </c>
      <c r="V29" s="20">
        <f>VLOOKUP($C29,'Def Analysis'!$A$2:$AO$33,25,FALSE)</f>
        <v>23</v>
      </c>
      <c r="W29" s="21">
        <f>VLOOKUP($C29,'Def Analysis'!$A$2:$AO$33,26,FALSE)</f>
        <v>27</v>
      </c>
      <c r="X29" s="20">
        <f>VLOOKUP($C29,'Def Analysis'!$A$2:$AO$33,29,FALSE)</f>
        <v>18</v>
      </c>
      <c r="Y29" s="21">
        <f>VLOOKUP($C29,'Def Analysis'!$A$2:$AO$33,30,FALSE)</f>
        <v>5</v>
      </c>
      <c r="AC29" t="s">
        <v>1217</v>
      </c>
      <c r="AD29" t="s">
        <v>1637</v>
      </c>
    </row>
    <row r="30" spans="1:34" x14ac:dyDescent="0.2">
      <c r="B30" s="15"/>
      <c r="L30" s="2"/>
      <c r="R30" s="15"/>
      <c r="S30" s="15"/>
      <c r="T30" s="15"/>
      <c r="U30" s="15"/>
      <c r="V30" s="15"/>
      <c r="W30" s="15"/>
      <c r="X30" s="15"/>
      <c r="Y30" s="15"/>
      <c r="AD30" t="s">
        <v>1639</v>
      </c>
    </row>
    <row r="31" spans="1:34" x14ac:dyDescent="0.2">
      <c r="B31" s="15"/>
      <c r="L31" s="2"/>
      <c r="R31" s="15"/>
      <c r="S31" s="15"/>
      <c r="T31" s="15"/>
      <c r="U31" s="15"/>
      <c r="V31" s="15"/>
      <c r="W31" s="15"/>
      <c r="X31" s="15"/>
      <c r="Y31" s="15"/>
      <c r="AD31" t="s">
        <v>1640</v>
      </c>
    </row>
    <row r="32" spans="1:34" x14ac:dyDescent="0.2">
      <c r="B32" s="15"/>
      <c r="L32" s="2"/>
      <c r="R32" s="15"/>
      <c r="S32" s="15"/>
      <c r="T32" s="15"/>
      <c r="U32" s="15"/>
      <c r="V32" s="15"/>
      <c r="W32" s="15"/>
      <c r="X32" s="15"/>
      <c r="Y32" s="15"/>
      <c r="AD32" t="s">
        <v>1641</v>
      </c>
    </row>
    <row r="33" spans="7:30" x14ac:dyDescent="0.2">
      <c r="G33" t="s">
        <v>1411</v>
      </c>
    </row>
    <row r="37" spans="7:30" x14ac:dyDescent="0.2">
      <c r="AA37" t="s">
        <v>377</v>
      </c>
      <c r="AB37" t="s">
        <v>375</v>
      </c>
      <c r="AC37" t="s">
        <v>425</v>
      </c>
      <c r="AD37" t="s">
        <v>393</v>
      </c>
    </row>
    <row r="38" spans="7:30" x14ac:dyDescent="0.2">
      <c r="AA38" t="s">
        <v>521</v>
      </c>
      <c r="AB38" t="s">
        <v>688</v>
      </c>
      <c r="AC38" t="s">
        <v>688</v>
      </c>
      <c r="AD38" t="s">
        <v>532</v>
      </c>
    </row>
    <row r="39" spans="7:30" x14ac:dyDescent="0.2">
      <c r="AA39" t="s">
        <v>485</v>
      </c>
      <c r="AB39" t="s">
        <v>566</v>
      </c>
      <c r="AC39" t="s">
        <v>501</v>
      </c>
      <c r="AD39" t="s">
        <v>523</v>
      </c>
    </row>
    <row r="40" spans="7:30" x14ac:dyDescent="0.2">
      <c r="AA40" t="s">
        <v>896</v>
      </c>
      <c r="AB40" t="s">
        <v>882</v>
      </c>
      <c r="AC40" t="s">
        <v>872</v>
      </c>
      <c r="AD40" t="s">
        <v>896</v>
      </c>
    </row>
    <row r="41" spans="7:30" x14ac:dyDescent="0.2">
      <c r="AA41" t="s">
        <v>1634</v>
      </c>
      <c r="AB41" t="s">
        <v>787</v>
      </c>
      <c r="AC41" t="s">
        <v>882</v>
      </c>
      <c r="AD41" t="s">
        <v>1217</v>
      </c>
    </row>
    <row r="42" spans="7:30" x14ac:dyDescent="0.2">
      <c r="AA42" t="s">
        <v>826</v>
      </c>
      <c r="AB42" t="s">
        <v>826</v>
      </c>
      <c r="AC42" t="s">
        <v>1634</v>
      </c>
      <c r="AD42" t="s">
        <v>1258</v>
      </c>
    </row>
    <row r="43" spans="7:30" x14ac:dyDescent="0.2">
      <c r="AA43" t="s">
        <v>874</v>
      </c>
      <c r="AB43" t="s">
        <v>868</v>
      </c>
      <c r="AC43" t="s">
        <v>1111</v>
      </c>
      <c r="AD43" t="s">
        <v>852</v>
      </c>
    </row>
    <row r="44" spans="7:30" x14ac:dyDescent="0.2">
      <c r="AA44" t="s">
        <v>493</v>
      </c>
      <c r="AB44" t="s">
        <v>485</v>
      </c>
      <c r="AC44" t="s">
        <v>523</v>
      </c>
      <c r="AD44" t="s">
        <v>826</v>
      </c>
    </row>
    <row r="45" spans="7:30" x14ac:dyDescent="0.2">
      <c r="AA45" t="s">
        <v>1638</v>
      </c>
      <c r="AB45" t="s">
        <v>1632</v>
      </c>
      <c r="AC45" t="s">
        <v>1639</v>
      </c>
      <c r="AD45" t="s">
        <v>1633</v>
      </c>
    </row>
    <row r="49" spans="27:30" x14ac:dyDescent="0.2">
      <c r="AB49" t="s">
        <v>1642</v>
      </c>
    </row>
    <row r="50" spans="27:30" x14ac:dyDescent="0.2">
      <c r="AA50" t="s">
        <v>375</v>
      </c>
      <c r="AB50" t="s">
        <v>377</v>
      </c>
      <c r="AC50" t="s">
        <v>425</v>
      </c>
      <c r="AD50" t="s">
        <v>393</v>
      </c>
    </row>
    <row r="51" spans="27:30" x14ac:dyDescent="0.2">
      <c r="AA51" t="s">
        <v>485</v>
      </c>
      <c r="AB51" t="s">
        <v>485</v>
      </c>
      <c r="AC51" t="s">
        <v>501</v>
      </c>
      <c r="AD51" t="s">
        <v>532</v>
      </c>
    </row>
    <row r="52" spans="27:30" x14ac:dyDescent="0.2">
      <c r="AA52" t="s">
        <v>521</v>
      </c>
      <c r="AB52" t="s">
        <v>658</v>
      </c>
      <c r="AC52" t="s">
        <v>493</v>
      </c>
      <c r="AD52" t="s">
        <v>493</v>
      </c>
    </row>
    <row r="53" spans="27:30" x14ac:dyDescent="0.2">
      <c r="AA53" t="s">
        <v>896</v>
      </c>
      <c r="AB53" t="s">
        <v>826</v>
      </c>
      <c r="AC53" t="s">
        <v>826</v>
      </c>
      <c r="AD53" t="s">
        <v>896</v>
      </c>
    </row>
    <row r="54" spans="27:30" x14ac:dyDescent="0.2">
      <c r="AA54" t="s">
        <v>1133</v>
      </c>
      <c r="AB54" t="s">
        <v>787</v>
      </c>
      <c r="AC54" t="s">
        <v>1217</v>
      </c>
      <c r="AD54" t="s">
        <v>826</v>
      </c>
    </row>
    <row r="55" spans="27:30" x14ac:dyDescent="0.2">
      <c r="AA55" t="s">
        <v>1634</v>
      </c>
      <c r="AB55" t="s">
        <v>896</v>
      </c>
      <c r="AC55" t="s">
        <v>872</v>
      </c>
      <c r="AD55" t="s">
        <v>1217</v>
      </c>
    </row>
    <row r="56" spans="27:30" x14ac:dyDescent="0.2">
      <c r="AA56" t="s">
        <v>868</v>
      </c>
      <c r="AB56" t="s">
        <v>1629</v>
      </c>
      <c r="AC56" t="s">
        <v>874</v>
      </c>
      <c r="AD56" t="s">
        <v>852</v>
      </c>
    </row>
    <row r="57" spans="27:30" x14ac:dyDescent="0.2">
      <c r="AA57" t="s">
        <v>882</v>
      </c>
      <c r="AB57" t="s">
        <v>688</v>
      </c>
      <c r="AC57" t="s">
        <v>566</v>
      </c>
      <c r="AD57" t="s">
        <v>523</v>
      </c>
    </row>
    <row r="58" spans="27:30" x14ac:dyDescent="0.2">
      <c r="AA58" t="s">
        <v>1632</v>
      </c>
      <c r="AB58" t="s">
        <v>1631</v>
      </c>
      <c r="AC58" t="s">
        <v>1632</v>
      </c>
      <c r="AD58" t="s">
        <v>1633</v>
      </c>
    </row>
    <row r="61" spans="27:30" x14ac:dyDescent="0.2">
      <c r="AA61" t="s">
        <v>375</v>
      </c>
      <c r="AB61" t="s">
        <v>377</v>
      </c>
    </row>
    <row r="62" spans="27:30" x14ac:dyDescent="0.2">
      <c r="AA62" t="s">
        <v>501</v>
      </c>
      <c r="AB62" t="s">
        <v>521</v>
      </c>
    </row>
    <row r="63" spans="27:30" x14ac:dyDescent="0.2">
      <c r="AA63" t="s">
        <v>688</v>
      </c>
      <c r="AB63" t="s">
        <v>532</v>
      </c>
    </row>
    <row r="64" spans="27:30" x14ac:dyDescent="0.2">
      <c r="AA64" t="s">
        <v>872</v>
      </c>
      <c r="AB64" t="s">
        <v>882</v>
      </c>
    </row>
    <row r="65" spans="27:28" x14ac:dyDescent="0.2">
      <c r="AA65" t="s">
        <v>1037</v>
      </c>
      <c r="AB65" t="s">
        <v>1133</v>
      </c>
    </row>
    <row r="66" spans="27:28" x14ac:dyDescent="0.2">
      <c r="AA66" t="s">
        <v>771</v>
      </c>
      <c r="AB66" t="s">
        <v>1037</v>
      </c>
    </row>
    <row r="67" spans="27:28" x14ac:dyDescent="0.2">
      <c r="AA67" t="s">
        <v>1111</v>
      </c>
      <c r="AB67" t="s">
        <v>874</v>
      </c>
    </row>
    <row r="68" spans="27:28" x14ac:dyDescent="0.2">
      <c r="AA68" t="s">
        <v>566</v>
      </c>
      <c r="AB68" t="s">
        <v>688</v>
      </c>
    </row>
    <row r="69" spans="27:28" x14ac:dyDescent="0.2">
      <c r="AA69" t="s">
        <v>1638</v>
      </c>
      <c r="AB69" t="s">
        <v>1638</v>
      </c>
    </row>
  </sheetData>
  <mergeCells count="2">
    <mergeCell ref="AA1:AD1"/>
    <mergeCell ref="AF1:AI1"/>
  </mergeCells>
  <conditionalFormatting sqref="G2:G32">
    <cfRule type="cellIs" dxfId="70" priority="43" operator="equal">
      <formula>"BALANCED"</formula>
    </cfRule>
    <cfRule type="cellIs" dxfId="69" priority="44" operator="equal">
      <formula>"RUN"</formula>
    </cfRule>
    <cfRule type="cellIs" dxfId="68" priority="45" operator="equal">
      <formula>"PASS"</formula>
    </cfRule>
  </conditionalFormatting>
  <conditionalFormatting sqref="H2:H32">
    <cfRule type="cellIs" dxfId="67" priority="40" operator="equal">
      <formula>"BALANCED"</formula>
    </cfRule>
    <cfRule type="cellIs" dxfId="66" priority="41" operator="equal">
      <formula>"RUN"</formula>
    </cfRule>
    <cfRule type="cellIs" dxfId="65" priority="42" operator="equal">
      <formula>"PASS"</formula>
    </cfRule>
  </conditionalFormatting>
  <conditionalFormatting sqref="M1:M32">
    <cfRule type="cellIs" dxfId="64" priority="23" operator="equal">
      <formula>"VERY LOW"</formula>
    </cfRule>
    <cfRule type="cellIs" dxfId="63" priority="24" operator="equal">
      <formula>"VERY HIGH"</formula>
    </cfRule>
    <cfRule type="cellIs" dxfId="62" priority="25" operator="equal">
      <formula>"HIGH"</formula>
    </cfRule>
    <cfRule type="cellIs" dxfId="61" priority="26" operator="equal">
      <formula>"LOW"</formula>
    </cfRule>
    <cfRule type="cellIs" dxfId="60" priority="27" operator="equal">
      <formula>"AVERAGE"</formula>
    </cfRule>
  </conditionalFormatting>
  <conditionalFormatting sqref="Z2:Z32">
    <cfRule type="cellIs" dxfId="59" priority="18" operator="equal">
      <formula>"VERY LOW"</formula>
    </cfRule>
    <cfRule type="cellIs" dxfId="58" priority="19" operator="equal">
      <formula>"VERY HIGH"</formula>
    </cfRule>
    <cfRule type="cellIs" dxfId="57" priority="20" operator="equal">
      <formula>"HIGH"</formula>
    </cfRule>
    <cfRule type="cellIs" dxfId="56" priority="21" operator="equal">
      <formula>"LOW"</formula>
    </cfRule>
    <cfRule type="cellIs" dxfId="55" priority="22" operator="equal">
      <formula>"AVERAGE"</formula>
    </cfRule>
  </conditionalFormatting>
  <conditionalFormatting sqref="E2:F2 E3:E32 F3:F33">
    <cfRule type="cellIs" dxfId="54" priority="10" operator="equal">
      <formula>"POOR"</formula>
    </cfRule>
    <cfRule type="cellIs" dxfId="53" priority="11" operator="equal">
      <formula>"BELOW AVERAGE"</formula>
    </cfRule>
    <cfRule type="cellIs" dxfId="52" priority="12" operator="equal">
      <formula>"GOOD"</formula>
    </cfRule>
    <cfRule type="cellIs" dxfId="51" priority="13" operator="equal">
      <formula>"GREAT"</formula>
    </cfRule>
  </conditionalFormatting>
  <conditionalFormatting sqref="E2:F2 E3:E32 F3:F33">
    <cfRule type="cellIs" dxfId="50" priority="9" operator="equal">
      <formula>"ABOVE AVERAGE"</formula>
    </cfRule>
  </conditionalFormatting>
  <conditionalFormatting sqref="E2:F2 E3:E32 F3:F33">
    <cfRule type="cellIs" dxfId="49" priority="8" operator="equal">
      <formula>"BAD"</formula>
    </cfRule>
  </conditionalFormatting>
  <conditionalFormatting sqref="Q2:Q32">
    <cfRule type="cellIs" dxfId="48" priority="3" operator="equal">
      <formula>"VERY LOW"</formula>
    </cfRule>
    <cfRule type="cellIs" dxfId="47" priority="4" operator="equal">
      <formula>"VERY HIGH"</formula>
    </cfRule>
    <cfRule type="cellIs" dxfId="46" priority="5" operator="equal">
      <formula>"HIGH"</formula>
    </cfRule>
    <cfRule type="cellIs" dxfId="45" priority="6" operator="equal">
      <formula>"LOW"</formula>
    </cfRule>
    <cfRule type="cellIs" dxfId="44" priority="7" operator="equal">
      <formula>"AVERAGE"</formula>
    </cfRule>
  </conditionalFormatting>
  <conditionalFormatting sqref="R2:Y32">
    <cfRule type="cellIs" dxfId="43" priority="1" operator="lessThanOrEqual">
      <formula>11</formula>
    </cfRule>
    <cfRule type="cellIs" dxfId="42" priority="2" operator="greaterThanOrEqual">
      <formula>21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AG1" workbookViewId="0">
      <selection activeCell="U2" sqref="U2"/>
    </sheetView>
  </sheetViews>
  <sheetFormatPr baseColWidth="10" defaultRowHeight="16" x14ac:dyDescent="0.2"/>
  <cols>
    <col min="1" max="1" width="13.5" bestFit="1" customWidth="1"/>
  </cols>
  <sheetData>
    <row r="1" spans="1:72" x14ac:dyDescent="0.2">
      <c r="B1" t="s">
        <v>1353</v>
      </c>
      <c r="C1" t="s">
        <v>1354</v>
      </c>
      <c r="D1" t="s">
        <v>1355</v>
      </c>
      <c r="E1" t="s">
        <v>354</v>
      </c>
      <c r="F1" t="s">
        <v>19</v>
      </c>
      <c r="G1" t="s">
        <v>1356</v>
      </c>
      <c r="H1" t="s">
        <v>22</v>
      </c>
      <c r="I1" t="s">
        <v>1357</v>
      </c>
      <c r="J1" t="s">
        <v>356</v>
      </c>
      <c r="K1" t="s">
        <v>13</v>
      </c>
      <c r="L1" t="s">
        <v>16</v>
      </c>
      <c r="M1" t="s">
        <v>1358</v>
      </c>
      <c r="N1" t="s">
        <v>1359</v>
      </c>
      <c r="O1" t="s">
        <v>360</v>
      </c>
      <c r="P1" t="s">
        <v>361</v>
      </c>
      <c r="Q1" t="s">
        <v>362</v>
      </c>
      <c r="R1" t="s">
        <v>1360</v>
      </c>
      <c r="S1" t="s">
        <v>1361</v>
      </c>
      <c r="T1" t="s">
        <v>365</v>
      </c>
      <c r="U1" t="s">
        <v>364</v>
      </c>
      <c r="V1" t="s">
        <v>1362</v>
      </c>
      <c r="W1" t="s">
        <v>1363</v>
      </c>
      <c r="X1" t="s">
        <v>1364</v>
      </c>
      <c r="Y1" t="s">
        <v>1365</v>
      </c>
      <c r="Z1" t="s">
        <v>1366</v>
      </c>
      <c r="AA1" t="s">
        <v>1367</v>
      </c>
      <c r="AB1" t="s">
        <v>1368</v>
      </c>
      <c r="AC1" t="s">
        <v>365</v>
      </c>
      <c r="AD1" t="s">
        <v>1369</v>
      </c>
      <c r="AE1" t="s">
        <v>1370</v>
      </c>
      <c r="AF1" t="s">
        <v>1371</v>
      </c>
      <c r="AG1" t="s">
        <v>1372</v>
      </c>
      <c r="AH1" t="s">
        <v>1373</v>
      </c>
      <c r="AI1" t="s">
        <v>1374</v>
      </c>
      <c r="AJ1" t="s">
        <v>1375</v>
      </c>
      <c r="AK1" t="s">
        <v>1376</v>
      </c>
      <c r="AL1" t="s">
        <v>1377</v>
      </c>
      <c r="AM1" t="s">
        <v>1378</v>
      </c>
      <c r="AN1" t="s">
        <v>1379</v>
      </c>
      <c r="AO1" t="s">
        <v>1380</v>
      </c>
      <c r="AP1" t="s">
        <v>1381</v>
      </c>
      <c r="AQ1" t="s">
        <v>1382</v>
      </c>
      <c r="AR1" t="s">
        <v>1383</v>
      </c>
      <c r="AS1" t="s">
        <v>1384</v>
      </c>
      <c r="AT1" t="s">
        <v>1385</v>
      </c>
      <c r="AU1" t="s">
        <v>1386</v>
      </c>
      <c r="AV1" t="s">
        <v>1387</v>
      </c>
      <c r="AW1" t="s">
        <v>1388</v>
      </c>
      <c r="AX1" t="s">
        <v>1389</v>
      </c>
      <c r="AY1" t="s">
        <v>1390</v>
      </c>
      <c r="AZ1" t="s">
        <v>1391</v>
      </c>
      <c r="BA1" t="s">
        <v>1392</v>
      </c>
      <c r="BB1" t="s">
        <v>1393</v>
      </c>
      <c r="BC1" t="s">
        <v>1394</v>
      </c>
      <c r="BD1" t="s">
        <v>1395</v>
      </c>
      <c r="BE1" t="s">
        <v>1396</v>
      </c>
      <c r="BF1" t="s">
        <v>1397</v>
      </c>
      <c r="BG1" t="s">
        <v>1398</v>
      </c>
      <c r="BH1" t="s">
        <v>1399</v>
      </c>
      <c r="BI1" t="s">
        <v>1400</v>
      </c>
      <c r="BJ1" t="s">
        <v>1401</v>
      </c>
      <c r="BK1" t="s">
        <v>1402</v>
      </c>
      <c r="BL1" t="s">
        <v>1403</v>
      </c>
      <c r="BM1" t="s">
        <v>1404</v>
      </c>
      <c r="BN1" t="s">
        <v>1405</v>
      </c>
      <c r="BO1" t="s">
        <v>28</v>
      </c>
      <c r="BP1" t="s">
        <v>1406</v>
      </c>
      <c r="BQ1" t="s">
        <v>1407</v>
      </c>
      <c r="BR1" t="s">
        <v>1408</v>
      </c>
      <c r="BS1" t="s">
        <v>1409</v>
      </c>
      <c r="BT1" t="s">
        <v>1410</v>
      </c>
    </row>
    <row r="2" spans="1:72" x14ac:dyDescent="0.2">
      <c r="A2" t="s">
        <v>1411</v>
      </c>
      <c r="B2">
        <v>50000</v>
      </c>
      <c r="C2" t="s">
        <v>1412</v>
      </c>
      <c r="D2">
        <v>9</v>
      </c>
      <c r="E2">
        <v>0.04</v>
      </c>
      <c r="F2">
        <v>4</v>
      </c>
      <c r="G2">
        <v>-1</v>
      </c>
      <c r="H2">
        <v>2</v>
      </c>
      <c r="I2">
        <v>3</v>
      </c>
      <c r="J2">
        <v>0.1</v>
      </c>
      <c r="K2">
        <v>6</v>
      </c>
      <c r="L2">
        <v>2</v>
      </c>
      <c r="M2">
        <v>3</v>
      </c>
      <c r="N2">
        <v>1</v>
      </c>
      <c r="O2">
        <v>0.1</v>
      </c>
      <c r="P2">
        <v>6</v>
      </c>
      <c r="Q2">
        <v>2</v>
      </c>
      <c r="R2">
        <v>3</v>
      </c>
      <c r="S2">
        <v>6</v>
      </c>
      <c r="T2">
        <v>6</v>
      </c>
      <c r="U2">
        <v>-1</v>
      </c>
      <c r="V2">
        <v>1</v>
      </c>
      <c r="W2">
        <v>2</v>
      </c>
      <c r="X2">
        <v>2</v>
      </c>
      <c r="Y2">
        <v>2</v>
      </c>
      <c r="Z2">
        <v>2</v>
      </c>
      <c r="AA2">
        <v>6</v>
      </c>
      <c r="AB2">
        <v>6</v>
      </c>
      <c r="AC2">
        <v>6</v>
      </c>
      <c r="AD2">
        <v>2</v>
      </c>
      <c r="AE2">
        <v>10</v>
      </c>
      <c r="AF2">
        <v>7</v>
      </c>
      <c r="AG2">
        <v>7</v>
      </c>
      <c r="AH2">
        <v>7</v>
      </c>
      <c r="AI2">
        <v>7</v>
      </c>
      <c r="AJ2">
        <v>7</v>
      </c>
      <c r="AK2">
        <v>7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</row>
    <row r="3" spans="1:72" x14ac:dyDescent="0.2">
      <c r="A3" t="s">
        <v>1413</v>
      </c>
      <c r="B3">
        <v>60000</v>
      </c>
      <c r="C3" t="s">
        <v>1414</v>
      </c>
      <c r="D3">
        <v>9</v>
      </c>
      <c r="E3">
        <v>0.04</v>
      </c>
      <c r="F3">
        <v>4</v>
      </c>
      <c r="G3">
        <v>-1</v>
      </c>
      <c r="H3">
        <v>2</v>
      </c>
      <c r="I3">
        <v>0</v>
      </c>
      <c r="J3">
        <v>0.1</v>
      </c>
      <c r="K3">
        <v>6</v>
      </c>
      <c r="L3">
        <v>2</v>
      </c>
      <c r="M3">
        <v>0</v>
      </c>
      <c r="N3">
        <v>0.5</v>
      </c>
      <c r="O3">
        <v>0.1</v>
      </c>
      <c r="P3">
        <v>6</v>
      </c>
      <c r="Q3">
        <v>2</v>
      </c>
      <c r="R3">
        <v>0</v>
      </c>
      <c r="S3">
        <v>6</v>
      </c>
      <c r="T3">
        <v>6</v>
      </c>
      <c r="U3">
        <v>-2</v>
      </c>
      <c r="V3">
        <v>1</v>
      </c>
      <c r="W3">
        <v>2</v>
      </c>
      <c r="X3">
        <v>2</v>
      </c>
      <c r="Y3">
        <v>2</v>
      </c>
      <c r="Z3">
        <v>2</v>
      </c>
      <c r="AA3">
        <v>6</v>
      </c>
      <c r="AB3">
        <v>6</v>
      </c>
      <c r="AC3">
        <v>6</v>
      </c>
      <c r="AD3">
        <v>2</v>
      </c>
      <c r="AE3">
        <v>10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-4</v>
      </c>
      <c r="BO3">
        <v>1</v>
      </c>
      <c r="BP3">
        <v>3</v>
      </c>
      <c r="BQ3">
        <v>3</v>
      </c>
      <c r="BR3">
        <v>3</v>
      </c>
      <c r="BS3">
        <v>4</v>
      </c>
      <c r="BT3">
        <v>5</v>
      </c>
    </row>
    <row r="4" spans="1:72" x14ac:dyDescent="0.2">
      <c r="A4" t="s">
        <v>1415</v>
      </c>
      <c r="B4">
        <v>200</v>
      </c>
      <c r="C4" t="s">
        <v>1412</v>
      </c>
      <c r="D4">
        <v>9</v>
      </c>
      <c r="E4">
        <v>0.04</v>
      </c>
      <c r="F4">
        <v>4</v>
      </c>
      <c r="G4">
        <v>-1</v>
      </c>
      <c r="H4">
        <v>2</v>
      </c>
      <c r="I4">
        <v>0</v>
      </c>
      <c r="J4">
        <v>0.1</v>
      </c>
      <c r="K4">
        <v>6</v>
      </c>
      <c r="L4">
        <v>2</v>
      </c>
      <c r="M4">
        <v>0</v>
      </c>
      <c r="N4">
        <v>0.5</v>
      </c>
      <c r="O4">
        <v>0.1</v>
      </c>
      <c r="P4">
        <v>6</v>
      </c>
      <c r="Q4">
        <v>2</v>
      </c>
      <c r="R4">
        <v>0</v>
      </c>
      <c r="S4">
        <v>6</v>
      </c>
      <c r="T4">
        <v>6</v>
      </c>
      <c r="U4">
        <v>-2</v>
      </c>
      <c r="V4">
        <v>1</v>
      </c>
      <c r="W4">
        <v>2</v>
      </c>
      <c r="X4">
        <v>2</v>
      </c>
      <c r="Y4">
        <v>2</v>
      </c>
      <c r="Z4">
        <v>2</v>
      </c>
      <c r="AA4">
        <v>6</v>
      </c>
      <c r="AB4">
        <v>6</v>
      </c>
      <c r="AC4">
        <v>6</v>
      </c>
      <c r="AD4">
        <v>2</v>
      </c>
      <c r="AE4">
        <v>10</v>
      </c>
      <c r="AF4">
        <v>7</v>
      </c>
      <c r="AG4">
        <v>7</v>
      </c>
      <c r="AH4">
        <v>7</v>
      </c>
      <c r="AI4">
        <v>7</v>
      </c>
      <c r="AJ4">
        <v>7</v>
      </c>
      <c r="AK4">
        <v>7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-4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Off Game Stats</vt:lpstr>
      <vt:lpstr>Def Game Stats</vt:lpstr>
      <vt:lpstr>GameData</vt:lpstr>
      <vt:lpstr>Off Analysis</vt:lpstr>
      <vt:lpstr>Def Analysis</vt:lpstr>
      <vt:lpstr>QBRBWRTE</vt:lpstr>
      <vt:lpstr>Week8</vt:lpstr>
      <vt:lpstr>Week11</vt:lpstr>
      <vt:lpstr>Scoring</vt:lpstr>
      <vt:lpstr>Week12</vt:lpstr>
      <vt:lpstr>Week18</vt:lpstr>
      <vt:lpstr>PlayerScoring</vt:lpstr>
      <vt:lpstr>OnlineRankings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2015-11-06T10:43:05Z</dcterms:created>
  <dcterms:modified xsi:type="dcterms:W3CDTF">2016-01-09T22:08:03Z</dcterms:modified>
</cp:coreProperties>
</file>