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data/fantasyfootball/analysis/"/>
    </mc:Choice>
  </mc:AlternateContent>
  <bookViews>
    <workbookView xWindow="140" yWindow="520" windowWidth="27480" windowHeight="17540" tabRatio="500" activeTab="7"/>
  </bookViews>
  <sheets>
    <sheet name="Off Game Stats" sheetId="1" r:id="rId1"/>
    <sheet name="Def Game Stats" sheetId="4" r:id="rId2"/>
    <sheet name="GameData" sheetId="10" r:id="rId3"/>
    <sheet name="Off Analysis" sheetId="2" r:id="rId4"/>
    <sheet name="Def Analysis" sheetId="5" r:id="rId5"/>
    <sheet name="QBRBWRTE" sheetId="12" r:id="rId6"/>
    <sheet name="Week8" sheetId="8" r:id="rId7"/>
    <sheet name="Week9" sheetId="14" r:id="rId8"/>
    <sheet name="Scoring" sheetId="11" r:id="rId9"/>
  </sheets>
  <definedNames>
    <definedName name="_xlnm._FilterDatabase" localSheetId="4" hidden="1">'Def Analysis'!$A$1:$S$1</definedName>
    <definedName name="_xlnm._FilterDatabase" localSheetId="3" hidden="1">'Off Analysis'!$A$1:$O$1</definedName>
    <definedName name="ExternalData_1" localSheetId="1" hidden="1">'Def Game Stats'!$A$1:$AE$33</definedName>
    <definedName name="ExternalData_1" localSheetId="2" hidden="1">GameData!$A$1:$F$513</definedName>
    <definedName name="ExternalData_1" localSheetId="0" hidden="1">'Off Game Stats'!$A$1:$AE$201</definedName>
    <definedName name="ExternalData_1" localSheetId="5" hidden="1">QBRBWRTE!$A$1:$AA$2298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4" l="1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" i="14"/>
  <c r="R27" i="14"/>
  <c r="Q27" i="14"/>
  <c r="P27" i="14"/>
  <c r="O27" i="14"/>
  <c r="R26" i="14"/>
  <c r="Q26" i="14"/>
  <c r="P26" i="14"/>
  <c r="O26" i="14"/>
  <c r="R25" i="14"/>
  <c r="Q25" i="14"/>
  <c r="P25" i="14"/>
  <c r="O25" i="14"/>
  <c r="R24" i="14"/>
  <c r="Q24" i="14"/>
  <c r="P24" i="14"/>
  <c r="O24" i="14"/>
  <c r="R23" i="14"/>
  <c r="Q23" i="14"/>
  <c r="P23" i="14"/>
  <c r="O23" i="14"/>
  <c r="R22" i="14"/>
  <c r="Q22" i="14"/>
  <c r="P22" i="14"/>
  <c r="O22" i="14"/>
  <c r="R21" i="14"/>
  <c r="Q21" i="14"/>
  <c r="P21" i="14"/>
  <c r="O21" i="14"/>
  <c r="R20" i="14"/>
  <c r="Q20" i="14"/>
  <c r="P20" i="14"/>
  <c r="O20" i="14"/>
  <c r="R19" i="14"/>
  <c r="Q19" i="14"/>
  <c r="P19" i="14"/>
  <c r="O19" i="14"/>
  <c r="R18" i="14"/>
  <c r="Q18" i="14"/>
  <c r="P18" i="14"/>
  <c r="O18" i="14"/>
  <c r="R17" i="14"/>
  <c r="Q17" i="14"/>
  <c r="P17" i="14"/>
  <c r="O17" i="14"/>
  <c r="R16" i="14"/>
  <c r="Q16" i="14"/>
  <c r="P16" i="14"/>
  <c r="O16" i="14"/>
  <c r="R15" i="14"/>
  <c r="Q15" i="14"/>
  <c r="P15" i="14"/>
  <c r="O15" i="14"/>
  <c r="R14" i="14"/>
  <c r="Q14" i="14"/>
  <c r="P14" i="14"/>
  <c r="O14" i="14"/>
  <c r="R13" i="14"/>
  <c r="Q13" i="14"/>
  <c r="P13" i="14"/>
  <c r="O13" i="14"/>
  <c r="R12" i="14"/>
  <c r="Q12" i="14"/>
  <c r="P12" i="14"/>
  <c r="O12" i="14"/>
  <c r="R11" i="14"/>
  <c r="Q11" i="14"/>
  <c r="P11" i="14"/>
  <c r="O11" i="14"/>
  <c r="R10" i="14"/>
  <c r="Q10" i="14"/>
  <c r="P10" i="14"/>
  <c r="O10" i="14"/>
  <c r="R9" i="14"/>
  <c r="Q9" i="14"/>
  <c r="P9" i="14"/>
  <c r="O9" i="14"/>
  <c r="R8" i="14"/>
  <c r="Q8" i="14"/>
  <c r="P8" i="14"/>
  <c r="O8" i="14"/>
  <c r="R7" i="14"/>
  <c r="Q7" i="14"/>
  <c r="P7" i="14"/>
  <c r="O7" i="14"/>
  <c r="R6" i="14"/>
  <c r="Q6" i="14"/>
  <c r="P6" i="14"/>
  <c r="O6" i="14"/>
  <c r="R5" i="14"/>
  <c r="Q5" i="14"/>
  <c r="P5" i="14"/>
  <c r="O5" i="14"/>
  <c r="R4" i="14"/>
  <c r="Q4" i="14"/>
  <c r="P4" i="14"/>
  <c r="O4" i="14"/>
  <c r="R3" i="14"/>
  <c r="Q3" i="14"/>
  <c r="P3" i="14"/>
  <c r="O3" i="14"/>
  <c r="R2" i="14"/>
  <c r="Q2" i="14"/>
  <c r="P2" i="14"/>
  <c r="O2" i="14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T2" i="8"/>
  <c r="S2" i="8"/>
  <c r="R2" i="8"/>
  <c r="Q2" i="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" i="14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2" i="8"/>
  <c r="K2" i="8"/>
  <c r="K2" i="14"/>
  <c r="K21" i="14"/>
  <c r="L21" i="14"/>
  <c r="M21" i="14"/>
  <c r="N21" i="14"/>
  <c r="J27" i="14"/>
  <c r="A2" i="5"/>
  <c r="A3" i="5"/>
  <c r="A4" i="5"/>
  <c r="A5" i="5"/>
  <c r="B2" i="5"/>
  <c r="C2" i="5"/>
  <c r="D2" i="5"/>
  <c r="E2" i="5"/>
  <c r="F2" i="5"/>
  <c r="G2" i="5"/>
  <c r="H2" i="5"/>
  <c r="I2" i="5"/>
  <c r="J2" i="5"/>
  <c r="K2" i="5"/>
  <c r="L2" i="5"/>
  <c r="M2" i="5"/>
  <c r="H3" i="5"/>
  <c r="I3" i="5"/>
  <c r="J3" i="5"/>
  <c r="K3" i="5"/>
  <c r="H4" i="5"/>
  <c r="I4" i="5"/>
  <c r="J4" i="5"/>
  <c r="K4" i="5"/>
  <c r="H5" i="5"/>
  <c r="I5" i="5"/>
  <c r="J5" i="5"/>
  <c r="K5" i="5"/>
  <c r="H6" i="5"/>
  <c r="I6" i="5"/>
  <c r="J6" i="5"/>
  <c r="K6" i="5"/>
  <c r="H7" i="5"/>
  <c r="I7" i="5"/>
  <c r="J7" i="5"/>
  <c r="K7" i="5"/>
  <c r="H8" i="5"/>
  <c r="I8" i="5"/>
  <c r="J8" i="5"/>
  <c r="K8" i="5"/>
  <c r="H9" i="5"/>
  <c r="I9" i="5"/>
  <c r="J9" i="5"/>
  <c r="K9" i="5"/>
  <c r="H10" i="5"/>
  <c r="I10" i="5"/>
  <c r="J10" i="5"/>
  <c r="K10" i="5"/>
  <c r="H11" i="5"/>
  <c r="I11" i="5"/>
  <c r="J11" i="5"/>
  <c r="K11" i="5"/>
  <c r="H12" i="5"/>
  <c r="I12" i="5"/>
  <c r="J12" i="5"/>
  <c r="K12" i="5"/>
  <c r="H13" i="5"/>
  <c r="I13" i="5"/>
  <c r="J13" i="5"/>
  <c r="K13" i="5"/>
  <c r="H14" i="5"/>
  <c r="I14" i="5"/>
  <c r="J14" i="5"/>
  <c r="K14" i="5"/>
  <c r="H15" i="5"/>
  <c r="I15" i="5"/>
  <c r="J15" i="5"/>
  <c r="K15" i="5"/>
  <c r="H16" i="5"/>
  <c r="I16" i="5"/>
  <c r="J16" i="5"/>
  <c r="K16" i="5"/>
  <c r="H17" i="5"/>
  <c r="I17" i="5"/>
  <c r="J17" i="5"/>
  <c r="K17" i="5"/>
  <c r="H18" i="5"/>
  <c r="I18" i="5"/>
  <c r="J18" i="5"/>
  <c r="K18" i="5"/>
  <c r="H19" i="5"/>
  <c r="I19" i="5"/>
  <c r="J19" i="5"/>
  <c r="K19" i="5"/>
  <c r="H20" i="5"/>
  <c r="I20" i="5"/>
  <c r="J20" i="5"/>
  <c r="K20" i="5"/>
  <c r="H21" i="5"/>
  <c r="I21" i="5"/>
  <c r="J21" i="5"/>
  <c r="K21" i="5"/>
  <c r="H22" i="5"/>
  <c r="I22" i="5"/>
  <c r="J22" i="5"/>
  <c r="K22" i="5"/>
  <c r="H23" i="5"/>
  <c r="I23" i="5"/>
  <c r="J23" i="5"/>
  <c r="K23" i="5"/>
  <c r="H24" i="5"/>
  <c r="I24" i="5"/>
  <c r="J24" i="5"/>
  <c r="K24" i="5"/>
  <c r="H25" i="5"/>
  <c r="I25" i="5"/>
  <c r="J25" i="5"/>
  <c r="K25" i="5"/>
  <c r="H26" i="5"/>
  <c r="I26" i="5"/>
  <c r="J26" i="5"/>
  <c r="K26" i="5"/>
  <c r="H27" i="5"/>
  <c r="I27" i="5"/>
  <c r="J27" i="5"/>
  <c r="K27" i="5"/>
  <c r="H28" i="5"/>
  <c r="I28" i="5"/>
  <c r="J28" i="5"/>
  <c r="K28" i="5"/>
  <c r="H29" i="5"/>
  <c r="I29" i="5"/>
  <c r="J29" i="5"/>
  <c r="K29" i="5"/>
  <c r="H30" i="5"/>
  <c r="I30" i="5"/>
  <c r="J30" i="5"/>
  <c r="K30" i="5"/>
  <c r="H31" i="5"/>
  <c r="I31" i="5"/>
  <c r="J31" i="5"/>
  <c r="K31" i="5"/>
  <c r="H32" i="5"/>
  <c r="I32" i="5"/>
  <c r="J32" i="5"/>
  <c r="K32" i="5"/>
  <c r="H33" i="5"/>
  <c r="I33" i="5"/>
  <c r="J33" i="5"/>
  <c r="K33" i="5"/>
  <c r="K35" i="5"/>
  <c r="B3" i="5"/>
  <c r="C3" i="5"/>
  <c r="D3" i="5"/>
  <c r="G3" i="5"/>
  <c r="B4" i="5"/>
  <c r="C4" i="5"/>
  <c r="D4" i="5"/>
  <c r="G4" i="5"/>
  <c r="B5" i="5"/>
  <c r="C5" i="5"/>
  <c r="D5" i="5"/>
  <c r="G5" i="5"/>
  <c r="B6" i="5"/>
  <c r="C6" i="5"/>
  <c r="D6" i="5"/>
  <c r="G6" i="5"/>
  <c r="B7" i="5"/>
  <c r="C7" i="5"/>
  <c r="D7" i="5"/>
  <c r="G7" i="5"/>
  <c r="B8" i="5"/>
  <c r="C8" i="5"/>
  <c r="D8" i="5"/>
  <c r="G8" i="5"/>
  <c r="B9" i="5"/>
  <c r="C9" i="5"/>
  <c r="D9" i="5"/>
  <c r="G9" i="5"/>
  <c r="B10" i="5"/>
  <c r="C10" i="5"/>
  <c r="D10" i="5"/>
  <c r="G10" i="5"/>
  <c r="B11" i="5"/>
  <c r="C11" i="5"/>
  <c r="D11" i="5"/>
  <c r="G11" i="5"/>
  <c r="B12" i="5"/>
  <c r="C12" i="5"/>
  <c r="D12" i="5"/>
  <c r="G12" i="5"/>
  <c r="B13" i="5"/>
  <c r="C13" i="5"/>
  <c r="D13" i="5"/>
  <c r="G13" i="5"/>
  <c r="B14" i="5"/>
  <c r="C14" i="5"/>
  <c r="D14" i="5"/>
  <c r="G14" i="5"/>
  <c r="B15" i="5"/>
  <c r="C15" i="5"/>
  <c r="D15" i="5"/>
  <c r="G15" i="5"/>
  <c r="B16" i="5"/>
  <c r="C16" i="5"/>
  <c r="D16" i="5"/>
  <c r="G16" i="5"/>
  <c r="B17" i="5"/>
  <c r="C17" i="5"/>
  <c r="D17" i="5"/>
  <c r="G17" i="5"/>
  <c r="B18" i="5"/>
  <c r="C18" i="5"/>
  <c r="D18" i="5"/>
  <c r="G18" i="5"/>
  <c r="B19" i="5"/>
  <c r="C19" i="5"/>
  <c r="D19" i="5"/>
  <c r="G19" i="5"/>
  <c r="B20" i="5"/>
  <c r="C20" i="5"/>
  <c r="D20" i="5"/>
  <c r="G20" i="5"/>
  <c r="B21" i="5"/>
  <c r="C21" i="5"/>
  <c r="D21" i="5"/>
  <c r="G21" i="5"/>
  <c r="B22" i="5"/>
  <c r="C22" i="5"/>
  <c r="D22" i="5"/>
  <c r="G22" i="5"/>
  <c r="B23" i="5"/>
  <c r="C23" i="5"/>
  <c r="D23" i="5"/>
  <c r="G23" i="5"/>
  <c r="B24" i="5"/>
  <c r="C24" i="5"/>
  <c r="D24" i="5"/>
  <c r="G24" i="5"/>
  <c r="B25" i="5"/>
  <c r="C25" i="5"/>
  <c r="D25" i="5"/>
  <c r="G25" i="5"/>
  <c r="B26" i="5"/>
  <c r="C26" i="5"/>
  <c r="D26" i="5"/>
  <c r="G26" i="5"/>
  <c r="B27" i="5"/>
  <c r="C27" i="5"/>
  <c r="D27" i="5"/>
  <c r="G27" i="5"/>
  <c r="B28" i="5"/>
  <c r="C28" i="5"/>
  <c r="D28" i="5"/>
  <c r="G28" i="5"/>
  <c r="B29" i="5"/>
  <c r="C29" i="5"/>
  <c r="D29" i="5"/>
  <c r="G29" i="5"/>
  <c r="B30" i="5"/>
  <c r="C30" i="5"/>
  <c r="D30" i="5"/>
  <c r="G30" i="5"/>
  <c r="B31" i="5"/>
  <c r="C31" i="5"/>
  <c r="D31" i="5"/>
  <c r="G31" i="5"/>
  <c r="B32" i="5"/>
  <c r="C32" i="5"/>
  <c r="D32" i="5"/>
  <c r="G32" i="5"/>
  <c r="B33" i="5"/>
  <c r="C33" i="5"/>
  <c r="D33" i="5"/>
  <c r="G33" i="5"/>
  <c r="G35" i="5"/>
  <c r="L35" i="5"/>
  <c r="M35" i="5"/>
  <c r="L3" i="5"/>
  <c r="M3" i="5"/>
  <c r="L4" i="5"/>
  <c r="M4" i="5"/>
  <c r="L5" i="5"/>
  <c r="M5" i="5"/>
  <c r="L6" i="5"/>
  <c r="M6" i="5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M36" i="5"/>
  <c r="R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5" i="5"/>
  <c r="E36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5" i="5"/>
  <c r="F36" i="5"/>
  <c r="S2" i="5"/>
  <c r="R3" i="5"/>
  <c r="S3" i="5"/>
  <c r="R4" i="5"/>
  <c r="S4" i="5"/>
  <c r="R5" i="5"/>
  <c r="S5" i="5"/>
  <c r="A6" i="5"/>
  <c r="R6" i="5"/>
  <c r="S6" i="5"/>
  <c r="A7" i="5"/>
  <c r="R7" i="5"/>
  <c r="S7" i="5"/>
  <c r="A8" i="5"/>
  <c r="R8" i="5"/>
  <c r="S8" i="5"/>
  <c r="A9" i="5"/>
  <c r="R9" i="5"/>
  <c r="S9" i="5"/>
  <c r="A10" i="5"/>
  <c r="R10" i="5"/>
  <c r="S10" i="5"/>
  <c r="A11" i="5"/>
  <c r="R11" i="5"/>
  <c r="S11" i="5"/>
  <c r="A12" i="5"/>
  <c r="R12" i="5"/>
  <c r="S12" i="5"/>
  <c r="A13" i="5"/>
  <c r="R13" i="5"/>
  <c r="S13" i="5"/>
  <c r="A14" i="5"/>
  <c r="R14" i="5"/>
  <c r="S14" i="5"/>
  <c r="A15" i="5"/>
  <c r="R15" i="5"/>
  <c r="S15" i="5"/>
  <c r="A16" i="5"/>
  <c r="R16" i="5"/>
  <c r="S16" i="5"/>
  <c r="A17" i="5"/>
  <c r="R17" i="5"/>
  <c r="S17" i="5"/>
  <c r="A18" i="5"/>
  <c r="R18" i="5"/>
  <c r="S18" i="5"/>
  <c r="A19" i="5"/>
  <c r="R19" i="5"/>
  <c r="S19" i="5"/>
  <c r="A20" i="5"/>
  <c r="R20" i="5"/>
  <c r="S20" i="5"/>
  <c r="A21" i="5"/>
  <c r="R21" i="5"/>
  <c r="S21" i="5"/>
  <c r="A22" i="5"/>
  <c r="R22" i="5"/>
  <c r="S22" i="5"/>
  <c r="A23" i="5"/>
  <c r="R23" i="5"/>
  <c r="S23" i="5"/>
  <c r="A24" i="5"/>
  <c r="R24" i="5"/>
  <c r="S24" i="5"/>
  <c r="A25" i="5"/>
  <c r="R25" i="5"/>
  <c r="S25" i="5"/>
  <c r="A26" i="5"/>
  <c r="R26" i="5"/>
  <c r="S26" i="5"/>
  <c r="A27" i="5"/>
  <c r="R27" i="5"/>
  <c r="S27" i="5"/>
  <c r="A28" i="5"/>
  <c r="R28" i="5"/>
  <c r="S28" i="5"/>
  <c r="A29" i="5"/>
  <c r="R29" i="5"/>
  <c r="S29" i="5"/>
  <c r="A30" i="5"/>
  <c r="R30" i="5"/>
  <c r="S30" i="5"/>
  <c r="A31" i="5"/>
  <c r="R31" i="5"/>
  <c r="S31" i="5"/>
  <c r="A32" i="5"/>
  <c r="R32" i="5"/>
  <c r="S32" i="5"/>
  <c r="A33" i="5"/>
  <c r="R33" i="5"/>
  <c r="S33" i="5"/>
  <c r="K27" i="14"/>
  <c r="L27" i="14"/>
  <c r="M27" i="14"/>
  <c r="N27" i="14"/>
  <c r="J26" i="14"/>
  <c r="K26" i="14"/>
  <c r="L26" i="14"/>
  <c r="M26" i="14"/>
  <c r="N26" i="14"/>
  <c r="J25" i="14"/>
  <c r="K25" i="14"/>
  <c r="L25" i="14"/>
  <c r="M25" i="14"/>
  <c r="N25" i="14"/>
  <c r="J24" i="14"/>
  <c r="K24" i="14"/>
  <c r="L24" i="14"/>
  <c r="M24" i="14"/>
  <c r="N24" i="14"/>
  <c r="J23" i="14"/>
  <c r="K23" i="14"/>
  <c r="L23" i="14"/>
  <c r="M23" i="14"/>
  <c r="N23" i="14"/>
  <c r="J22" i="14"/>
  <c r="K22" i="14"/>
  <c r="L22" i="14"/>
  <c r="M22" i="14"/>
  <c r="N22" i="14"/>
  <c r="J21" i="14"/>
  <c r="J20" i="14"/>
  <c r="K20" i="14"/>
  <c r="L20" i="14"/>
  <c r="M20" i="14"/>
  <c r="N20" i="14"/>
  <c r="J19" i="14"/>
  <c r="K19" i="14"/>
  <c r="L19" i="14"/>
  <c r="M19" i="14"/>
  <c r="N19" i="14"/>
  <c r="J18" i="14"/>
  <c r="K18" i="14"/>
  <c r="L18" i="14"/>
  <c r="M18" i="14"/>
  <c r="N18" i="14"/>
  <c r="J17" i="14"/>
  <c r="K17" i="14"/>
  <c r="L17" i="14"/>
  <c r="M17" i="14"/>
  <c r="N17" i="14"/>
  <c r="J16" i="14"/>
  <c r="K16" i="14"/>
  <c r="L16" i="14"/>
  <c r="M16" i="14"/>
  <c r="N16" i="14"/>
  <c r="J15" i="14"/>
  <c r="K15" i="14"/>
  <c r="L15" i="14"/>
  <c r="M15" i="14"/>
  <c r="N15" i="14"/>
  <c r="J14" i="14"/>
  <c r="K14" i="14"/>
  <c r="L14" i="14"/>
  <c r="M14" i="14"/>
  <c r="N14" i="14"/>
  <c r="J13" i="14"/>
  <c r="K13" i="14"/>
  <c r="L13" i="14"/>
  <c r="M13" i="14"/>
  <c r="N13" i="14"/>
  <c r="J12" i="14"/>
  <c r="K12" i="14"/>
  <c r="L12" i="14"/>
  <c r="M12" i="14"/>
  <c r="N12" i="14"/>
  <c r="J11" i="14"/>
  <c r="K11" i="14"/>
  <c r="L11" i="14"/>
  <c r="M11" i="14"/>
  <c r="N11" i="14"/>
  <c r="J10" i="14"/>
  <c r="K10" i="14"/>
  <c r="L10" i="14"/>
  <c r="M10" i="14"/>
  <c r="N10" i="14"/>
  <c r="J9" i="14"/>
  <c r="K9" i="14"/>
  <c r="L9" i="14"/>
  <c r="M9" i="14"/>
  <c r="N9" i="14"/>
  <c r="J8" i="14"/>
  <c r="K8" i="14"/>
  <c r="L8" i="14"/>
  <c r="M8" i="14"/>
  <c r="N8" i="14"/>
  <c r="J7" i="14"/>
  <c r="K7" i="14"/>
  <c r="L7" i="14"/>
  <c r="M7" i="14"/>
  <c r="N7" i="14"/>
  <c r="J6" i="14"/>
  <c r="K6" i="14"/>
  <c r="L6" i="14"/>
  <c r="M6" i="14"/>
  <c r="N6" i="14"/>
  <c r="J5" i="14"/>
  <c r="K5" i="14"/>
  <c r="L5" i="14"/>
  <c r="M5" i="14"/>
  <c r="N5" i="14"/>
  <c r="J4" i="14"/>
  <c r="K4" i="14"/>
  <c r="L4" i="14"/>
  <c r="M4" i="14"/>
  <c r="N4" i="14"/>
  <c r="J3" i="14"/>
  <c r="K3" i="14"/>
  <c r="L3" i="14"/>
  <c r="M3" i="14"/>
  <c r="N3" i="14"/>
  <c r="J2" i="14"/>
  <c r="L2" i="14"/>
  <c r="M2" i="14"/>
  <c r="N2" i="14"/>
  <c r="K4" i="8"/>
  <c r="L4" i="8"/>
  <c r="M4" i="8"/>
  <c r="N4" i="8"/>
  <c r="P4" i="8"/>
  <c r="K5" i="8"/>
  <c r="L5" i="8"/>
  <c r="M5" i="8"/>
  <c r="N5" i="8"/>
  <c r="P5" i="8"/>
  <c r="K6" i="8"/>
  <c r="L6" i="8"/>
  <c r="M6" i="8"/>
  <c r="N6" i="8"/>
  <c r="P6" i="8"/>
  <c r="K7" i="8"/>
  <c r="L7" i="8"/>
  <c r="M7" i="8"/>
  <c r="N7" i="8"/>
  <c r="P7" i="8"/>
  <c r="K8" i="8"/>
  <c r="L8" i="8"/>
  <c r="M8" i="8"/>
  <c r="N8" i="8"/>
  <c r="P8" i="8"/>
  <c r="K9" i="8"/>
  <c r="L9" i="8"/>
  <c r="M9" i="8"/>
  <c r="N9" i="8"/>
  <c r="P9" i="8"/>
  <c r="K10" i="8"/>
  <c r="L10" i="8"/>
  <c r="M10" i="8"/>
  <c r="N10" i="8"/>
  <c r="P10" i="8"/>
  <c r="K11" i="8"/>
  <c r="L11" i="8"/>
  <c r="M11" i="8"/>
  <c r="N11" i="8"/>
  <c r="P11" i="8"/>
  <c r="K12" i="8"/>
  <c r="L12" i="8"/>
  <c r="M12" i="8"/>
  <c r="N12" i="8"/>
  <c r="P12" i="8"/>
  <c r="K13" i="8"/>
  <c r="L13" i="8"/>
  <c r="M13" i="8"/>
  <c r="N13" i="8"/>
  <c r="P13" i="8"/>
  <c r="K14" i="8"/>
  <c r="L14" i="8"/>
  <c r="M14" i="8"/>
  <c r="N14" i="8"/>
  <c r="P14" i="8"/>
  <c r="K15" i="8"/>
  <c r="L15" i="8"/>
  <c r="M15" i="8"/>
  <c r="N15" i="8"/>
  <c r="P15" i="8"/>
  <c r="K16" i="8"/>
  <c r="L16" i="8"/>
  <c r="M16" i="8"/>
  <c r="N16" i="8"/>
  <c r="P16" i="8"/>
  <c r="K17" i="8"/>
  <c r="L17" i="8"/>
  <c r="M17" i="8"/>
  <c r="N17" i="8"/>
  <c r="P17" i="8"/>
  <c r="K18" i="8"/>
  <c r="L18" i="8"/>
  <c r="M18" i="8"/>
  <c r="N18" i="8"/>
  <c r="P18" i="8"/>
  <c r="K19" i="8"/>
  <c r="L19" i="8"/>
  <c r="M19" i="8"/>
  <c r="N19" i="8"/>
  <c r="P19" i="8"/>
  <c r="K20" i="8"/>
  <c r="L20" i="8"/>
  <c r="M20" i="8"/>
  <c r="N20" i="8"/>
  <c r="P20" i="8"/>
  <c r="K21" i="8"/>
  <c r="L21" i="8"/>
  <c r="M21" i="8"/>
  <c r="N21" i="8"/>
  <c r="P21" i="8"/>
  <c r="K22" i="8"/>
  <c r="L22" i="8"/>
  <c r="M22" i="8"/>
  <c r="N22" i="8"/>
  <c r="P22" i="8"/>
  <c r="K23" i="8"/>
  <c r="L23" i="8"/>
  <c r="M23" i="8"/>
  <c r="N23" i="8"/>
  <c r="P23" i="8"/>
  <c r="K24" i="8"/>
  <c r="L24" i="8"/>
  <c r="M24" i="8"/>
  <c r="N24" i="8"/>
  <c r="P24" i="8"/>
  <c r="K25" i="8"/>
  <c r="L25" i="8"/>
  <c r="M25" i="8"/>
  <c r="N25" i="8"/>
  <c r="P25" i="8"/>
  <c r="K26" i="8"/>
  <c r="L26" i="8"/>
  <c r="M26" i="8"/>
  <c r="N26" i="8"/>
  <c r="P26" i="8"/>
  <c r="K27" i="8"/>
  <c r="L27" i="8"/>
  <c r="M27" i="8"/>
  <c r="N27" i="8"/>
  <c r="P27" i="8"/>
  <c r="K28" i="8"/>
  <c r="L28" i="8"/>
  <c r="M28" i="8"/>
  <c r="N28" i="8"/>
  <c r="P28" i="8"/>
  <c r="K29" i="8"/>
  <c r="L29" i="8"/>
  <c r="M29" i="8"/>
  <c r="N29" i="8"/>
  <c r="P29" i="8"/>
  <c r="L2" i="8"/>
  <c r="M2" i="8"/>
  <c r="N2" i="8"/>
  <c r="P2" i="8"/>
  <c r="K3" i="8"/>
  <c r="L3" i="8"/>
  <c r="M3" i="8"/>
  <c r="N3" i="8"/>
  <c r="P3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2" i="8"/>
  <c r="E3" i="8"/>
  <c r="J3" i="8"/>
  <c r="E4" i="8"/>
  <c r="J4" i="8"/>
  <c r="E5" i="8"/>
  <c r="J5" i="8"/>
  <c r="E6" i="8"/>
  <c r="J6" i="8"/>
  <c r="E7" i="8"/>
  <c r="J7" i="8"/>
  <c r="E8" i="8"/>
  <c r="J8" i="8"/>
  <c r="E9" i="8"/>
  <c r="J9" i="8"/>
  <c r="E10" i="8"/>
  <c r="J10" i="8"/>
  <c r="E11" i="8"/>
  <c r="J11" i="8"/>
  <c r="E12" i="8"/>
  <c r="J12" i="8"/>
  <c r="E13" i="8"/>
  <c r="J13" i="8"/>
  <c r="E14" i="8"/>
  <c r="J14" i="8"/>
  <c r="E15" i="8"/>
  <c r="J15" i="8"/>
  <c r="E16" i="8"/>
  <c r="J16" i="8"/>
  <c r="E17" i="8"/>
  <c r="J17" i="8"/>
  <c r="E18" i="8"/>
  <c r="J18" i="8"/>
  <c r="E19" i="8"/>
  <c r="J19" i="8"/>
  <c r="E20" i="8"/>
  <c r="J20" i="8"/>
  <c r="E21" i="8"/>
  <c r="J21" i="8"/>
  <c r="E22" i="8"/>
  <c r="J22" i="8"/>
  <c r="E23" i="8"/>
  <c r="J23" i="8"/>
  <c r="E24" i="8"/>
  <c r="J24" i="8"/>
  <c r="E25" i="8"/>
  <c r="J25" i="8"/>
  <c r="E26" i="8"/>
  <c r="J26" i="8"/>
  <c r="E27" i="8"/>
  <c r="J27" i="8"/>
  <c r="E28" i="8"/>
  <c r="J28" i="8"/>
  <c r="E29" i="8"/>
  <c r="J29" i="8"/>
  <c r="E2" i="8"/>
  <c r="J2" i="8"/>
  <c r="E516" i="10"/>
  <c r="E515" i="10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2" i="2"/>
  <c r="A2" i="2"/>
  <c r="A4" i="2"/>
  <c r="A3" i="2"/>
  <c r="A5" i="2"/>
  <c r="B2" i="2"/>
  <c r="C2" i="2"/>
  <c r="D2" i="2"/>
  <c r="E2" i="2"/>
  <c r="F2" i="2"/>
  <c r="G2" i="2"/>
  <c r="H2" i="2"/>
  <c r="I2" i="2"/>
  <c r="J2" i="2"/>
  <c r="K2" i="2"/>
  <c r="L2" i="2"/>
  <c r="M2" i="2"/>
  <c r="H4" i="2"/>
  <c r="I4" i="2"/>
  <c r="J4" i="2"/>
  <c r="K4" i="2"/>
  <c r="H3" i="2"/>
  <c r="I3" i="2"/>
  <c r="J3" i="2"/>
  <c r="K3" i="2"/>
  <c r="H5" i="2"/>
  <c r="I5" i="2"/>
  <c r="J5" i="2"/>
  <c r="K5" i="2"/>
  <c r="H7" i="2"/>
  <c r="I7" i="2"/>
  <c r="J7" i="2"/>
  <c r="K7" i="2"/>
  <c r="H6" i="2"/>
  <c r="I6" i="2"/>
  <c r="J6" i="2"/>
  <c r="K6" i="2"/>
  <c r="H8" i="2"/>
  <c r="I8" i="2"/>
  <c r="J8" i="2"/>
  <c r="K8" i="2"/>
  <c r="H9" i="2"/>
  <c r="I9" i="2"/>
  <c r="J9" i="2"/>
  <c r="K9" i="2"/>
  <c r="H13" i="2"/>
  <c r="I13" i="2"/>
  <c r="J13" i="2"/>
  <c r="K13" i="2"/>
  <c r="H10" i="2"/>
  <c r="I10" i="2"/>
  <c r="J10" i="2"/>
  <c r="K10" i="2"/>
  <c r="H11" i="2"/>
  <c r="I11" i="2"/>
  <c r="J11" i="2"/>
  <c r="K11" i="2"/>
  <c r="H14" i="2"/>
  <c r="I14" i="2"/>
  <c r="J14" i="2"/>
  <c r="K14" i="2"/>
  <c r="H12" i="2"/>
  <c r="I12" i="2"/>
  <c r="J12" i="2"/>
  <c r="K12" i="2"/>
  <c r="H20" i="2"/>
  <c r="I20" i="2"/>
  <c r="J20" i="2"/>
  <c r="K20" i="2"/>
  <c r="H21" i="2"/>
  <c r="I21" i="2"/>
  <c r="J21" i="2"/>
  <c r="K21" i="2"/>
  <c r="H17" i="2"/>
  <c r="I17" i="2"/>
  <c r="J17" i="2"/>
  <c r="K17" i="2"/>
  <c r="H22" i="2"/>
  <c r="I22" i="2"/>
  <c r="J22" i="2"/>
  <c r="K22" i="2"/>
  <c r="H16" i="2"/>
  <c r="I16" i="2"/>
  <c r="J16" i="2"/>
  <c r="K16" i="2"/>
  <c r="H19" i="2"/>
  <c r="I19" i="2"/>
  <c r="J19" i="2"/>
  <c r="K19" i="2"/>
  <c r="H25" i="2"/>
  <c r="I25" i="2"/>
  <c r="J25" i="2"/>
  <c r="K25" i="2"/>
  <c r="H18" i="2"/>
  <c r="I18" i="2"/>
  <c r="J18" i="2"/>
  <c r="K18" i="2"/>
  <c r="H28" i="2"/>
  <c r="I28" i="2"/>
  <c r="J28" i="2"/>
  <c r="K28" i="2"/>
  <c r="H29" i="2"/>
  <c r="I29" i="2"/>
  <c r="J29" i="2"/>
  <c r="K29" i="2"/>
  <c r="H23" i="2"/>
  <c r="I23" i="2"/>
  <c r="J23" i="2"/>
  <c r="K23" i="2"/>
  <c r="H26" i="2"/>
  <c r="I26" i="2"/>
  <c r="J26" i="2"/>
  <c r="K26" i="2"/>
  <c r="H31" i="2"/>
  <c r="I31" i="2"/>
  <c r="J31" i="2"/>
  <c r="K31" i="2"/>
  <c r="H27" i="2"/>
  <c r="I27" i="2"/>
  <c r="J27" i="2"/>
  <c r="K27" i="2"/>
  <c r="H32" i="2"/>
  <c r="I32" i="2"/>
  <c r="J32" i="2"/>
  <c r="K32" i="2"/>
  <c r="H30" i="2"/>
  <c r="I30" i="2"/>
  <c r="J30" i="2"/>
  <c r="K30" i="2"/>
  <c r="H15" i="2"/>
  <c r="I15" i="2"/>
  <c r="J15" i="2"/>
  <c r="K15" i="2"/>
  <c r="H24" i="2"/>
  <c r="I24" i="2"/>
  <c r="J24" i="2"/>
  <c r="K24" i="2"/>
  <c r="H33" i="2"/>
  <c r="I33" i="2"/>
  <c r="J33" i="2"/>
  <c r="K33" i="2"/>
  <c r="K35" i="2"/>
  <c r="B4" i="2"/>
  <c r="C4" i="2"/>
  <c r="D4" i="2"/>
  <c r="G4" i="2"/>
  <c r="B3" i="2"/>
  <c r="C3" i="2"/>
  <c r="D3" i="2"/>
  <c r="G3" i="2"/>
  <c r="B5" i="2"/>
  <c r="C5" i="2"/>
  <c r="D5" i="2"/>
  <c r="G5" i="2"/>
  <c r="B7" i="2"/>
  <c r="C7" i="2"/>
  <c r="D7" i="2"/>
  <c r="G7" i="2"/>
  <c r="B6" i="2"/>
  <c r="C6" i="2"/>
  <c r="D6" i="2"/>
  <c r="G6" i="2"/>
  <c r="B8" i="2"/>
  <c r="C8" i="2"/>
  <c r="D8" i="2"/>
  <c r="G8" i="2"/>
  <c r="B9" i="2"/>
  <c r="C9" i="2"/>
  <c r="D9" i="2"/>
  <c r="G9" i="2"/>
  <c r="B13" i="2"/>
  <c r="C13" i="2"/>
  <c r="D13" i="2"/>
  <c r="G13" i="2"/>
  <c r="B10" i="2"/>
  <c r="C10" i="2"/>
  <c r="D10" i="2"/>
  <c r="G10" i="2"/>
  <c r="B11" i="2"/>
  <c r="C11" i="2"/>
  <c r="D11" i="2"/>
  <c r="G11" i="2"/>
  <c r="B14" i="2"/>
  <c r="C14" i="2"/>
  <c r="D14" i="2"/>
  <c r="G14" i="2"/>
  <c r="B12" i="2"/>
  <c r="C12" i="2"/>
  <c r="D12" i="2"/>
  <c r="G12" i="2"/>
  <c r="B20" i="2"/>
  <c r="C20" i="2"/>
  <c r="D20" i="2"/>
  <c r="G20" i="2"/>
  <c r="B21" i="2"/>
  <c r="C21" i="2"/>
  <c r="D21" i="2"/>
  <c r="G21" i="2"/>
  <c r="B17" i="2"/>
  <c r="C17" i="2"/>
  <c r="D17" i="2"/>
  <c r="G17" i="2"/>
  <c r="B22" i="2"/>
  <c r="C22" i="2"/>
  <c r="D22" i="2"/>
  <c r="G22" i="2"/>
  <c r="B16" i="2"/>
  <c r="C16" i="2"/>
  <c r="D16" i="2"/>
  <c r="G16" i="2"/>
  <c r="B19" i="2"/>
  <c r="C19" i="2"/>
  <c r="D19" i="2"/>
  <c r="G19" i="2"/>
  <c r="B25" i="2"/>
  <c r="C25" i="2"/>
  <c r="D25" i="2"/>
  <c r="G25" i="2"/>
  <c r="B18" i="2"/>
  <c r="C18" i="2"/>
  <c r="D18" i="2"/>
  <c r="G18" i="2"/>
  <c r="B28" i="2"/>
  <c r="C28" i="2"/>
  <c r="D28" i="2"/>
  <c r="G28" i="2"/>
  <c r="B29" i="2"/>
  <c r="C29" i="2"/>
  <c r="D29" i="2"/>
  <c r="G29" i="2"/>
  <c r="B23" i="2"/>
  <c r="C23" i="2"/>
  <c r="D23" i="2"/>
  <c r="G23" i="2"/>
  <c r="B26" i="2"/>
  <c r="C26" i="2"/>
  <c r="D26" i="2"/>
  <c r="G26" i="2"/>
  <c r="B31" i="2"/>
  <c r="C31" i="2"/>
  <c r="D31" i="2"/>
  <c r="G31" i="2"/>
  <c r="B27" i="2"/>
  <c r="C27" i="2"/>
  <c r="D27" i="2"/>
  <c r="G27" i="2"/>
  <c r="B32" i="2"/>
  <c r="C32" i="2"/>
  <c r="D32" i="2"/>
  <c r="G32" i="2"/>
  <c r="B30" i="2"/>
  <c r="C30" i="2"/>
  <c r="D30" i="2"/>
  <c r="G30" i="2"/>
  <c r="B15" i="2"/>
  <c r="C15" i="2"/>
  <c r="D15" i="2"/>
  <c r="G15" i="2"/>
  <c r="B24" i="2"/>
  <c r="C24" i="2"/>
  <c r="D24" i="2"/>
  <c r="G24" i="2"/>
  <c r="B33" i="2"/>
  <c r="C33" i="2"/>
  <c r="D33" i="2"/>
  <c r="G33" i="2"/>
  <c r="G35" i="2"/>
  <c r="L35" i="2"/>
  <c r="M35" i="2"/>
  <c r="L4" i="2"/>
  <c r="M4" i="2"/>
  <c r="L3" i="2"/>
  <c r="M3" i="2"/>
  <c r="L5" i="2"/>
  <c r="M5" i="2"/>
  <c r="L7" i="2"/>
  <c r="M7" i="2"/>
  <c r="L6" i="2"/>
  <c r="M6" i="2"/>
  <c r="L8" i="2"/>
  <c r="M8" i="2"/>
  <c r="L9" i="2"/>
  <c r="M9" i="2"/>
  <c r="L13" i="2"/>
  <c r="M13" i="2"/>
  <c r="L10" i="2"/>
  <c r="M10" i="2"/>
  <c r="L11" i="2"/>
  <c r="M11" i="2"/>
  <c r="L14" i="2"/>
  <c r="M14" i="2"/>
  <c r="L12" i="2"/>
  <c r="M12" i="2"/>
  <c r="L20" i="2"/>
  <c r="M20" i="2"/>
  <c r="L21" i="2"/>
  <c r="M21" i="2"/>
  <c r="L17" i="2"/>
  <c r="M17" i="2"/>
  <c r="L22" i="2"/>
  <c r="M22" i="2"/>
  <c r="L16" i="2"/>
  <c r="M16" i="2"/>
  <c r="L19" i="2"/>
  <c r="M19" i="2"/>
  <c r="L25" i="2"/>
  <c r="M25" i="2"/>
  <c r="L18" i="2"/>
  <c r="M18" i="2"/>
  <c r="L28" i="2"/>
  <c r="M28" i="2"/>
  <c r="L29" i="2"/>
  <c r="M29" i="2"/>
  <c r="L23" i="2"/>
  <c r="M23" i="2"/>
  <c r="L26" i="2"/>
  <c r="M26" i="2"/>
  <c r="L31" i="2"/>
  <c r="M31" i="2"/>
  <c r="L27" i="2"/>
  <c r="M27" i="2"/>
  <c r="L32" i="2"/>
  <c r="M32" i="2"/>
  <c r="L30" i="2"/>
  <c r="M30" i="2"/>
  <c r="L15" i="2"/>
  <c r="M15" i="2"/>
  <c r="L24" i="2"/>
  <c r="M24" i="2"/>
  <c r="L33" i="2"/>
  <c r="M33" i="2"/>
  <c r="M36" i="2"/>
  <c r="E4" i="2"/>
  <c r="E3" i="2"/>
  <c r="E5" i="2"/>
  <c r="E7" i="2"/>
  <c r="E6" i="2"/>
  <c r="E8" i="2"/>
  <c r="E9" i="2"/>
  <c r="E13" i="2"/>
  <c r="E10" i="2"/>
  <c r="E11" i="2"/>
  <c r="E14" i="2"/>
  <c r="E12" i="2"/>
  <c r="E20" i="2"/>
  <c r="E21" i="2"/>
  <c r="E17" i="2"/>
  <c r="E22" i="2"/>
  <c r="E16" i="2"/>
  <c r="E19" i="2"/>
  <c r="E25" i="2"/>
  <c r="E18" i="2"/>
  <c r="E28" i="2"/>
  <c r="E29" i="2"/>
  <c r="E23" i="2"/>
  <c r="E26" i="2"/>
  <c r="E31" i="2"/>
  <c r="E27" i="2"/>
  <c r="E32" i="2"/>
  <c r="E30" i="2"/>
  <c r="E15" i="2"/>
  <c r="E24" i="2"/>
  <c r="E33" i="2"/>
  <c r="E35" i="2"/>
  <c r="E36" i="2"/>
  <c r="O2" i="2"/>
  <c r="F4" i="2"/>
  <c r="F3" i="2"/>
  <c r="F5" i="2"/>
  <c r="F7" i="2"/>
  <c r="F6" i="2"/>
  <c r="F8" i="2"/>
  <c r="F9" i="2"/>
  <c r="F13" i="2"/>
  <c r="F10" i="2"/>
  <c r="F11" i="2"/>
  <c r="F14" i="2"/>
  <c r="F12" i="2"/>
  <c r="F20" i="2"/>
  <c r="F21" i="2"/>
  <c r="F17" i="2"/>
  <c r="F22" i="2"/>
  <c r="F16" i="2"/>
  <c r="F19" i="2"/>
  <c r="F25" i="2"/>
  <c r="F18" i="2"/>
  <c r="F28" i="2"/>
  <c r="F29" i="2"/>
  <c r="F23" i="2"/>
  <c r="F26" i="2"/>
  <c r="F31" i="2"/>
  <c r="F27" i="2"/>
  <c r="F32" i="2"/>
  <c r="F30" i="2"/>
  <c r="F15" i="2"/>
  <c r="F24" i="2"/>
  <c r="F33" i="2"/>
  <c r="F35" i="2"/>
  <c r="F36" i="2"/>
  <c r="O4" i="2"/>
  <c r="O3" i="2"/>
  <c r="O5" i="2"/>
  <c r="A7" i="2"/>
  <c r="O7" i="2"/>
  <c r="A6" i="2"/>
  <c r="O6" i="2"/>
  <c r="A8" i="2"/>
  <c r="O8" i="2"/>
  <c r="A9" i="2"/>
  <c r="O9" i="2"/>
  <c r="A13" i="2"/>
  <c r="O13" i="2"/>
  <c r="A10" i="2"/>
  <c r="O10" i="2"/>
  <c r="A11" i="2"/>
  <c r="O11" i="2"/>
  <c r="A14" i="2"/>
  <c r="O14" i="2"/>
  <c r="A12" i="2"/>
  <c r="O12" i="2"/>
  <c r="A20" i="2"/>
  <c r="O20" i="2"/>
  <c r="A21" i="2"/>
  <c r="O21" i="2"/>
  <c r="A17" i="2"/>
  <c r="O17" i="2"/>
  <c r="A22" i="2"/>
  <c r="O22" i="2"/>
  <c r="A16" i="2"/>
  <c r="O16" i="2"/>
  <c r="A19" i="2"/>
  <c r="O19" i="2"/>
  <c r="A25" i="2"/>
  <c r="O25" i="2"/>
  <c r="A18" i="2"/>
  <c r="O18" i="2"/>
  <c r="A28" i="2"/>
  <c r="O28" i="2"/>
  <c r="A29" i="2"/>
  <c r="O29" i="2"/>
  <c r="A23" i="2"/>
  <c r="O23" i="2"/>
  <c r="A26" i="2"/>
  <c r="O26" i="2"/>
  <c r="A31" i="2"/>
  <c r="O31" i="2"/>
  <c r="A27" i="2"/>
  <c r="O27" i="2"/>
  <c r="A32" i="2"/>
  <c r="O32" i="2"/>
  <c r="A30" i="2"/>
  <c r="O30" i="2"/>
  <c r="A15" i="2"/>
  <c r="O15" i="2"/>
  <c r="A24" i="2"/>
  <c r="O24" i="2"/>
  <c r="A33" i="2"/>
  <c r="O33" i="2"/>
  <c r="E11" i="14"/>
  <c r="I27" i="14"/>
  <c r="G27" i="14"/>
  <c r="E27" i="14"/>
  <c r="I26" i="14"/>
  <c r="G26" i="14"/>
  <c r="E26" i="14"/>
  <c r="I25" i="14"/>
  <c r="G25" i="14"/>
  <c r="E25" i="14"/>
  <c r="I24" i="14"/>
  <c r="G24" i="14"/>
  <c r="E24" i="14"/>
  <c r="I23" i="14"/>
  <c r="G23" i="14"/>
  <c r="E23" i="14"/>
  <c r="I22" i="14"/>
  <c r="G22" i="14"/>
  <c r="E22" i="14"/>
  <c r="I21" i="14"/>
  <c r="G21" i="14"/>
  <c r="E21" i="14"/>
  <c r="I20" i="14"/>
  <c r="G20" i="14"/>
  <c r="E20" i="14"/>
  <c r="I19" i="14"/>
  <c r="G19" i="14"/>
  <c r="E19" i="14"/>
  <c r="I18" i="14"/>
  <c r="G18" i="14"/>
  <c r="E18" i="14"/>
  <c r="I17" i="14"/>
  <c r="G17" i="14"/>
  <c r="E17" i="14"/>
  <c r="I16" i="14"/>
  <c r="G16" i="14"/>
  <c r="E16" i="14"/>
  <c r="I15" i="14"/>
  <c r="G15" i="14"/>
  <c r="E15" i="14"/>
  <c r="I14" i="14"/>
  <c r="G14" i="14"/>
  <c r="E14" i="14"/>
  <c r="I13" i="14"/>
  <c r="G13" i="14"/>
  <c r="E13" i="14"/>
  <c r="I12" i="14"/>
  <c r="G12" i="14"/>
  <c r="E12" i="14"/>
  <c r="I11" i="14"/>
  <c r="G11" i="14"/>
  <c r="I10" i="14"/>
  <c r="G10" i="14"/>
  <c r="E10" i="14"/>
  <c r="I9" i="14"/>
  <c r="G9" i="14"/>
  <c r="E9" i="14"/>
  <c r="I8" i="14"/>
  <c r="G8" i="14"/>
  <c r="E8" i="14"/>
  <c r="I7" i="14"/>
  <c r="G7" i="14"/>
  <c r="E7" i="14"/>
  <c r="I6" i="14"/>
  <c r="G6" i="14"/>
  <c r="E6" i="14"/>
  <c r="I5" i="14"/>
  <c r="G5" i="14"/>
  <c r="E5" i="14"/>
  <c r="I4" i="14"/>
  <c r="G4" i="14"/>
  <c r="E4" i="14"/>
  <c r="I3" i="14"/>
  <c r="G3" i="14"/>
  <c r="E3" i="14"/>
  <c r="I2" i="14"/>
  <c r="G2" i="14"/>
  <c r="E2" i="14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2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B35" i="5"/>
  <c r="L36" i="5"/>
  <c r="K36" i="5"/>
  <c r="J36" i="5"/>
  <c r="I36" i="5"/>
  <c r="H36" i="5"/>
  <c r="G36" i="5"/>
  <c r="D36" i="5"/>
  <c r="C36" i="5"/>
  <c r="B36" i="5"/>
  <c r="J35" i="5"/>
  <c r="I35" i="5"/>
  <c r="H35" i="5"/>
  <c r="D35" i="5"/>
  <c r="C35" i="5"/>
  <c r="L36" i="2"/>
  <c r="C36" i="2"/>
  <c r="D36" i="2"/>
  <c r="G36" i="2"/>
  <c r="H36" i="2"/>
  <c r="I36" i="2"/>
  <c r="J36" i="2"/>
  <c r="K36" i="2"/>
  <c r="B36" i="2"/>
  <c r="H35" i="2"/>
  <c r="I35" i="2"/>
  <c r="J35" i="2"/>
  <c r="C35" i="2"/>
  <c r="D35" i="2"/>
  <c r="B35" i="2"/>
</calcChain>
</file>

<file path=xl/comments1.xml><?xml version="1.0" encoding="utf-8"?>
<comments xmlns="http://schemas.openxmlformats.org/spreadsheetml/2006/main">
  <authors>
    <author>Microsoft Office User</author>
  </authors>
  <commentList>
    <comment ref="T3" authorId="0">
      <text>
        <r>
          <rPr>
            <sz val="10"/>
            <color indexed="81"/>
            <rFont val="Calibri"/>
          </rPr>
          <t>Never had a 300 yrd game</t>
        </r>
      </text>
    </comment>
    <comment ref="U3" authorId="0">
      <text>
        <r>
          <rPr>
            <sz val="10"/>
            <color indexed="81"/>
            <rFont val="Calibri"/>
          </rPr>
          <t xml:space="preserve">Never had a 100yd game
</t>
        </r>
      </text>
    </comment>
    <comment ref="V3" authorId="0">
      <text>
        <r>
          <rPr>
            <sz val="10"/>
            <color indexed="81"/>
            <rFont val="Calibri"/>
          </rPr>
          <t xml:space="preserve">WR3 if Watkins played - never had 100yd rec
</t>
        </r>
      </text>
    </comment>
    <comment ref="U4" authorId="0">
      <text>
        <r>
          <rPr>
            <sz val="10"/>
            <color indexed="81"/>
            <rFont val="Calibri"/>
          </rPr>
          <t xml:space="preserve">Untested back - no stats
</t>
        </r>
      </text>
    </comment>
    <comment ref="V4" authorId="0">
      <text>
        <r>
          <rPr>
            <b/>
            <sz val="10"/>
            <color indexed="81"/>
            <rFont val="Calibri"/>
          </rPr>
          <t>Never had 100yrd receving</t>
        </r>
      </text>
    </comment>
    <comment ref="AB4" authorId="0">
      <text>
        <r>
          <rPr>
            <b/>
            <sz val="10"/>
            <color indexed="81"/>
            <rFont val="Calibri"/>
          </rPr>
          <t>May still have a good day as Drew Brees likes to target the TE</t>
        </r>
      </text>
    </comment>
    <comment ref="V5" authorId="0">
      <text>
        <r>
          <rPr>
            <b/>
            <sz val="10"/>
            <color indexed="81"/>
            <rFont val="Calibri"/>
          </rPr>
          <t>Coming off injury - never had 100yd receiving</t>
        </r>
      </text>
    </comment>
    <comment ref="W5" authorId="0">
      <text>
        <r>
          <rPr>
            <b/>
            <sz val="10"/>
            <color indexed="81"/>
            <rFont val="Calibri"/>
          </rPr>
          <t>Carr never throws to TEs - Risky play</t>
        </r>
      </text>
    </comment>
    <comment ref="V6" authorId="0">
      <text>
        <r>
          <rPr>
            <sz val="10"/>
            <color indexed="81"/>
            <rFont val="Calibri"/>
          </rPr>
          <t xml:space="preserve">WR2 w/o Kendall Wright - no history with Mariota
</t>
        </r>
      </text>
    </comment>
    <comment ref="V7" authorId="0">
      <text>
        <r>
          <rPr>
            <sz val="10"/>
            <color indexed="81"/>
            <rFont val="Calibri"/>
          </rPr>
          <t xml:space="preserve">Likely #1 WR target of Mariota
</t>
        </r>
      </text>
    </comment>
    <comment ref="W8" authorId="0">
      <text>
        <r>
          <rPr>
            <sz val="10"/>
            <color indexed="81"/>
            <rFont val="Calibri"/>
          </rPr>
          <t xml:space="preserve">Banged up - doesn't usually matter
</t>
        </r>
      </text>
    </comment>
    <comment ref="V13" authorId="0">
      <text>
        <r>
          <rPr>
            <sz val="10"/>
            <color indexed="81"/>
            <rFont val="Calibri"/>
          </rPr>
          <t xml:space="preserve">Injured
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0" background="1" saveData="1">
    <dbPr connection="DSN=ff;UID=root;" command="select _x000a__x0009_team,_x000a__x0009_sum(PaAtt) as 'PaAtt',_x000a__x0009_max(PaAtt) as 'MaxPaAtt',_x000a__x0009_min(PaAtt) as 'MinPaAtt',_x000a__x0009_sum(RuAtt) as 'RuAtt',_x000a__x0009_max(RuAtt) as 'MaxRuAtt',_x000a__x0009_min(RuAtt) as 'MinRuAtt',_x000a__x0009_sum(fgAtt) as 'FgAtt',_x000a__x0009_max(fgAtt) as 'MaxFgAtt',_x000a__x0009_min(fgAtt) as 'MinFgAtt',_x000a__x0009_sum(xpAtt) as 'xpAtt',_x000a__x0009_max(xpAtt) as 'MaxXpAtt',_x000a__x0009_min(xpAtt) as 'MinXpAtt',_x000a__x0009_sum(RuTD) as 'RuTD',_x000a__x0009_max(RuTD) as 'MaxRuTD',_x000a__x0009_min(RuTD) as 'MinRuTD',_x000a__x0009_sum(Ru2pt) as 'Ru2pt',_x000a__x0009_max(Ru2pt) as 'MaxRu2pt',_x000a__x0009_min(Ru2pt) as 'MinRu2pt',_x000a__x0009_sum(PaTD) as 'PaTD',_x000a__x0009_max(PaTD) as 'MaxPaTD',_x000a__x0009_min(PaTD) as 'MinPaTD',_x000a__x0009_sum(Pa2pt) as 'Pa2pt',_x000a__x0009_max(Pa2pt) as 'MaxPa2pt',_x000a__x0009_min(Pa2pt) as 'MinPa2pt',_x000a__x0009_sum(fg) as 'fg',_x000a__x0009_max(fg) as 'MaxFg',_x000a__x0009_min(fg) as 'MinFg',_x000a__x0009_sum(xp) as 'xp',_x000a__x0009_max(xp) as 'MaxXp',_x000a__x0009_min(xp) as 'MinXp'_x000a_from (_x000a__x000a_select_x000a__x0009_ns.mnemonic as 'g_mnemonic',_x000a__x0009_ns.week as 'week',_x000a__x0009_ns.homeTeamId as 'team',_x000a__x0009_(select sum(att) from nfl_passing_stats where teamId=ns.homeTeamId and gameId=ns.gameId) as 'PaAtt',_x000a__x0009_(select sum(td) from nfl_passing_stats where teamId=ns.homeTeamId and gameId=ns.gameId) as 'PaTD',_x000a__x0009_(select sum(`2pt`) from nfl_passing_stats where teamId=ns.homeTeamId and gameId=ns.gameId) as 'Pa2pt',_x000a__x0009_(select sum(att) from nfl_rushing_stats where teamId=ns.homeTeamId and gameId=ns.gameId) as 'RuAtt',_x000a__x0009_(select sum(td) from nfl_rushing_stats where teamId=ns.homeTeamId and gameId=ns.gameId) as 'RuTD',_x000a__x0009_(select sum(`2pt`) from nfl_rushing_stats where teamId=ns.homeTeamId and gameId=ns.gameId) as 'Ru2pt',_x000a__x0009_(select sum(xpAtt) from nfl_kicker_stats where teamId=ns.homeTeamId and gameId=ns.gameId) as 'xpAtt',_x000a__x0009_(select sum(xp) from nfl_kicker_stats where teamId=ns.homeTeamId and gameId=ns.gameId) as 'xp',_x000a__x0009_(select sum(fgAtt) from nfl_kicker_stats where teamId=ns.homeTeamId and gameId=ns.gameId) as 'fgAtt',_x000a__x0009_(select sum((fg3pt + fg4pt + fg5pt)) from nfl_kicker_stats where teamId=ns.homeTeamId and gameId=ns.gameId) as 'fg'_x000a_from_x000a__x0009_nfl_schedule ns_x000a__x0009__x000a_UNION_x000a__x000a_select_x000a__x0009_ns.mnemonic as 'g_mnemonic',_x000a__x0009_ns.week as 'week',_x000a__x0009_ns.awayTeamId as 'team',_x000a__x0009_(select sum(att) from nfl_passing_stats where teamId=ns.awayTeamId and gameId=ns.gameId) as 'PaAtt',_x000a__x0009_(select sum(td) from nfl_passing_stats where teamId=ns.awayTeamId and gameId=ns.gameId) as 'PaTD',_x000a__x0009_(select sum(`2pt`) from nfl_passing_stats where teamId=ns.awayTeamId and gameId=ns.gameId) as 'Pa2pt',_x000a__x0009_(select sum(att) from nfl_rushing_stats where teamId=ns.awayTeamId and gameId=ns.gameId) as 'RuAtt',_x000a__x0009_(select sum(td) from nfl_rushing_stats where teamId=ns.awayTeamId and gameId=ns.gameId) as 'RuTD',_x000a__x0009_(select sum(`2pt`) from nfl_rushing_stats where teamId=ns.awayTeamId and gameId=ns.gameId) as 'Ru2pt',_x000a__x0009_(select sum(xpAtt) from nfl_kicker_stats where teamId=ns.awayTeamId and gameId=ns.gameId) as 'xpAtt',_x000a__x0009_(select sum(xp) from nfl_kicker_stats where teamId=ns.awayTeamId and gameId=ns.gameId) as 'xp',_x000a__x0009_(select sum(fgAtt) from nfl_kicker_stats where teamId=ns.awayTeamId and gameId=ns.gameId) as 'fgAtt',_x000a__x0009_(select sum((fg3pt + fg4pt + fg5pt)) from nfl_kicker_stats where teamId=ns.awayTeamId and gameId=ns.gameId) as 'fg'_x000a_from_x000a__x0009_nfl_schedule ns_x000a_) as games_x000a_group by team_x000a_order by team"/>
  </connection>
  <connection id="2" name="Connection1" type="1" refreshedVersion="0" background="1" saveData="1">
    <dbPr connection="DSN=ff;UID=root;" command="select _x000a__x0009_team,_x000a__x0009_sum(PaAtt) as 'PaAtt',_x000a__x0009_max(PaAtt) as 'MaxPaAtt',_x000a__x0009_min(PaAtt) as 'MinPaAtt',_x000a__x0009_sum(RuAtt) as 'RuAtt',_x000a__x0009_max(RuAtt) as 'MaxRuAtt',_x000a__x0009_min(RuAtt) as 'MinRuAtt',_x000a__x0009_sum(fgAtt) as 'FgAtt',_x000a__x0009_max(fgAtt) as 'MaxFgAtt',_x000a__x0009_min(fgAtt) as 'MinFgAtt',_x000a__x0009_sum(xpAtt) as 'xpAtt',_x000a__x0009_max(xpAtt) as 'MaxXpAtt',_x000a__x0009_min(xpAtt) as 'MinXpAtt',_x000a__x0009_sum(RuTD) as 'RuTD',_x000a__x0009_max(RuTD) as 'MaxRuTD',_x000a__x0009_min(RuTD) as 'MinRuTD',_x000a__x0009_sum(Ru2pt) as 'Ru2pt',_x000a__x0009_max(Ru2pt) as 'MaxRu2pt',_x000a__x0009_min(Ru2pt) as 'MinRu2pt',_x000a__x0009_sum(PaTD) as 'PaTD',_x000a__x0009_max(PaTD) as 'MaxPaTD',_x000a__x0009_min(PaTD) as 'MinPaTD',_x000a__x0009_sum(Pa2pt) as 'Pa2pt',_x000a__x0009_max(Pa2pt) as 'MaxPa2pt',_x000a__x0009_min(Pa2pt) as 'MinPa2pt',_x000a__x0009_sum(fg) as 'fg',_x000a__x0009_max(fg) as 'MaxFg',_x000a__x0009_min(fg) as 'MinFg',_x000a__x0009_sum(xp) as 'xp',_x000a__x0009_max(xp) as 'MaxXp',_x000a__x0009_min(xp) as 'MinXp'_x000a_from (_x000a__x000a_select_x000a__x0009_ns.mnemonic as 'g_mnemonic',_x000a__x0009_ns.week as 'week',_x000a__x0009_ns.awayTeamId as 'team',_x000a__x0009_(select sum(att) from nfl_passing_stats where teamId=ns.homeTeamId and gameId=ns.gameId) as 'PaAtt',_x000a__x0009_(select sum(td) from nfl_passing_stats where teamId=ns.homeTeamId and gameId=ns.gameId) as 'PaTD',_x000a__x0009_(select sum(`2pt`) from nfl_passing_stats where teamId=ns.homeTeamId and gameId=ns.gameId) as 'Pa2pt',_x000a__x0009_(select sum(att) from nfl_rushing_stats where teamId=ns.homeTeamId and gameId=ns.gameId) as 'RuAtt',_x000a__x0009_(select sum(td) from nfl_rushing_stats where teamId=ns.homeTeamId and gameId=ns.gameId) as 'RuTD',_x000a__x0009_(select sum(`2pt`) from nfl_rushing_stats where teamId=ns.homeTeamId and gameId=ns.gameId) as 'Ru2pt',_x000a__x0009_(select sum(xpAtt) from nfl_kicker_stats where teamId=ns.homeTeamId and gameId=ns.gameId) as 'xpAtt',_x000a__x0009_(select sum(xp) from nfl_kicker_stats where teamId=ns.homeTeamId and gameId=ns.gameId) as 'xp',_x000a__x0009_(select sum(fgAtt) from nfl_kicker_stats where teamId=ns.homeTeamId and gameId=ns.gameId) as 'fgAtt',_x000a__x0009_(select sum((fg3pt + fg4pt + fg5pt)) from nfl_kicker_stats where teamId=ns.homeTeamId and gameId=ns.gameId) as 'fg'_x000a_from_x000a__x0009_nfl_schedule ns_x000a__x0009__x000a_UNION_x000a__x000a_select_x000a__x0009_ns.mnemonic as 'g_mnemonic',_x000a__x0009_ns.week as 'week',_x000a__x0009_ns.homeTeamId as 'team',_x000a__x0009_(select sum(att) from nfl_passing_stats where teamId=ns.awayTeamId and gameId=ns.gameId) as 'PaAtt',_x000a__x0009_(select sum(td) from nfl_passing_stats where teamId=ns.awayTeamId and gameId=ns.gameId) as 'PaTD',_x000a__x0009_(select sum(`2pt`) from nfl_passing_stats where teamId=ns.awayTeamId and gameId=ns.gameId) as 'Pa2pt',_x000a__x0009_(select sum(att) from nfl_rushing_stats where teamId=ns.awayTeamId and gameId=ns.gameId) as 'RuAtt',_x000a__x0009_(select sum(td) from nfl_rushing_stats where teamId=ns.awayTeamId and gameId=ns.gameId) as 'RuTD',_x000a__x0009_(select sum(`2pt`) from nfl_rushing_stats where teamId=ns.awayTeamId and gameId=ns.gameId) as 'Ru2pt',_x000a__x0009_(select sum(xpAtt) from nfl_kicker_stats where teamId=ns.awayTeamId and gameId=ns.gameId) as 'xpAtt',_x000a__x0009_(select sum(xp) from nfl_kicker_stats where teamId=ns.awayTeamId and gameId=ns.gameId) as 'xp',_x000a__x0009_(select sum(fgAtt) from nfl_kicker_stats where teamId=ns.awayTeamId and gameId=ns.gameId) as 'fgAtt',_x000a__x0009_(select sum((fg3pt + fg4pt + fg5pt)) from nfl_kicker_stats where teamId=ns.awayTeamId and gameId=ns.gameId) as 'fg'_x000a_from_x000a__x0009_nfl_schedule ns_x000a_) as games_x000a_group by team_x000a_order by team"/>
  </connection>
  <connection id="3" name="Connection2" type="1" refreshedVersion="0" background="1" saveData="1">
    <dbPr connection="DSN=ff;UID=root;" command="select_x000a__x0009_game,_x000a__x0009_team,_x000a__x0009_opp,_x000a__x0009_week,_x000a__x0009_pointsScored,_x000a__x0009_result_x000a_from (_x000a_select_x000a__x0009_mnemonic as 'game',_x000a__x0009_week,_x000a__x0009_homeTeamId as 'team',_x000a__x0009_awayTeamId as 'opp',_x000a__x0009_hScore as 'pointsScored',_x000a__x0009_if(hScore = 0 and aScore = 0,&quot;&quot;,if(hScore &gt; aScore,&quot;W&quot;,if(hScore = aScore,&quot;T&quot;,&quot;L&quot;))) as 'result',_x000a__x0009_gametime_x000a_from_x000a__x0009_nfl_schedule_x000a_UNION_x000a_select_x000a__x0009_mnemonic as 'game',_x000a__x0009_week,_x000a__x0009_awayTeamId as 'team',_x000a__x0009_homeTeamId as 'opp',_x000a__x0009_aScore as 'pointsScored',_x000a__x0009_if(hScore = 0 and aScore = 0,&quot;&quot;,if(aScore &gt; hScore,&quot;W&quot;,if(aScore = hScore,&quot;T&quot;,&quot;L&quot;))) as 'result',_x000a__x0009_gametime_x000a_from_x000a__x0009_nfl_schedule_x000a_) as schedule_x000a_order by week, gametime, game"/>
  </connection>
  <connection id="4" name="Connection3" type="1" refreshedVersion="0" background="1" saveData="1">
    <dbPr connection="DSN=ff;UID=root;" command="select _x000a__x0009_concat(np.firstName,' ',np.lastName) as 'Player Name',_x000a__x0009_np.position as 'Position',_x000a__x0009_np.teamId as 'Team',_x000a__x0009_IF(np.teamId = ns.homeTeamId, ns.awayTeamId, ns.homeTeamId) as 'Opp',_x000a__x0009_ns.week as 'Week',_x000a__x0009_nps.p_mnemonic,_x000a__x0009_nps.g_mnemonic,_x000a__x0009_nps.att as 'PaAtt',_x000a__x0009_nps.cmp as 'PaCmp',_x000a__x0009_nps.yrd as 'PaYd',_x000a__x0009_nps.td as 'PaTD',_x000a__x0009_nps.`2pt` as 'Pa2pt',_x000a__x0009_nps.`int` as 'PaInt',_x000a__x0009_nps.`300gm` as 'Pa300gm',_x000a__x0009_nrs.att as 'RuAtt',_x000a__x0009_nrs.yrd as 'RuYd',_x000a__x0009_nrs.td as 'RuTD',_x000a__x0009_nrs.`2pt` as 'Ru2pt',_x000a__x0009_nrs.`100gm` as 'Ru100gm',_x000a__x0009_nres.tgt as 'ReTgt',_x000a__x0009_nres.recpt as 'ReRcpt',_x000a__x0009_nres.yrd as 'ReYd',_x000a__x0009_nres.td as 'ReTD',_x000a__x0009_nres.`2pt` as 'Re2pt',_x000a__x0009_nres.`100gm` as 'Re100gm',_x000a__x0009_nms.fl as 'FL',_x000a__x0009_nms.spTmTD as 'SpTmTD'_x000a_from _x000a__x0009_nfl_passing_stats nps_x000a__x0009_join nfl_player np on nps.playerId=np.playerId_x000a__x0009_join nfl_schedule ns on nps.gameId=ns.gameId_x000a__x0009_left join nfl_rushing_stats nrs on nps.playerId=nrs.playerId and nps.gameId=nrs.gameId_x000a__x0009_left join nfl_receiving_stats nres on nps.playerId=nres.playerId and nps.gameId=nres.gameId_x000a__x0009_left join nfl_misc_stats nms on nps.playerId=nms.playerId and nps.gameId=nms.gameId_x000a_where_x000a__x0009_np.position='QB' _x000a__x0009_or_x000a__x0009_( np.position in ('RB','FB') and np.playerId not in (select distinct playerId from nfl_rushing_stats) )_x000a__x0009_or_x000a__x0009_( np.position in ('WR','TE') and np.playerId not in (select distinct playerId from nfl_receiving_stats) )_x000a__x0009_or_x000a__x0009_( np.position not in ('QB','RB','FB','WR','TE') )_x000a__x000a_UNION_x000a__x000a_select _x000a__x0009_concat(np.firstName,' ',np.lastName) as 'Player Name',_x000a__x0009_np.position as 'Position',_x000a__x0009_np.teamId as 'Team',_x000a__x0009_IF(np.teamId = ns.homeTeamId, ns.awayTeamId, ns.homeTeamId) as 'Opp',_x000a__x0009_ns.week as 'Week',_x000a__x0009_nrs.p_mnemonic,_x000a__x0009_nrs.g_mnemonic,_x000a__x0009_nps.att as 'PaAtt',_x000a__x0009_nps.cmp as 'PaCmp',_x000a__x0009_nps.yrd as 'PaYd',_x000a__x0009_nps.td as 'PaTD',_x000a__x0009_nps.`2pt` as 'Pa2pt',_x000a__x0009_nps.`int` as 'PaInt',_x000a__x0009_nps.`300gm` as 'Pa300gm',_x000a__x0009_nrs.att as 'RuAtt',_x000a__x0009_nrs.yrd as 'RuYd',_x000a__x0009_nrs.td as 'RuTD',_x000a__x0009_nrs.`2pt` as 'Ru2pt',_x000a__x0009_nrs.`100gm` as 'Ru100gm',_x000a__x0009_nres.tgt as 'ReTgt',_x000a__x0009_nres.recpt as 'ReRcpt',_x000a__x0009_nres.yrd as 'ReYd',_x000a__x0009_nres.td as 'ReTD',_x000a__x0009_nres.`2pt` as 'Re2pt',_x000a__x0009_nres.`100gm` as 'Re100gm',_x000a__x0009_nms.fl as 'FL',_x000a__x0009_nms.spTmTD as 'SpTmTD'_x000a_from _x000a__x0009_nfl_rushing_stats nrs_x000a__x0009_join nfl_player np on nrs.playerId=np.playerId_x000a__x0009_join nfl_schedule ns on nrs.gameId=ns.gameId_x000a__x0009_left join nfl_passing_stats nps on nrs.playerId=nps.playerId and nrs.gameId=nps.gameId_x000a__x0009_left join nfl_receiving_stats nres on nrs.playerId=nres.playerId and nrs.gameId=nres.gameId_x000a__x0009_left join nfl_misc_stats nms on nrs.playerId=nms.playerId and nrs.gameId=nms.gameId_x000a_where_x000a__x0009_(np.position in ('RB','FB')_x000a__x0009_or_x000a__x0009_( np.position in ('QB') and np.playerId not in (select distinct playerId from nfl_passing_stats) )_x000a__x0009_or_x000a__x0009_( np.position in ('WR','TE') and np.playerId not in (select distinct playerId from nfl_receiving_stats) )_x000a__x0009_or_x000a__x0009_( np.position not in ('QB','RB','FB','WR','TE') and np.playerId not in (select distinct playerId from nfl_passing_stats) ))_x000a__x000a_UNION_x000a__x000a_select _x000a__x0009_concat(np.firstName,' ',np.lastName) as 'Player Name',_x000a__x0009_np.position as 'Position',_x000a__x0009_np.teamId as 'Team',_x000a__x0009_IF(np.teamId = ns.homeTeamId, ns.awayTeamId, ns.homeTeamId) as 'Opp',_x000a__x0009_ns.week as 'Week',_x000a__x0009_nres.p_mnemonic,_x000a__x0009_nres.g_mnemonic,_x000a__x0009_nps.att as 'PaAtt',_x000a__x0009_nps.cmp as 'PaCmp',_x000a__x0009_nps.yrd as 'PaYd',_x000a__x0009_nps.td as 'PaTD',_x000a__x0009_nps.`2pt` as 'Pa2pt',_x000a__x0009_nps.`int` as 'PaInt',_x000a__x0009_nps.`300gm` as 'Pa300gm',_x000a__x0009_nrs.att as 'RuAtt',_x000a__x0009_nrs.yrd as 'RuYd',_x000a__x0009_nrs.td as 'RuTD',_x000a__x0009_nrs.`2pt` as 'Ru2pt',_x000a__x0009_nrs.`100gm` as 'Ru100gm',_x000a__x0009_nres.tgt as 'ReTgt',_x000a__x0009_nres.recpt as 'ReRcpt',_x000a__x0009_nres.yrd as 'ReYd',_x000a__x0009_nres.td as 'ReTD',_x000a__x0009_nres.`2pt` as 'Re2pt',_x000a__x0009_nres.`100gm` as 'Re100gm',_x000a__x0009_nms.fl as 'FL',_x000a__x0009_nms.spTmTD as 'SpTmTD'_x000a_from _x000a__x0009_nfl_receiving_stats nres_x000a__x0009_join nfl_player np on nres.playerId=np.playerId_x000a__x0009_join nfl_schedule ns on nres.gameId=ns.gameId_x000a__x0009_left join nfl_passing_stats nps on nres.playerId=nps.playerId and nres.gameId=nps.gameId_x000a__x0009_left join nfl_rushing_stats nrs on nres.playerId=nrs.playerId and nres.gameId=nrs.gameId_x000a__x0009_left join nfl_misc_stats nms on nres.playerId=nms.playerId and nres.gameId=nms.gameId_x000a_where_x000a__x0009_(np.position in ('WR','TE')_x000a__x0009_or_x000a__x0009_( np.position in ('QB') and np.playerId not in (select distinct playerId from nfl_passing_stats) )_x000a__x0009_or_x000a__x0009_( np.position in ('RB','FB') and np.playerId not in (select distinct playerId from nfl_rushing_stats) )_x000a__x0009_or_x000a__x0009_( np.position not in ('QB','RB','FB','WR','TE') and np.playerId not in (select distinct playerId from nfl_passing_stats) and np.playerId not in (select distinct playerId from nfl_rushing_stats) )_x0009_)_x000a__x0009__x000a_UNION_x000a__x0009__x000a_select _x000a__x0009_concat(np.firstName,' ',np.lastName) as 'Player Name',_x000a__x0009_np.position as 'Position',_x000a__x0009_np.teamId as 'Team',_x000a__x0009_IF(np.teamId = ns.homeTeamId, ns.awayTeamId, ns.homeTeamId) as 'Opp',_x000a__x0009_ns.week as 'Week',_x000a__x0009_nres.p_mnemonic,_x000a__x0009_nres.g_mnemonic,_x000a__x0009_nps.att as 'PaAtt',_x000a__x0009_nps.cmp as 'PaCmp',_x000a__x0009_nps.yrd as 'PaYd',_x000a__x0009_nps.td as 'PaTD',_x000a__x0009_nps.`2pt` as 'Pa2pt',_x000a__x0009_nps.`int` as 'PaInt',_x000a__x0009_nps.`300gm` as 'Pa300gm',_x000a__x0009_nrs.att as 'RuAtt',_x000a__x0009_nrs.yrd as 'RuYd',_x000a__x0009_nrs.td as 'RuTD',_x000a__x0009_nrs.`2pt` as 'Ru2pt',_x000a__x0009_nrs.`100gm` as 'Ru100gm',_x000a__x0009_nres.tgt as 'ReTgt',_x000a__x0009_nres.recpt as 'ReRcpt',_x000a__x0009_nres.yrd as 'ReYd',_x000a__x0009_nres.td as 'ReTD',_x000a__x0009_nres.`2pt` as 'Re2pt',_x000a__x0009_nres.`100gm` as 'Re100gm',_x000a__x0009_nms.fl as 'FL',_x000a__x0009_nms.spTmTD as 'SpTmTD'_x000a_from _x000a__x0009_nfl_misc_stats nms_x000a__x0009_join nfl_player np on nms.playerId=np.playerId_x000a__x0009_join nfl_schedule ns on nms.gameId=ns.gameId_x000a__x0009_left join nfl_passing_stats nps on nms.playerId=nps.playerId and nms.gameId=nps.gameId_x000a__x0009_left join nfl_rushing_stats nrs on nms.playerId=nrs.playerId and nms.gameId=nrs.gameId_x000a__x0009_left join nfl_receiving_stats nres on nms.playerId=nres.playerId and nms.gameId=nres.gameId_x000a_where_x000a__x0009_(( np.position in ('WR','TE')  and np.playerId not in (select distinct playerId from nfl_receiving_stats) )_x000a__x0009_or_x000a__x0009_( np.position in ('QB') and np.playerId not in (select distinct playerId from nfl_passing_stats) )_x000a__x0009_or_x000a__x0009_( np.position in ('RB','FB') and np.playerId not in (select distinct playerId from nfl_rushing_stats) )_x000a__x0009_or_x000a__x0009_( np.position not in ('QB','RB','FB','WR','TE') and np.playerId not in (select distinct playerId from nfl_passing_stats) and np.playerId not in (select distinct playerId from nfl_rushing_stats) and np.playerId not in (select distinct playerId from nfl_receiving_stats) )_x0009_)"/>
  </connection>
</connections>
</file>

<file path=xl/sharedStrings.xml><?xml version="1.0" encoding="utf-8"?>
<sst xmlns="http://schemas.openxmlformats.org/spreadsheetml/2006/main" count="16389" uniqueCount="1546">
  <si>
    <t>team</t>
  </si>
  <si>
    <t>PaAtt</t>
  </si>
  <si>
    <t>MaxPaAtt</t>
  </si>
  <si>
    <t>MinPaAtt</t>
  </si>
  <si>
    <t>RuAtt</t>
  </si>
  <si>
    <t>MaxRuAtt</t>
  </si>
  <si>
    <t>MinRuAtt</t>
  </si>
  <si>
    <t>FgAtt</t>
  </si>
  <si>
    <t>MaxFgAtt</t>
  </si>
  <si>
    <t>MinFgAtt</t>
  </si>
  <si>
    <t>xpAtt</t>
  </si>
  <si>
    <t>MaxXpAtt</t>
  </si>
  <si>
    <t>MinXpAtt</t>
  </si>
  <si>
    <t>RuTD</t>
  </si>
  <si>
    <t>MaxRuTD</t>
  </si>
  <si>
    <t>MinRuTD</t>
  </si>
  <si>
    <t>Ru2pt</t>
  </si>
  <si>
    <t>MaxRu2pt</t>
  </si>
  <si>
    <t>MinRu2pt</t>
  </si>
  <si>
    <t>PaTD</t>
  </si>
  <si>
    <t>MaxPaTD</t>
  </si>
  <si>
    <t>MinPaTD</t>
  </si>
  <si>
    <t>Pa2pt</t>
  </si>
  <si>
    <t>MaxPa2pt</t>
  </si>
  <si>
    <t>MinPa2pt</t>
  </si>
  <si>
    <t>fg</t>
  </si>
  <si>
    <t>MaxFg</t>
  </si>
  <si>
    <t>MinFg</t>
  </si>
  <si>
    <t>xp</t>
  </si>
  <si>
    <t>MaxXp</t>
  </si>
  <si>
    <t>MinXp</t>
  </si>
  <si>
    <t>DEN</t>
  </si>
  <si>
    <t>NYJ</t>
  </si>
  <si>
    <t>HOU</t>
  </si>
  <si>
    <t>DAL</t>
  </si>
  <si>
    <t>STL</t>
  </si>
  <si>
    <t>TB</t>
  </si>
  <si>
    <t>NYG</t>
  </si>
  <si>
    <t>PHI</t>
  </si>
  <si>
    <t>MIN</t>
  </si>
  <si>
    <t>JAC</t>
  </si>
  <si>
    <t>NO</t>
  </si>
  <si>
    <t>MIA</t>
  </si>
  <si>
    <t>NE</t>
  </si>
  <si>
    <t>CAR</t>
  </si>
  <si>
    <t>CLE</t>
  </si>
  <si>
    <t>ARI</t>
  </si>
  <si>
    <t>GB</t>
  </si>
  <si>
    <t>PIT</t>
  </si>
  <si>
    <t>SD</t>
  </si>
  <si>
    <t>ATL</t>
  </si>
  <si>
    <t>CIN</t>
  </si>
  <si>
    <t>CHI</t>
  </si>
  <si>
    <t>WAS</t>
  </si>
  <si>
    <t>TEN</t>
  </si>
  <si>
    <t>BAL</t>
  </si>
  <si>
    <t>OAK</t>
  </si>
  <si>
    <t>SEA</t>
  </si>
  <si>
    <t>BUF</t>
  </si>
  <si>
    <t>IND</t>
  </si>
  <si>
    <t>SF</t>
  </si>
  <si>
    <t>DET</t>
  </si>
  <si>
    <t>KC</t>
  </si>
  <si>
    <t>Team</t>
  </si>
  <si>
    <t>Norm PaAtt</t>
  </si>
  <si>
    <t>Norm RuAtt</t>
  </si>
  <si>
    <t>NormFgAtt</t>
  </si>
  <si>
    <t>Norm OffAtt</t>
  </si>
  <si>
    <t>Norm PaTD</t>
  </si>
  <si>
    <t>Norm RuTD</t>
  </si>
  <si>
    <t>NormFg</t>
  </si>
  <si>
    <t>Norm OffPts</t>
  </si>
  <si>
    <t>Norm DefPA</t>
  </si>
  <si>
    <t>Norm DefAtt</t>
  </si>
  <si>
    <t>Pts/Att</t>
  </si>
  <si>
    <t>Att/Pt</t>
  </si>
  <si>
    <t>Avg</t>
  </si>
  <si>
    <t>Stdev</t>
  </si>
  <si>
    <t>Rank</t>
  </si>
  <si>
    <t>Type</t>
  </si>
  <si>
    <t>%Pass</t>
  </si>
  <si>
    <t>%Run</t>
  </si>
  <si>
    <t>% vs Pass</t>
  </si>
  <si>
    <t>% vs Run</t>
  </si>
  <si>
    <t>game</t>
  </si>
  <si>
    <t>week</t>
  </si>
  <si>
    <t>opp</t>
  </si>
  <si>
    <t>pointsScored</t>
  </si>
  <si>
    <t>result</t>
  </si>
  <si>
    <t>NFL_20150910_PIT@NE</t>
  </si>
  <si>
    <t>W</t>
  </si>
  <si>
    <t>L</t>
  </si>
  <si>
    <t>NFL_20150913_CAR@JAC</t>
  </si>
  <si>
    <t>NFL_20150913_CLE@NYJ</t>
  </si>
  <si>
    <t>NFL_20150913_DET@SD</t>
  </si>
  <si>
    <t>NFL_20150913_GB@CHI</t>
  </si>
  <si>
    <t>NFL_20150913_IND@BUF</t>
  </si>
  <si>
    <t>NFL_20150913_KC@HOU</t>
  </si>
  <si>
    <t>NFL_20150913_MIA@WAS</t>
  </si>
  <si>
    <t>NFL_20150913_SEA@STL</t>
  </si>
  <si>
    <t>NFL_20150913_NO@ARI</t>
  </si>
  <si>
    <t>NFL_20150913_BAL@DEN</t>
  </si>
  <si>
    <t>NFL_20150913_CIN@OAK</t>
  </si>
  <si>
    <t>NFL_20150913_TEN@TB</t>
  </si>
  <si>
    <t>NFL_20150913_NYG@DAL</t>
  </si>
  <si>
    <t>NFL_20150914_PHI@ATL</t>
  </si>
  <si>
    <t>NFL_20150914_MIN@SF</t>
  </si>
  <si>
    <t>NFL_20150917_DEN@KC</t>
  </si>
  <si>
    <t>NFL_20150920_ARI@CHI</t>
  </si>
  <si>
    <t>NFL_20150920_ATL@NYG</t>
  </si>
  <si>
    <t>NFL_20150920_DET@MIN</t>
  </si>
  <si>
    <t>NFL_20150920_HOU@CAR</t>
  </si>
  <si>
    <t>NFL_20150920_NE@BUF</t>
  </si>
  <si>
    <t>NFL_20150920_SD@CIN</t>
  </si>
  <si>
    <t>NFL_20150920_SF@PIT</t>
  </si>
  <si>
    <t>NFL_20150920_STL@WAS</t>
  </si>
  <si>
    <t>NFL_20150920_TEN@CLE</t>
  </si>
  <si>
    <t>NFL_20150920_TB@NO</t>
  </si>
  <si>
    <t>NFL_20150920_BAL@OAK</t>
  </si>
  <si>
    <t>NFL_20150920_DAL@PHI</t>
  </si>
  <si>
    <t>NFL_20150920_MIA@JAC</t>
  </si>
  <si>
    <t>NFL_20150920_SEA@GB</t>
  </si>
  <si>
    <t>NFL_20150921_NYJ@IND</t>
  </si>
  <si>
    <t>NFL_20150924_WAS@NYG</t>
  </si>
  <si>
    <t>NFL_20150927_ATL@DAL</t>
  </si>
  <si>
    <t>NFL_20150927_CIN@BAL</t>
  </si>
  <si>
    <t>NFL_20150927_IND@TEN</t>
  </si>
  <si>
    <t>NFL_20150927_JAC@NE</t>
  </si>
  <si>
    <t>NFL_20150927_NO@CAR</t>
  </si>
  <si>
    <t>NFL_20150927_OAK@CLE</t>
  </si>
  <si>
    <t>NFL_20150927_PHI@NYJ</t>
  </si>
  <si>
    <t>NFL_20150927_PIT@STL</t>
  </si>
  <si>
    <t>NFL_20150927_SD@MIN</t>
  </si>
  <si>
    <t>NFL_20150927_TB@HOU</t>
  </si>
  <si>
    <t>NFL_20150927_SF@ARI</t>
  </si>
  <si>
    <t>NFL_20150927_BUF@MIA</t>
  </si>
  <si>
    <t>NFL_20150927_CHI@SEA</t>
  </si>
  <si>
    <t>NFL_20150927_DEN@DET</t>
  </si>
  <si>
    <t>NFL_20150928_KC@GB</t>
  </si>
  <si>
    <t>NFL_20151001_BAL@PIT</t>
  </si>
  <si>
    <t>NFL_20151004_CAR@TB</t>
  </si>
  <si>
    <t>NFL_20151004_CLE@SD</t>
  </si>
  <si>
    <t>NFL_20151004_HOU@ATL</t>
  </si>
  <si>
    <t>NFL_20151004_JAC@IND</t>
  </si>
  <si>
    <t>NFL_20151004_KC@CIN</t>
  </si>
  <si>
    <t>NFL_20151004_NYG@BUF</t>
  </si>
  <si>
    <t>NFL_20151004_NYJ@MIA</t>
  </si>
  <si>
    <t>NFL_20151004_OAK@CHI</t>
  </si>
  <si>
    <t>NFL_20151004_PHI@WAS</t>
  </si>
  <si>
    <t>NFL_20151004_GB@SF</t>
  </si>
  <si>
    <t>NFL_20151004_MIN@DEN</t>
  </si>
  <si>
    <t>NFL_20151004_STL@ARI</t>
  </si>
  <si>
    <t>NFL_20151004_DAL@NO</t>
  </si>
  <si>
    <t>NFL_20151005_DET@SEA</t>
  </si>
  <si>
    <t>NFL_20151008_IND@HOU</t>
  </si>
  <si>
    <t>NFL_20151011_BUF@TEN</t>
  </si>
  <si>
    <t>NFL_20151011_CHI@KC</t>
  </si>
  <si>
    <t>NFL_20151011_CLE@BAL</t>
  </si>
  <si>
    <t>NFL_20151011_JAC@TB</t>
  </si>
  <si>
    <t>NFL_20151011_NO@PHI</t>
  </si>
  <si>
    <t>NFL_20151011_SEA@CIN</t>
  </si>
  <si>
    <t>NFL_20151011_STL@GB</t>
  </si>
  <si>
    <t>NFL_20151011_WAS@ATL</t>
  </si>
  <si>
    <t>NFL_20151011_ARI@DET</t>
  </si>
  <si>
    <t>NFL_20151011_DEN@OAK</t>
  </si>
  <si>
    <t>NFL_20151011_NE@DAL</t>
  </si>
  <si>
    <t>NFL_20151011_SF@NYG</t>
  </si>
  <si>
    <t>NFL_20151012_PIT@SD</t>
  </si>
  <si>
    <t>NFL_20151015_ATL@NO</t>
  </si>
  <si>
    <t>NFL_20151018_ARI@PIT</t>
  </si>
  <si>
    <t>NFL_20151018_CHI@DET</t>
  </si>
  <si>
    <t>NFL_20151018_CIN@BUF</t>
  </si>
  <si>
    <t>NFL_20151018_DEN@CLE</t>
  </si>
  <si>
    <t>NFL_20151018_HOU@JAC</t>
  </si>
  <si>
    <t>NFL_20151018_KC@MIN</t>
  </si>
  <si>
    <t>NFL_20151018_MIA@TEN</t>
  </si>
  <si>
    <t>NFL_20151018_WAS@NYJ</t>
  </si>
  <si>
    <t>NFL_20151018_CAR@SEA</t>
  </si>
  <si>
    <t>NFL_20151018_BAL@SF</t>
  </si>
  <si>
    <t>NFL_20151018_SD@GB</t>
  </si>
  <si>
    <t>NFL_20151018_NE@IND</t>
  </si>
  <si>
    <t>NFL_20151019_NYG@PHI</t>
  </si>
  <si>
    <t>NFL_20151022_SEA@SF</t>
  </si>
  <si>
    <t>NFL_20151025_ATL@TEN</t>
  </si>
  <si>
    <t>NFL_20151025_BUF@JAC</t>
  </si>
  <si>
    <t>NFL_20151025_CLE@STL</t>
  </si>
  <si>
    <t>NFL_20151025_HOU@MIA</t>
  </si>
  <si>
    <t>NFL_20151025_MIN@DET</t>
  </si>
  <si>
    <t>NFL_20151025_NO@IND</t>
  </si>
  <si>
    <t>NFL_20151025_NYJ@NE</t>
  </si>
  <si>
    <t>NFL_20151025_PIT@KC</t>
  </si>
  <si>
    <t>NFL_20151025_TB@WAS</t>
  </si>
  <si>
    <t>NFL_20151025_OAK@SD</t>
  </si>
  <si>
    <t>NFL_20151025_DAL@NYG</t>
  </si>
  <si>
    <t>NFL_20151025_PHI@CAR</t>
  </si>
  <si>
    <t>NFL_20151026_BAL@ARI</t>
  </si>
  <si>
    <t>NFL_20151029_MIA@NE</t>
  </si>
  <si>
    <t>NFL_20151101_DET@KC</t>
  </si>
  <si>
    <t>NFL_20151101_ARI@CLE</t>
  </si>
  <si>
    <t>NFL_20151101_CIN@PIT</t>
  </si>
  <si>
    <t>NFL_20151101_MIN@CHI</t>
  </si>
  <si>
    <t>NFL_20151101_NYG@NO</t>
  </si>
  <si>
    <t>NFL_20151101_SD@BAL</t>
  </si>
  <si>
    <t>NFL_20151101_SF@STL</t>
  </si>
  <si>
    <t>NFL_20151101_TB@ATL</t>
  </si>
  <si>
    <t>NFL_20151101_TEN@HOU</t>
  </si>
  <si>
    <t>NFL_20151101_NYJ@OAK</t>
  </si>
  <si>
    <t>NFL_20151101_SEA@DAL</t>
  </si>
  <si>
    <t>NFL_20151101_GB@DEN</t>
  </si>
  <si>
    <t>NFL_20151102_IND@CAR</t>
  </si>
  <si>
    <t>NFL_20151105_CLE@CIN</t>
  </si>
  <si>
    <t/>
  </si>
  <si>
    <t>NFL_20151108_GB@CAR</t>
  </si>
  <si>
    <t>NFL_20151108_JAC@NYJ</t>
  </si>
  <si>
    <t>NFL_20151108_MIA@BUF</t>
  </si>
  <si>
    <t>NFL_20151108_OAK@PIT</t>
  </si>
  <si>
    <t>NFL_20151108_STL@MIN</t>
  </si>
  <si>
    <t>NFL_20151108_TEN@NO</t>
  </si>
  <si>
    <t>NFL_20151108_WAS@NE</t>
  </si>
  <si>
    <t>NFL_20151108_ATL@SF</t>
  </si>
  <si>
    <t>NFL_20151108_NYG@TB</t>
  </si>
  <si>
    <t>NFL_20151108_DEN@IND</t>
  </si>
  <si>
    <t>NFL_20151108_PHI@DAL</t>
  </si>
  <si>
    <t>NFL_20151109_CHI@SD</t>
  </si>
  <si>
    <t>NFL_20151112_BUF@NYJ</t>
  </si>
  <si>
    <t>NFL_20151115_CAR@TEN</t>
  </si>
  <si>
    <t>NFL_20151115_CHI@STL</t>
  </si>
  <si>
    <t>NFL_20151115_CLE@PIT</t>
  </si>
  <si>
    <t>NFL_20151115_DAL@TB</t>
  </si>
  <si>
    <t>NFL_20151115_DET@GB</t>
  </si>
  <si>
    <t>NFL_20151115_JAC@BAL</t>
  </si>
  <si>
    <t>NFL_20151115_MIA@PHI</t>
  </si>
  <si>
    <t>NFL_20151115_NO@WAS</t>
  </si>
  <si>
    <t>NFL_20151115_MIN@OAK</t>
  </si>
  <si>
    <t>NFL_20151115_KC@DEN</t>
  </si>
  <si>
    <t>NFL_20151115_NE@NYG</t>
  </si>
  <si>
    <t>NFL_20151115_ARI@SEA</t>
  </si>
  <si>
    <t>NFL_20151116_HOU@CIN</t>
  </si>
  <si>
    <t>NFL_20151119_TEN@JAC</t>
  </si>
  <si>
    <t>NFL_20151122_DAL@MIA</t>
  </si>
  <si>
    <t>NFL_20151122_DEN@CHI</t>
  </si>
  <si>
    <t>NFL_20151122_GB@MIN</t>
  </si>
  <si>
    <t>NFL_20151122_IND@ATL</t>
  </si>
  <si>
    <t>NFL_20151122_NYJ@HOU</t>
  </si>
  <si>
    <t>NFL_20151122_OAK@DET</t>
  </si>
  <si>
    <t>NFL_20151122_STL@BAL</t>
  </si>
  <si>
    <t>NFL_20151122_TB@PHI</t>
  </si>
  <si>
    <t>NFL_20151122_WAS@CAR</t>
  </si>
  <si>
    <t>NFL_20151122_CIN@ARI</t>
  </si>
  <si>
    <t>NFL_20151122_SF@SEA</t>
  </si>
  <si>
    <t>NFL_20151122_KC@SD</t>
  </si>
  <si>
    <t>NFL_20151123_BUF@NE</t>
  </si>
  <si>
    <t>NFL_20151126_CAR@DAL</t>
  </si>
  <si>
    <t>NFL_20151126_CHI@GB</t>
  </si>
  <si>
    <t>NFL_20151126_PHI@DET</t>
  </si>
  <si>
    <t>NFL_20151129_ARI@SF</t>
  </si>
  <si>
    <t>NFL_20151129_BUF@KC</t>
  </si>
  <si>
    <t>NFL_20151129_MIA@NYJ</t>
  </si>
  <si>
    <t>NFL_20151129_MIN@ATL</t>
  </si>
  <si>
    <t>NFL_20151129_NO@HOU</t>
  </si>
  <si>
    <t>NFL_20151129_NYG@WAS</t>
  </si>
  <si>
    <t>NFL_20151129_OAK@TEN</t>
  </si>
  <si>
    <t>NFL_20151129_PIT@SEA</t>
  </si>
  <si>
    <t>NFL_20151129_SD@JAC</t>
  </si>
  <si>
    <t>NFL_20151129_STL@CIN</t>
  </si>
  <si>
    <t>NFL_20151129_TB@IND</t>
  </si>
  <si>
    <t>NFL_20151129_NE@DEN</t>
  </si>
  <si>
    <t>NFL_20151130_BAL@CLE</t>
  </si>
  <si>
    <t>NFL_20151203_GB@DET</t>
  </si>
  <si>
    <t>NFL_20151206_ARI@STL</t>
  </si>
  <si>
    <t>NFL_20151206_ATL@TB</t>
  </si>
  <si>
    <t>NFL_20151206_BAL@MIA</t>
  </si>
  <si>
    <t>NFL_20151206_CAR@NO</t>
  </si>
  <si>
    <t>NFL_20151206_CIN@CLE</t>
  </si>
  <si>
    <t>NFL_20151206_HOU@BUF</t>
  </si>
  <si>
    <t>NFL_20151206_JAC@TEN</t>
  </si>
  <si>
    <t>NFL_20151206_NYJ@NYG</t>
  </si>
  <si>
    <t>NFL_20151206_SEA@MIN</t>
  </si>
  <si>
    <t>NFL_20151206_SF@CHI</t>
  </si>
  <si>
    <t>NFL_20151206_DEN@SD</t>
  </si>
  <si>
    <t>NFL_20151206_KC@OAK</t>
  </si>
  <si>
    <t>NFL_20151206_PHI@NE</t>
  </si>
  <si>
    <t>NFL_20151206_IND@PIT</t>
  </si>
  <si>
    <t>NFL_20151207_DAL@WAS</t>
  </si>
  <si>
    <t>NFL_20151210_MIN@ARI</t>
  </si>
  <si>
    <t>NFL_20151213_ATL@CAR</t>
  </si>
  <si>
    <t>NFL_20151213_BUF@PHI</t>
  </si>
  <si>
    <t>NFL_20151213_DAL@GB</t>
  </si>
  <si>
    <t>NFL_20151213_DET@STL</t>
  </si>
  <si>
    <t>NFL_20151213_IND@JAC</t>
  </si>
  <si>
    <t>NFL_20151213_NE@HOU</t>
  </si>
  <si>
    <t>NFL_20151213_NO@TB</t>
  </si>
  <si>
    <t>NFL_20151213_OAK@DEN</t>
  </si>
  <si>
    <t>NFL_20151213_PIT@CIN</t>
  </si>
  <si>
    <t>NFL_20151213_SD@KC</t>
  </si>
  <si>
    <t>NFL_20151213_SF@CLE</t>
  </si>
  <si>
    <t>NFL_20151213_TEN@NYJ</t>
  </si>
  <si>
    <t>NFL_20151213_WAS@CHI</t>
  </si>
  <si>
    <t>NFL_20151213_SEA@BAL</t>
  </si>
  <si>
    <t>NFL_20151214_NYG@MIA</t>
  </si>
  <si>
    <t>NFL_20151217_TB@STL</t>
  </si>
  <si>
    <t>NFL_20151219_NYJ@DAL</t>
  </si>
  <si>
    <t>NFL_20151220_ARI@PHI</t>
  </si>
  <si>
    <t>NFL_20151220_ATL@JAC</t>
  </si>
  <si>
    <t>NFL_20151220_BUF@WAS</t>
  </si>
  <si>
    <t>NFL_20151220_CAR@NYG</t>
  </si>
  <si>
    <t>NFL_20151220_CHI@MIN</t>
  </si>
  <si>
    <t>NFL_20151220_HOU@IND</t>
  </si>
  <si>
    <t>NFL_20151220_KC@BAL</t>
  </si>
  <si>
    <t>NFL_20151220_TEN@NE</t>
  </si>
  <si>
    <t>NFL_20151220_CLE@SEA</t>
  </si>
  <si>
    <t>NFL_20151220_GB@OAK</t>
  </si>
  <si>
    <t>NFL_20151220_DEN@PIT</t>
  </si>
  <si>
    <t>NFL_20151220_MIA@SD</t>
  </si>
  <si>
    <t>NFL_20151220_CIN@SF</t>
  </si>
  <si>
    <t>NFL_20151220_DET@NO</t>
  </si>
  <si>
    <t>NFL_20151224_SD@OAK</t>
  </si>
  <si>
    <t>NFL_20151226_WAS@PHI</t>
  </si>
  <si>
    <t>NFL_20151227_CAR@ATL</t>
  </si>
  <si>
    <t>NFL_20151227_CHI@TB</t>
  </si>
  <si>
    <t>NFL_20151227_CLE@KC</t>
  </si>
  <si>
    <t>NFL_20151227_DAL@BUF</t>
  </si>
  <si>
    <t>NFL_20151227_HOU@TEN</t>
  </si>
  <si>
    <t>NFL_20151227_IND@MIA</t>
  </si>
  <si>
    <t>NFL_20151227_JAC@NO</t>
  </si>
  <si>
    <t>NFL_20151227_NE@NYJ</t>
  </si>
  <si>
    <t>NFL_20151227_NYG@MIN</t>
  </si>
  <si>
    <t>NFL_20151227_SF@DET</t>
  </si>
  <si>
    <t>NFL_20151227_GB@ARI</t>
  </si>
  <si>
    <t>NFL_20151227_STL@SEA</t>
  </si>
  <si>
    <t>NFL_20151227_PIT@BAL</t>
  </si>
  <si>
    <t>NFL_20151228_CIN@DEN</t>
  </si>
  <si>
    <t>NFL_20160103_BAL@CIN</t>
  </si>
  <si>
    <t>NFL_20160103_DET@CHI</t>
  </si>
  <si>
    <t>NFL_20160103_JAC@HOU</t>
  </si>
  <si>
    <t>NFL_20160103_MIN@GB</t>
  </si>
  <si>
    <t>NFL_20160103_NE@MIA</t>
  </si>
  <si>
    <t>NFL_20160103_NO@ATL</t>
  </si>
  <si>
    <t>NFL_20160103_NYJ@BUF</t>
  </si>
  <si>
    <t>NFL_20160103_OAK@KC</t>
  </si>
  <si>
    <t>NFL_20160103_PHI@NYG</t>
  </si>
  <si>
    <t>NFL_20160103_PIT@CLE</t>
  </si>
  <si>
    <t>NFL_20160103_TB@CAR</t>
  </si>
  <si>
    <t>NFL_20160103_TEN@IND</t>
  </si>
  <si>
    <t>NFL_20160103_WAS@DAL</t>
  </si>
  <si>
    <t>NFL_20160103_SD@DEN</t>
  </si>
  <si>
    <t>NFL_20160103_SEA@ARI</t>
  </si>
  <si>
    <t>NFL_20160103_STL@SF</t>
  </si>
  <si>
    <t>Player Name</t>
  </si>
  <si>
    <t>Position</t>
  </si>
  <si>
    <t>Opp</t>
  </si>
  <si>
    <t>Week</t>
  </si>
  <si>
    <t>p_mnemonic</t>
  </si>
  <si>
    <t>g_mnemonic</t>
  </si>
  <si>
    <t>PaCmp</t>
  </si>
  <si>
    <t>PaYd</t>
  </si>
  <si>
    <t>Pa300gm</t>
  </si>
  <si>
    <t>RuYd</t>
  </si>
  <si>
    <t>Ru100gm</t>
  </si>
  <si>
    <t>ReTgt</t>
  </si>
  <si>
    <t>ReRcpt</t>
  </si>
  <si>
    <t>ReYd</t>
  </si>
  <si>
    <t>ReTD</t>
  </si>
  <si>
    <t>Re2pt</t>
  </si>
  <si>
    <t>Re100gm</t>
  </si>
  <si>
    <t>FL</t>
  </si>
  <si>
    <t>SpTmTD</t>
  </si>
  <si>
    <t>Matthew Stafford</t>
  </si>
  <si>
    <t>QB</t>
  </si>
  <si>
    <t>matthew_stafford_DET_QB</t>
  </si>
  <si>
    <t>Tyrod Taylor</t>
  </si>
  <si>
    <t>tyrod_taylor_BUF_QB</t>
  </si>
  <si>
    <t>Ryan Fitzpatrick</t>
  </si>
  <si>
    <t>ryan_fitzpatrick_NYJ_QB</t>
  </si>
  <si>
    <t>Teddy Bridgewater</t>
  </si>
  <si>
    <t>teddy_bridgewater_MIN_QB</t>
  </si>
  <si>
    <t>Derek Carr</t>
  </si>
  <si>
    <t>derek_carr_OAK_QB</t>
  </si>
  <si>
    <t>Cam Newton</t>
  </si>
  <si>
    <t>cam_newton_CAR_QB</t>
  </si>
  <si>
    <t>Colin Kaepernick</t>
  </si>
  <si>
    <t>colin_kaepernick_SF_QB</t>
  </si>
  <si>
    <t>Johnny Manziel</t>
  </si>
  <si>
    <t>johnny_manziel_CLE_QB</t>
  </si>
  <si>
    <t>Andy Dalton</t>
  </si>
  <si>
    <t>andy_dalton_CIN_QB</t>
  </si>
  <si>
    <t>Matt Ryan</t>
  </si>
  <si>
    <t>matt_ryan_ATL_QB</t>
  </si>
  <si>
    <t>Ryan Tannehill</t>
  </si>
  <si>
    <t>ryan_tannehill_MIA_QB</t>
  </si>
  <si>
    <t>Jameis Winston</t>
  </si>
  <si>
    <t>jameis_winston_TB_QB</t>
  </si>
  <si>
    <t>Marcus Mariota</t>
  </si>
  <si>
    <t>marcus_mariota_TEN_QB</t>
  </si>
  <si>
    <t>Tony Romo</t>
  </si>
  <si>
    <t>tony_romo_DAL_QB</t>
  </si>
  <si>
    <t>Nick Foles</t>
  </si>
  <si>
    <t>nick_foles_STL_QB</t>
  </si>
  <si>
    <t>Josh McCown</t>
  </si>
  <si>
    <t>josh_mccown_CLE_QB</t>
  </si>
  <si>
    <t>Joe Flacco</t>
  </si>
  <si>
    <t>joe_flacco_BAL_QB</t>
  </si>
  <si>
    <t>Sam Bradford</t>
  </si>
  <si>
    <t>sam_bradford_PHI_QB</t>
  </si>
  <si>
    <t>EJ Manuel</t>
  </si>
  <si>
    <t>ej_manuel_BUF_QB</t>
  </si>
  <si>
    <t>Jay Cutler</t>
  </si>
  <si>
    <t>jay_cutler_CHI_QB</t>
  </si>
  <si>
    <t>Russell Wilson</t>
  </si>
  <si>
    <t>russell_wilson_SEA_QB</t>
  </si>
  <si>
    <t>Drew Brees</t>
  </si>
  <si>
    <t>drew_brees_NO_QB</t>
  </si>
  <si>
    <t>Eli Manning</t>
  </si>
  <si>
    <t>eli_manning_NYG_QB</t>
  </si>
  <si>
    <t>Andrew Luck</t>
  </si>
  <si>
    <t>andrew_luck_IND_QB</t>
  </si>
  <si>
    <t>Aaron Rodgers</t>
  </si>
  <si>
    <t>aaron_rodgers_GB_QB</t>
  </si>
  <si>
    <t>Landry Jones</t>
  </si>
  <si>
    <t>landry_jones_PIT_QB</t>
  </si>
  <si>
    <t>Kirk Cousins</t>
  </si>
  <si>
    <t>kirk_cousins_WAS_QB</t>
  </si>
  <si>
    <t>Tom Brady</t>
  </si>
  <si>
    <t>tom_brady_NE_QB</t>
  </si>
  <si>
    <t>Philip Rivers</t>
  </si>
  <si>
    <t>philip_rivers_SD_QB</t>
  </si>
  <si>
    <t>Carson Palmer</t>
  </si>
  <si>
    <t>carson_palmer_ARI_QB</t>
  </si>
  <si>
    <t>Geno Smith</t>
  </si>
  <si>
    <t>geno_smith_NYJ_QB</t>
  </si>
  <si>
    <t>Matt Cassel</t>
  </si>
  <si>
    <t>matt_cassel_DAL_QB</t>
  </si>
  <si>
    <t>Zach Mettenberger</t>
  </si>
  <si>
    <t>zach_mettenberger_TEN_QB</t>
  </si>
  <si>
    <t>Matt Hasselbeck</t>
  </si>
  <si>
    <t>matt_hasselbeck_IND_QB</t>
  </si>
  <si>
    <t>Drew Stanton</t>
  </si>
  <si>
    <t>drew_stanton_ARI_QB</t>
  </si>
  <si>
    <t>Ryan Mallett</t>
  </si>
  <si>
    <t>ryan_mallett_HOU_QB</t>
  </si>
  <si>
    <t>Peyton Manning</t>
  </si>
  <si>
    <t>peyton_manning_DEN_QB</t>
  </si>
  <si>
    <t>Alex Smith</t>
  </si>
  <si>
    <t>alex_smith_KC_QB</t>
  </si>
  <si>
    <t>Blake Bortles</t>
  </si>
  <si>
    <t>blake_bortles_JAC_QB</t>
  </si>
  <si>
    <t>Brian Hoyer</t>
  </si>
  <si>
    <t>brian_hoyer_HOU_QB</t>
  </si>
  <si>
    <t>Mike Vick</t>
  </si>
  <si>
    <t>mike_vick_PIT_QB</t>
  </si>
  <si>
    <t>Brandon Weeden</t>
  </si>
  <si>
    <t>brandon_weeden_DAL_QB</t>
  </si>
  <si>
    <t>Ben Roethlisberger</t>
  </si>
  <si>
    <t>ben_roethlisberger_PIT_QB</t>
  </si>
  <si>
    <t>Matt Moore</t>
  </si>
  <si>
    <t>matt_moore_MIA_QB</t>
  </si>
  <si>
    <t>Jimmy Clausen</t>
  </si>
  <si>
    <t>jimmy_clausen_CHI_QB</t>
  </si>
  <si>
    <t>Matt McGloin</t>
  </si>
  <si>
    <t>matt_mcgloin_OAK_QB</t>
  </si>
  <si>
    <t>AJ McCarron</t>
  </si>
  <si>
    <t>aj_mccarron_CIN_QB</t>
  </si>
  <si>
    <t>Johnny Hekker</t>
  </si>
  <si>
    <t>P</t>
  </si>
  <si>
    <t>johnny_hekker_STL_P</t>
  </si>
  <si>
    <t>Dan Orlovsky</t>
  </si>
  <si>
    <t>dan_orlovsky_DET_QB</t>
  </si>
  <si>
    <t>Luke McCown</t>
  </si>
  <si>
    <t>luke_mccown_NO_QB</t>
  </si>
  <si>
    <t>Kellen Clemens</t>
  </si>
  <si>
    <t>kellen_clemens_SD_QB</t>
  </si>
  <si>
    <t>Chase Daniel</t>
  </si>
  <si>
    <t>chase_daniel_KC_QB</t>
  </si>
  <si>
    <t>Sam Koch</t>
  </si>
  <si>
    <t>sam_koch_BAL_P</t>
  </si>
  <si>
    <t>Roy Helu</t>
  </si>
  <si>
    <t>RB</t>
  </si>
  <si>
    <t>roy_helu_OAK_RB</t>
  </si>
  <si>
    <t>David Johnson</t>
  </si>
  <si>
    <t>david_johnson_ARI_RB</t>
  </si>
  <si>
    <t>LeSean McCoy</t>
  </si>
  <si>
    <t>lesean_mccoy_BUF_RB</t>
  </si>
  <si>
    <t>Matt Forte</t>
  </si>
  <si>
    <t>matt_forte_CHI_RB</t>
  </si>
  <si>
    <t>James Starks</t>
  </si>
  <si>
    <t>james_starks_GB_RB</t>
  </si>
  <si>
    <t>Charcandrick West</t>
  </si>
  <si>
    <t>charcandrick_west_KC_RB</t>
  </si>
  <si>
    <t>Dion Lewis</t>
  </si>
  <si>
    <t>dion_lewis_NE_RB</t>
  </si>
  <si>
    <t>Mark Ingram</t>
  </si>
  <si>
    <t>mark_ingram_NO_RB</t>
  </si>
  <si>
    <t>Damien Williams</t>
  </si>
  <si>
    <t>damien_williams_MIA_RB</t>
  </si>
  <si>
    <t>Frank Gore</t>
  </si>
  <si>
    <t>frank_gore_IND_RB</t>
  </si>
  <si>
    <t>Darren Sproles</t>
  </si>
  <si>
    <t>darren_sproles_PHI_RB</t>
  </si>
  <si>
    <t>Jamaal Charles</t>
  </si>
  <si>
    <t>jamaal_charles_KC_RB</t>
  </si>
  <si>
    <t>Melvin Gordon</t>
  </si>
  <si>
    <t>melvin_gordon_SD_RB</t>
  </si>
  <si>
    <t>Adrian Peterson</t>
  </si>
  <si>
    <t>adrian_peterson_MIN_RB</t>
  </si>
  <si>
    <t>Theo Riddick</t>
  </si>
  <si>
    <t>theo_riddick_DET_RB</t>
  </si>
  <si>
    <t>Charles Sims</t>
  </si>
  <si>
    <t>charles_sims_TB_RB</t>
  </si>
  <si>
    <t>Rashad Jennings</t>
  </si>
  <si>
    <t>rashad_jennings_NYG_RB</t>
  </si>
  <si>
    <t>Arian Foster</t>
  </si>
  <si>
    <t>arian_foster_HOU_RB</t>
  </si>
  <si>
    <t>Andre Ellington</t>
  </si>
  <si>
    <t>andre_ellington_ARI_RB</t>
  </si>
  <si>
    <t>Doug Martin</t>
  </si>
  <si>
    <t>doug_martin_TB_RB</t>
  </si>
  <si>
    <t>Ryan Mathews</t>
  </si>
  <si>
    <t>ryan_mathews_PHI_RB</t>
  </si>
  <si>
    <t>Jeremy Hill</t>
  </si>
  <si>
    <t>jeremy_hill_CIN_RB</t>
  </si>
  <si>
    <t>Jarryd Hayne</t>
  </si>
  <si>
    <t>jarryd_hayne_SF_RB</t>
  </si>
  <si>
    <t>Latavius Murray</t>
  </si>
  <si>
    <t>latavius_murray_OAK_RB</t>
  </si>
  <si>
    <t>Matt Jones</t>
  </si>
  <si>
    <t>matt_jones_WAS_RB</t>
  </si>
  <si>
    <t>Ameer Abdullah</t>
  </si>
  <si>
    <t>ameer_abdullah_DET_RB</t>
  </si>
  <si>
    <t>Taiwan Jones</t>
  </si>
  <si>
    <t>taiwan_jones_OAK_RB</t>
  </si>
  <si>
    <t>Zach Zenner</t>
  </si>
  <si>
    <t>FB</t>
  </si>
  <si>
    <t>zach_zenner_DET_FB</t>
  </si>
  <si>
    <t>Marshawn Lynch</t>
  </si>
  <si>
    <t>marshawn_lynch_SEA_RB</t>
  </si>
  <si>
    <t>Antonio Andrews</t>
  </si>
  <si>
    <t>antonio_andrews_TEN_RB</t>
  </si>
  <si>
    <t>Justin Forsett</t>
  </si>
  <si>
    <t>justin_forsett_BAL_RB</t>
  </si>
  <si>
    <t>Jerick McKinnon</t>
  </si>
  <si>
    <t>jerick_mckinnon_MIN_RB</t>
  </si>
  <si>
    <t>Mike Tolbert</t>
  </si>
  <si>
    <t>mike_tolbert_CAR_FB</t>
  </si>
  <si>
    <t>Shaun Draughn</t>
  </si>
  <si>
    <t>shaun_draughn_CLE_RB</t>
  </si>
  <si>
    <t>Alfred Morris</t>
  </si>
  <si>
    <t>alfred_morris_WAS_RB</t>
  </si>
  <si>
    <t>Khiry Robinson</t>
  </si>
  <si>
    <t>khiry_robinson_NO_RB</t>
  </si>
  <si>
    <t>Chris Polk</t>
  </si>
  <si>
    <t>chris_polk_HOU_RB</t>
  </si>
  <si>
    <t>C.J. Spiller</t>
  </si>
  <si>
    <t>c.j._spiller_NO_RB</t>
  </si>
  <si>
    <t>DeAngelo Williams</t>
  </si>
  <si>
    <t>deangelo_williams_PIT_RB</t>
  </si>
  <si>
    <t>Joique Bell</t>
  </si>
  <si>
    <t>joique_bell_DET_RB</t>
  </si>
  <si>
    <t>Anthony Dixon</t>
  </si>
  <si>
    <t>anthony_dixon_BUF_RB</t>
  </si>
  <si>
    <t>Shane Vereen</t>
  </si>
  <si>
    <t>shane_vereen_NYG_RB</t>
  </si>
  <si>
    <t>Chris Ivory</t>
  </si>
  <si>
    <t>chris_ivory_NYJ_RB</t>
  </si>
  <si>
    <t>Zac Stacy</t>
  </si>
  <si>
    <t>zac_stacy_NYJ_RB</t>
  </si>
  <si>
    <t>Duke Johnson</t>
  </si>
  <si>
    <t>duke_johnson_CLE_RB</t>
  </si>
  <si>
    <t>Lamar Miller</t>
  </si>
  <si>
    <t>lamar_miller_MIA_RB</t>
  </si>
  <si>
    <t>C.J. Anderson</t>
  </si>
  <si>
    <t>c.j._anderson_DEN_RB</t>
  </si>
  <si>
    <t>Thomas Rawls</t>
  </si>
  <si>
    <t>thomas_rawls_SEA_RB</t>
  </si>
  <si>
    <t>Zach Line</t>
  </si>
  <si>
    <t>zach_line_MIN_FB</t>
  </si>
  <si>
    <t>Isaiah Crowell</t>
  </si>
  <si>
    <t>isaiah_crowell_CLE_RB</t>
  </si>
  <si>
    <t>Austin Johnson</t>
  </si>
  <si>
    <t>austin_johnson_NO_FB</t>
  </si>
  <si>
    <t>Ronnie Hillman</t>
  </si>
  <si>
    <t>ronnie_hillman_DEN_RB</t>
  </si>
  <si>
    <t>Knile Davis</t>
  </si>
  <si>
    <t>knile_davis_KC_RB</t>
  </si>
  <si>
    <t>Le'Veon Bell</t>
  </si>
  <si>
    <t>le'veon_bell_PIT_RB</t>
  </si>
  <si>
    <t>Jay Prosch</t>
  </si>
  <si>
    <t>jay_prosch_HOU_FB</t>
  </si>
  <si>
    <t>Denard Robinson</t>
  </si>
  <si>
    <t>denard_robinson_JAC_RB</t>
  </si>
  <si>
    <t>Fozzy Whittaker</t>
  </si>
  <si>
    <t>fozzy_whittaker_CAR_RB</t>
  </si>
  <si>
    <t>Carlos Hyde</t>
  </si>
  <si>
    <t>carlos_hyde_SF_RB</t>
  </si>
  <si>
    <t>Matt Asiata</t>
  </si>
  <si>
    <t>matt_asiata_MIN_RB</t>
  </si>
  <si>
    <t>Terron Ward</t>
  </si>
  <si>
    <t>terron_ward_ATL_RB</t>
  </si>
  <si>
    <t>James White</t>
  </si>
  <si>
    <t>james_white_NE_RB</t>
  </si>
  <si>
    <t>T.J. Yeldon</t>
  </si>
  <si>
    <t>t.j._yeldon_JAC_RB</t>
  </si>
  <si>
    <t>Branden Oliver</t>
  </si>
  <si>
    <t>branden_oliver_SD_RB</t>
  </si>
  <si>
    <t>Benny Cunningham</t>
  </si>
  <si>
    <t>benny_cunningham_STL_RB</t>
  </si>
  <si>
    <t>Josh Robinson</t>
  </si>
  <si>
    <t>josh_robinson_IND_RB</t>
  </si>
  <si>
    <t>Fred Jackson</t>
  </si>
  <si>
    <t>fred_jackson_SEA_RB</t>
  </si>
  <si>
    <t>Jacquizz Rodgers</t>
  </si>
  <si>
    <t>jacquizz_rodgers_CHI_RB</t>
  </si>
  <si>
    <t>Lorenzo Taliaferro</t>
  </si>
  <si>
    <t>lorenzo_taliaferro_BAL_RB</t>
  </si>
  <si>
    <t>Javorius Allen</t>
  </si>
  <si>
    <t>javorius_allen_BAL_RB</t>
  </si>
  <si>
    <t>Tre Mason</t>
  </si>
  <si>
    <t>tre_mason_STL_RB</t>
  </si>
  <si>
    <t>Jonathan Grimes</t>
  </si>
  <si>
    <t>jonathan_grimes_HOU_RB</t>
  </si>
  <si>
    <t>Giovani Bernard</t>
  </si>
  <si>
    <t>giovani_bernard_CIN_RB</t>
  </si>
  <si>
    <t>Orleans Darkwa</t>
  </si>
  <si>
    <t>orleans_darkwa_NYG_RB</t>
  </si>
  <si>
    <t>Ahmad Bradshaw</t>
  </si>
  <si>
    <t>ahmad_bradshaw_IND_RB</t>
  </si>
  <si>
    <t>Alfred Blue</t>
  </si>
  <si>
    <t>alfred_blue_HOU_RB</t>
  </si>
  <si>
    <t>Eddie Lacy</t>
  </si>
  <si>
    <t>eddie_lacy_GB_RB</t>
  </si>
  <si>
    <t>Darren McFadden</t>
  </si>
  <si>
    <t>darren_mcfadden_DAL_RB</t>
  </si>
  <si>
    <t>Danny Woodhead</t>
  </si>
  <si>
    <t>danny_woodhead_SD_RB</t>
  </si>
  <si>
    <t>John Kuhn</t>
  </si>
  <si>
    <t>john_kuhn_GB_FB</t>
  </si>
  <si>
    <t>LeGarrette Blount</t>
  </si>
  <si>
    <t>legarrette_blount_NE_RB</t>
  </si>
  <si>
    <t>Marcel Reece</t>
  </si>
  <si>
    <t>marcel_reece_OAK_FB</t>
  </si>
  <si>
    <t>Bilal Powell</t>
  </si>
  <si>
    <t>bilal_powell_NYJ_RB</t>
  </si>
  <si>
    <t>DeMarco Murray</t>
  </si>
  <si>
    <t>demarco_murray_PHI_RB</t>
  </si>
  <si>
    <t>Chris Thompson</t>
  </si>
  <si>
    <t>chris_thompson_WAS_RB</t>
  </si>
  <si>
    <t>Toby Gerhart</t>
  </si>
  <si>
    <t>toby_gerhart_JAC_RB</t>
  </si>
  <si>
    <t>Bishop Sankey</t>
  </si>
  <si>
    <t>bishop_sankey_TEN_RB</t>
  </si>
  <si>
    <t>Chris Johnson</t>
  </si>
  <si>
    <t>chris_johnson_ARI_RB</t>
  </si>
  <si>
    <t>Jonas Gray</t>
  </si>
  <si>
    <t>jonas_gray_MIA_RB</t>
  </si>
  <si>
    <t>Joseph Randle</t>
  </si>
  <si>
    <t>joseph_randle_DAL_RB</t>
  </si>
  <si>
    <t>Robert Turbin</t>
  </si>
  <si>
    <t>robert_turbin_CLE_RB</t>
  </si>
  <si>
    <t>Reggie Bush</t>
  </si>
  <si>
    <t>reggie_bush_SF_RB</t>
  </si>
  <si>
    <t>Todd Gurley</t>
  </si>
  <si>
    <t>todd_gurley_STL_RB</t>
  </si>
  <si>
    <t>Jonathan Stewart</t>
  </si>
  <si>
    <t>jonathan_stewart_CAR_RB</t>
  </si>
  <si>
    <t>Karlos Williams</t>
  </si>
  <si>
    <t>karlos_williams_BUF_RB</t>
  </si>
  <si>
    <t>Devonta Freeman</t>
  </si>
  <si>
    <t>devonta_freeman_ATL_RB</t>
  </si>
  <si>
    <t>Mike Davis</t>
  </si>
  <si>
    <t>mike_davis_SF_RB</t>
  </si>
  <si>
    <t>Lance Dunbar</t>
  </si>
  <si>
    <t>lance_dunbar_DAL_RB</t>
  </si>
  <si>
    <t>Corey Grant</t>
  </si>
  <si>
    <t>corey_grant_JAC_RB</t>
  </si>
  <si>
    <t>Tevin Coleman</t>
  </si>
  <si>
    <t>tevin_coleman_ATL_RB</t>
  </si>
  <si>
    <t>Dan Herron</t>
  </si>
  <si>
    <t>dan_herron_BUF_RB</t>
  </si>
  <si>
    <t>Anthony Sherman</t>
  </si>
  <si>
    <t>anthony_sherman_KC_FB</t>
  </si>
  <si>
    <t>Andre Williams</t>
  </si>
  <si>
    <t>andre_williams_NYG_RB</t>
  </si>
  <si>
    <t>Brandon Bolden</t>
  </si>
  <si>
    <t>brandon_bolden_NE_RB</t>
  </si>
  <si>
    <t>Zurlon Tipton</t>
  </si>
  <si>
    <t>zurlon_tipton_IND_RB</t>
  </si>
  <si>
    <t>Christine Michael</t>
  </si>
  <si>
    <t>christine_michael_DAL_RB</t>
  </si>
  <si>
    <t>Michael Burton</t>
  </si>
  <si>
    <t>michael_burton_DET_FB</t>
  </si>
  <si>
    <t>Jeremy Langford</t>
  </si>
  <si>
    <t>jeremy_langford_CHI_RB</t>
  </si>
  <si>
    <t>Tyler Varga</t>
  </si>
  <si>
    <t>tyler_varga_IND_FB</t>
  </si>
  <si>
    <t>Bernard Pierce</t>
  </si>
  <si>
    <t>bernard_pierce_JAC_RB</t>
  </si>
  <si>
    <t>Bobby Rainey</t>
  </si>
  <si>
    <t>bobby_rainey_TB_RB</t>
  </si>
  <si>
    <t>Jalston Fowler</t>
  </si>
  <si>
    <t>jalston_fowler_TEN_FB</t>
  </si>
  <si>
    <t>Jamize Olawale</t>
  </si>
  <si>
    <t>jamize_olawale_OAK_RB</t>
  </si>
  <si>
    <t>Stepfan Taylor</t>
  </si>
  <si>
    <t>stepfan_taylor_ARI_RB</t>
  </si>
  <si>
    <t>Terrance West</t>
  </si>
  <si>
    <t>terrance_west_TEN_RB</t>
  </si>
  <si>
    <t>Rex Burkhead</t>
  </si>
  <si>
    <t>rex_burkhead_CIN_RB</t>
  </si>
  <si>
    <t>Isaiah Pead</t>
  </si>
  <si>
    <t>isaiah_pead_STL_RB</t>
  </si>
  <si>
    <t>Jordan Todman</t>
  </si>
  <si>
    <t>jordan_todman_PIT_RB</t>
  </si>
  <si>
    <t>Isa Abdul-Quddus</t>
  </si>
  <si>
    <t>SS</t>
  </si>
  <si>
    <t>isa_abdul-quddus_DET_SS</t>
  </si>
  <si>
    <t>Derrick Coleman</t>
  </si>
  <si>
    <t>derrick_coleman_SEA_FB</t>
  </si>
  <si>
    <t>Rod Smith</t>
  </si>
  <si>
    <t>rod_smith_SEA_RB</t>
  </si>
  <si>
    <t>Darrel Young</t>
  </si>
  <si>
    <t>darrel_young_WAS_FB</t>
  </si>
  <si>
    <t>Tony Washington</t>
  </si>
  <si>
    <t>WR</t>
  </si>
  <si>
    <t>tony_washington_JAC_WR</t>
  </si>
  <si>
    <t>Will Johnson</t>
  </si>
  <si>
    <t>will_johnson_PIT_FB</t>
  </si>
  <si>
    <t>Jerome Felton</t>
  </si>
  <si>
    <t>jerome_felton_BUF_FB</t>
  </si>
  <si>
    <t>Anthony Levine</t>
  </si>
  <si>
    <t>CB</t>
  </si>
  <si>
    <t>anthony_levine_BAL_CB</t>
  </si>
  <si>
    <t>Kerwynn Williams</t>
  </si>
  <si>
    <t>kerwynn_williams_ARI_RB</t>
  </si>
  <si>
    <t>Patrick DiMarco</t>
  </si>
  <si>
    <t>patrick_dimarco_ATL_FB</t>
  </si>
  <si>
    <t>Cameron Artis-Payne</t>
  </si>
  <si>
    <t>cameron_artis-payne_CAR_RB</t>
  </si>
  <si>
    <t>Spencer Ware</t>
  </si>
  <si>
    <t>spencer_ware_KC_RB</t>
  </si>
  <si>
    <t>Jeff Locke</t>
  </si>
  <si>
    <t>jeff_locke_MIN_P</t>
  </si>
  <si>
    <t>Colt Anderson</t>
  </si>
  <si>
    <t>FS</t>
  </si>
  <si>
    <t>colt_anderson_IND_FS</t>
  </si>
  <si>
    <t>Alonzo Harris</t>
  </si>
  <si>
    <t>alonzo_harris_GB_RB</t>
  </si>
  <si>
    <t>Jimmy Garoppolo</t>
  </si>
  <si>
    <t>jimmy_garoppolo_NE_QB</t>
  </si>
  <si>
    <t>Pat McAfee</t>
  </si>
  <si>
    <t>pat_mcafee_IND_P</t>
  </si>
  <si>
    <t>Juwan Thompson</t>
  </si>
  <si>
    <t>juwan_thompson_DEN_RB</t>
  </si>
  <si>
    <t>Sean Renfree</t>
  </si>
  <si>
    <t>sean_renfree_ATL_QB</t>
  </si>
  <si>
    <t>Tyson Alualu</t>
  </si>
  <si>
    <t>DT</t>
  </si>
  <si>
    <t>tyson_alualu_JAC_DT</t>
  </si>
  <si>
    <t>Jorvorskie Lane</t>
  </si>
  <si>
    <t>jorvorskie_lane_TB_FB</t>
  </si>
  <si>
    <t>George Winn</t>
  </si>
  <si>
    <t>george_winn_DET_RB</t>
  </si>
  <si>
    <t>Tommy Bohanon</t>
  </si>
  <si>
    <t>tommy_bohanon_NYJ_FB</t>
  </si>
  <si>
    <t>Chris Hogan</t>
  </si>
  <si>
    <t>chris_hogan_BUF_WR</t>
  </si>
  <si>
    <t>Jamison Crowder</t>
  </si>
  <si>
    <t>jamison_crowder_WAS_WR</t>
  </si>
  <si>
    <t>Ricardo Lockette</t>
  </si>
  <si>
    <t>ricardo_lockette_SEA_WR</t>
  </si>
  <si>
    <t>Tavon Austin</t>
  </si>
  <si>
    <t>tavon_austin_STL_WR</t>
  </si>
  <si>
    <t>Golden Tate</t>
  </si>
  <si>
    <t>golden_tate_DET_WR</t>
  </si>
  <si>
    <t>Jarvis Landry</t>
  </si>
  <si>
    <t>jarvis_landry_MIA_WR</t>
  </si>
  <si>
    <t>Tyler Lockett</t>
  </si>
  <si>
    <t>tyler_lockett_SEA_WR</t>
  </si>
  <si>
    <t>Martavis Bryant</t>
  </si>
  <si>
    <t>martavis_bryant_PIT_WR</t>
  </si>
  <si>
    <t>Jeremy Ross</t>
  </si>
  <si>
    <t>jeremy_ross_BAL_WR</t>
  </si>
  <si>
    <t>Ted Ginn</t>
  </si>
  <si>
    <t>ted_ginn_CAR_WR</t>
  </si>
  <si>
    <t>De'Anthony Thomas</t>
  </si>
  <si>
    <t>de'anthony_thomas_KC_WR</t>
  </si>
  <si>
    <t>Michael Campanaro</t>
  </si>
  <si>
    <t>michael_campanaro_BAL_WR</t>
  </si>
  <si>
    <t>Odell Beckham</t>
  </si>
  <si>
    <t>odell_beckham_NYG_WR</t>
  </si>
  <si>
    <t>Marvin Jones</t>
  </si>
  <si>
    <t>marvin_jones_CIN_WR</t>
  </si>
  <si>
    <t>Ty Montgomery</t>
  </si>
  <si>
    <t>ty_montgomery_GB_WR</t>
  </si>
  <si>
    <t>Percy Harvin</t>
  </si>
  <si>
    <t>percy_harvin_BUF_WR</t>
  </si>
  <si>
    <t>Richard Rodgers</t>
  </si>
  <si>
    <t>TE</t>
  </si>
  <si>
    <t>richard_rodgers_GB_TE</t>
  </si>
  <si>
    <t>Dexter McCluster</t>
  </si>
  <si>
    <t>dexter_mccluster_TEN_WR</t>
  </si>
  <si>
    <t>Chris Givens</t>
  </si>
  <si>
    <t>chris_givens_BAL_WR</t>
  </si>
  <si>
    <t>Antonio Brown</t>
  </si>
  <si>
    <t>antonio_brown_PIT_WR</t>
  </si>
  <si>
    <t>Mohamed Sanu</t>
  </si>
  <si>
    <t>mohamed_sanu_CIN_WR</t>
  </si>
  <si>
    <t>Kendall Wright</t>
  </si>
  <si>
    <t>kendall_wright_TEN_WR</t>
  </si>
  <si>
    <t>Julian Edelman</t>
  </si>
  <si>
    <t>julian_edelman_NE_WR</t>
  </si>
  <si>
    <t>Marqise Lee</t>
  </si>
  <si>
    <t>marqise_lee_JAC_WR</t>
  </si>
  <si>
    <t>Corey Brown</t>
  </si>
  <si>
    <t>corey_brown_CAR_WR</t>
  </si>
  <si>
    <t>Randall Cobb</t>
  </si>
  <si>
    <t>randall_cobb_GB_WR</t>
  </si>
  <si>
    <t>Harry Douglas</t>
  </si>
  <si>
    <t>harry_douglas_TEN_WR</t>
  </si>
  <si>
    <t>Brandin Cooks</t>
  </si>
  <si>
    <t>brandin_cooks_NO_WR</t>
  </si>
  <si>
    <t>Jarius Wright</t>
  </si>
  <si>
    <t>jarius_wright_MIN_WR</t>
  </si>
  <si>
    <t>Emmanuel Sanders</t>
  </si>
  <si>
    <t>emmanuel_sanders_DEN_WR</t>
  </si>
  <si>
    <t>John Brown</t>
  </si>
  <si>
    <t>john_brown_ARI_WR</t>
  </si>
  <si>
    <t>Phillip Dorsett</t>
  </si>
  <si>
    <t>phillip_dorsett_IND_WR</t>
  </si>
  <si>
    <t>Danny Amendola</t>
  </si>
  <si>
    <t>danny_amendola_NE_WR</t>
  </si>
  <si>
    <t>Jeremy Maclin</t>
  </si>
  <si>
    <t>jeremy_maclin_KC_WR</t>
  </si>
  <si>
    <t>Taylor Gabriel</t>
  </si>
  <si>
    <t>taylor_gabriel_CLE_WR</t>
  </si>
  <si>
    <t>C.J. Fiedorowicz</t>
  </si>
  <si>
    <t>c.j._fiedorowicz_HOU_TE</t>
  </si>
  <si>
    <t>Michael Hoomanawanui</t>
  </si>
  <si>
    <t>michael_hoomanawanui_NO_TE</t>
  </si>
  <si>
    <t>Gavin Escobar</t>
  </si>
  <si>
    <t>gavin_escobar_DAL_TE</t>
  </si>
  <si>
    <t>Eric Decker</t>
  </si>
  <si>
    <t>eric_decker_NYJ_WR</t>
  </si>
  <si>
    <t>Dwayne Harris</t>
  </si>
  <si>
    <t>dwayne_harris_NYG_WR</t>
  </si>
  <si>
    <t>Robert Woods</t>
  </si>
  <si>
    <t>robert_woods_BUF_WR</t>
  </si>
  <si>
    <t>Lance Moore</t>
  </si>
  <si>
    <t>lance_moore_DET_WR</t>
  </si>
  <si>
    <t>Brandon Marshall</t>
  </si>
  <si>
    <t>brandon_marshall_NYJ_WR</t>
  </si>
  <si>
    <t>Cole Beasley</t>
  </si>
  <si>
    <t>cole_beasley_DAL_WR</t>
  </si>
  <si>
    <t>Allen Hurns</t>
  </si>
  <si>
    <t>allen_hurns_JAC_WR</t>
  </si>
  <si>
    <t>Jordan Reed</t>
  </si>
  <si>
    <t>jordan_reed_WAS_TE</t>
  </si>
  <si>
    <t>Travis Benjamin</t>
  </si>
  <si>
    <t>travis_benjamin_CLE_WR</t>
  </si>
  <si>
    <t>Rashad Ross</t>
  </si>
  <si>
    <t>rashad_ross_WAS_WR</t>
  </si>
  <si>
    <t>Chris Matthews</t>
  </si>
  <si>
    <t>chris_matthews_SEA_WR</t>
  </si>
  <si>
    <t>Nelson Agholor</t>
  </si>
  <si>
    <t>nelson_agholor_PHI_WR</t>
  </si>
  <si>
    <t>Demaryius Thomas</t>
  </si>
  <si>
    <t>demaryius_thomas_DEN_WR</t>
  </si>
  <si>
    <t>Calvin Johnson</t>
  </si>
  <si>
    <t>calvin_johnson_DET_WR</t>
  </si>
  <si>
    <t>Willie Snead</t>
  </si>
  <si>
    <t>willie_snead_NO_WR</t>
  </si>
  <si>
    <t>Travis Kelce</t>
  </si>
  <si>
    <t>travis_kelce_KC_TE</t>
  </si>
  <si>
    <t>J.J. Nelson</t>
  </si>
  <si>
    <t>j.j._nelson_ARI_WR</t>
  </si>
  <si>
    <t>Amari Cooper</t>
  </si>
  <si>
    <t>amari_cooper_OAK_WR</t>
  </si>
  <si>
    <t>Jason Witten</t>
  </si>
  <si>
    <t>jason_witten_DAL_TE</t>
  </si>
  <si>
    <t>Jared Cook</t>
  </si>
  <si>
    <t>jared_cook_STL_TE</t>
  </si>
  <si>
    <t>Benjamin Watson</t>
  </si>
  <si>
    <t>benjamin_watson_NO_TE</t>
  </si>
  <si>
    <t>Kamar Aiken</t>
  </si>
  <si>
    <t>kamar_aiken_BAL_WR</t>
  </si>
  <si>
    <t>Jordan Matthews</t>
  </si>
  <si>
    <t>jordan_matthews_PHI_WR</t>
  </si>
  <si>
    <t>Corey Fuller</t>
  </si>
  <si>
    <t>corey_fuller_DET_WR</t>
  </si>
  <si>
    <t>Albert Wilson</t>
  </si>
  <si>
    <t>albert_wilson_KC_WR</t>
  </si>
  <si>
    <t>Keenan Allen</t>
  </si>
  <si>
    <t>keenan_allen_SD_WR</t>
  </si>
  <si>
    <t>Brian Hartline</t>
  </si>
  <si>
    <t>brian_hartline_CLE_WR</t>
  </si>
  <si>
    <t>Michael Floyd</t>
  </si>
  <si>
    <t>michael_floyd_ARI_WR</t>
  </si>
  <si>
    <t>Zach Ertz</t>
  </si>
  <si>
    <t>zach_ertz_PHI_TE</t>
  </si>
  <si>
    <t>Julio Jones</t>
  </si>
  <si>
    <t>julio_jones_ATL_WR</t>
  </si>
  <si>
    <t>Aaron Dobson</t>
  </si>
  <si>
    <t>aaron_dobson_NE_WR</t>
  </si>
  <si>
    <t>Chris Conley</t>
  </si>
  <si>
    <t>chris_conley_KC_WR</t>
  </si>
  <si>
    <t>Louis Murphy</t>
  </si>
  <si>
    <t>louis_murphy_TB_WR</t>
  </si>
  <si>
    <t>Andre Holmes</t>
  </si>
  <si>
    <t>andre_holmes_OAK_WR</t>
  </si>
  <si>
    <t>Jermaine Gresham</t>
  </si>
  <si>
    <t>jermaine_gresham_ARI_TE</t>
  </si>
  <si>
    <t>Charles Clay</t>
  </si>
  <si>
    <t>charles_clay_BUF_TE</t>
  </si>
  <si>
    <t>Nick Williams</t>
  </si>
  <si>
    <t>nick_williams_ATL_WR</t>
  </si>
  <si>
    <t>T.Y. Hilton</t>
  </si>
  <si>
    <t>t.y._hilton_IND_WR</t>
  </si>
  <si>
    <t>Levine Toilolo</t>
  </si>
  <si>
    <t>levine_toilolo_ATL_TE</t>
  </si>
  <si>
    <t>Heath Miller</t>
  </si>
  <si>
    <t>heath_miller_PIT_TE</t>
  </si>
  <si>
    <t>Timothy Wright</t>
  </si>
  <si>
    <t>timothy_wright_DET_TE</t>
  </si>
  <si>
    <t>Dion Sims</t>
  </si>
  <si>
    <t>dion_sims_MIA_TE</t>
  </si>
  <si>
    <t>Brandon Coleman</t>
  </si>
  <si>
    <t>brandon_coleman_NO_WR</t>
  </si>
  <si>
    <t>Cierre Wood</t>
  </si>
  <si>
    <t>cierre_wood_BUF_RB</t>
  </si>
  <si>
    <t>Larry Fitzgerald</t>
  </si>
  <si>
    <t>larry_fitzgerald_ARI_WR</t>
  </si>
  <si>
    <t>Vincent Jackson</t>
  </si>
  <si>
    <t>vincent_jackson_TB_WR</t>
  </si>
  <si>
    <t>Markus Wheaton</t>
  </si>
  <si>
    <t>markus_wheaton_PIT_WR</t>
  </si>
  <si>
    <t>Nate Washington</t>
  </si>
  <si>
    <t>nate_washington_HOU_WR</t>
  </si>
  <si>
    <t>Sammy Watkins</t>
  </si>
  <si>
    <t>sammy_watkins_BUF_WR</t>
  </si>
  <si>
    <t>Rob Gronkowski</t>
  </si>
  <si>
    <t>rob_gronkowski_NE_TE</t>
  </si>
  <si>
    <t>Stedman Bailey</t>
  </si>
  <si>
    <t>stedman_bailey_STL_WR</t>
  </si>
  <si>
    <t>Marquise Goodwin</t>
  </si>
  <si>
    <t>marquise_goodwin_BUF_WR</t>
  </si>
  <si>
    <t>Austin Seferian-Jenkins</t>
  </si>
  <si>
    <t>austin_seferian-jenkins_TB_TE</t>
  </si>
  <si>
    <t>Sammie Coates</t>
  </si>
  <si>
    <t>sammie_coates_PIT_WR</t>
  </si>
  <si>
    <t>Ryan Griffin</t>
  </si>
  <si>
    <t>ryan_griffin_HOU_TE</t>
  </si>
  <si>
    <t>Keith Mumphery</t>
  </si>
  <si>
    <t>keith_mumphery_HOU_WR</t>
  </si>
  <si>
    <t>Cameron Meredith</t>
  </si>
  <si>
    <t>cameron_meredith_CHI_WR</t>
  </si>
  <si>
    <t>Anquan Boldin</t>
  </si>
  <si>
    <t>anquan_boldin_SF_WR</t>
  </si>
  <si>
    <t>Michael Williams</t>
  </si>
  <si>
    <t>michael_williams_NE_TE</t>
  </si>
  <si>
    <t>Pierre Garcon</t>
  </si>
  <si>
    <t>pierre_garcon_WAS_WR</t>
  </si>
  <si>
    <t>Roddy White</t>
  </si>
  <si>
    <t>roddy_white_ATL_WR</t>
  </si>
  <si>
    <t>Vernon Davis</t>
  </si>
  <si>
    <t>vernon_davis_SF_TE</t>
  </si>
  <si>
    <t>Eddie Royal</t>
  </si>
  <si>
    <t>eddie_royal_CHI_WR</t>
  </si>
  <si>
    <t>Devin Funchess</t>
  </si>
  <si>
    <t>devin_funchess_CAR_WR</t>
  </si>
  <si>
    <t>Brent Celek</t>
  </si>
  <si>
    <t>brent_celek_PHI_TE</t>
  </si>
  <si>
    <t>Brenton Bersin</t>
  </si>
  <si>
    <t>brenton_bersin_CAR_WR</t>
  </si>
  <si>
    <t>T.J. Jones</t>
  </si>
  <si>
    <t>t.j._jones_DET_WR</t>
  </si>
  <si>
    <t>A.J. Green</t>
  </si>
  <si>
    <t>a.j._green_CIN_WR</t>
  </si>
  <si>
    <t>Charles Johnson</t>
  </si>
  <si>
    <t>charles_johnson_MIN_WR</t>
  </si>
  <si>
    <t>Jason Avant</t>
  </si>
  <si>
    <t>jason_avant_KC_WR</t>
  </si>
  <si>
    <t>Terrance Williams</t>
  </si>
  <si>
    <t>terrance_williams_DAL_WR</t>
  </si>
  <si>
    <t>Antonio Gates</t>
  </si>
  <si>
    <t>antonio_gates_SD_TE</t>
  </si>
  <si>
    <t>Torrey Smith</t>
  </si>
  <si>
    <t>torrey_smith_SF_WR</t>
  </si>
  <si>
    <t>Marlon Brown</t>
  </si>
  <si>
    <t>marlon_brown_BAL_WR</t>
  </si>
  <si>
    <t>Josh Huff</t>
  </si>
  <si>
    <t>josh_huff_PHI_WR</t>
  </si>
  <si>
    <t>Donte Moncrief</t>
  </si>
  <si>
    <t>donte_moncrief_IND_WR</t>
  </si>
  <si>
    <t>Leonard Hankerson</t>
  </si>
  <si>
    <t>leonard_hankerson_ATL_WR</t>
  </si>
  <si>
    <t>Tyler Eifert</t>
  </si>
  <si>
    <t>tyler_eifert_CIN_TE</t>
  </si>
  <si>
    <t>James O'Shaughnessy</t>
  </si>
  <si>
    <t>james_o'shaughnessy_KC_TE</t>
  </si>
  <si>
    <t>Darren Fells</t>
  </si>
  <si>
    <t>darren_fells_ARI_TE</t>
  </si>
  <si>
    <t>Greg Jennings</t>
  </si>
  <si>
    <t>greg_jennings_MIA_WR</t>
  </si>
  <si>
    <t>Calais Campbell</t>
  </si>
  <si>
    <t>DE</t>
  </si>
  <si>
    <t>calais_campbell_ARI_DE</t>
  </si>
  <si>
    <t>DeAndre Hopkins</t>
  </si>
  <si>
    <t>deandre_hopkins_HOU_WR</t>
  </si>
  <si>
    <t>Preston Parker</t>
  </si>
  <si>
    <t>preston_parker_NYG_WR</t>
  </si>
  <si>
    <t>Kyle Juszczyk</t>
  </si>
  <si>
    <t>kyle_juszczyk_BAL_FB</t>
  </si>
  <si>
    <t>Griff Whalen</t>
  </si>
  <si>
    <t>griff_whalen_IND_WR</t>
  </si>
  <si>
    <t>Luke Willson</t>
  </si>
  <si>
    <t>luke_willson_SEA_TE</t>
  </si>
  <si>
    <t>Cordarrelle Patterson</t>
  </si>
  <si>
    <t>cordarrelle_patterson_MIN_WR</t>
  </si>
  <si>
    <t>Craig Stevens</t>
  </si>
  <si>
    <t>craig_stevens_TEN_TE</t>
  </si>
  <si>
    <t>Lee Smith</t>
  </si>
  <si>
    <t>lee_smith_OAK_TE</t>
  </si>
  <si>
    <t>Jerricho Cotchery</t>
  </si>
  <si>
    <t>jerricho_cotchery_CAR_WR</t>
  </si>
  <si>
    <t>Darrius Heyward-Bey</t>
  </si>
  <si>
    <t>darrius_heyward-bey_PIT_WR</t>
  </si>
  <si>
    <t>Ryan Grant</t>
  </si>
  <si>
    <t>ryan_grant_WAS_WR</t>
  </si>
  <si>
    <t>Zach Miller</t>
  </si>
  <si>
    <t>zach_miller_CHI_TE</t>
  </si>
  <si>
    <t>Josh Hill</t>
  </si>
  <si>
    <t>josh_hill_NO_TE</t>
  </si>
  <si>
    <t>Kenny Stills</t>
  </si>
  <si>
    <t>kenny_stills_MIA_WR</t>
  </si>
  <si>
    <t>Andre Johnson</t>
  </si>
  <si>
    <t>andre_johnson_IND_WR</t>
  </si>
  <si>
    <t>MyCole Pruitt</t>
  </si>
  <si>
    <t>mycole_pruitt_MIN_TE</t>
  </si>
  <si>
    <t>Marc Mariani</t>
  </si>
  <si>
    <t>marc_mariani_CHI_WR</t>
  </si>
  <si>
    <t>Steve Johnson</t>
  </si>
  <si>
    <t>steve_johnson_SD_WR</t>
  </si>
  <si>
    <t>Demetrius Harris</t>
  </si>
  <si>
    <t>demetrius_harris_KC_TE</t>
  </si>
  <si>
    <t>Brandon Myers</t>
  </si>
  <si>
    <t>brandon_myers_TB_TE</t>
  </si>
  <si>
    <t>Jaron Brown</t>
  </si>
  <si>
    <t>jaron_brown_ARI_WR</t>
  </si>
  <si>
    <t>Tyler Clutts</t>
  </si>
  <si>
    <t>tyler_clutts_DAL_FB</t>
  </si>
  <si>
    <t>Clay Harbor</t>
  </si>
  <si>
    <t>clay_harbor_JAC_TE</t>
  </si>
  <si>
    <t>Kellen Davis</t>
  </si>
  <si>
    <t>kellen_davis_NYJ_TE</t>
  </si>
  <si>
    <t>Michael Crabtree</t>
  </si>
  <si>
    <t>michael_crabtree_OAK_WR</t>
  </si>
  <si>
    <t>Clive Walford</t>
  </si>
  <si>
    <t>clive_walford_OAK_TE</t>
  </si>
  <si>
    <t>Ryan Hewitt</t>
  </si>
  <si>
    <t>ryan_hewitt_CIN_TE</t>
  </si>
  <si>
    <t>Jordan Norwood</t>
  </si>
  <si>
    <t>jordan_norwood_DEN_WR</t>
  </si>
  <si>
    <t>Riley Cooper</t>
  </si>
  <si>
    <t>riley_cooper_PHI_WR</t>
  </si>
  <si>
    <t>Rashad Greene</t>
  </si>
  <si>
    <t>rashad_greene_JAC_WR</t>
  </si>
  <si>
    <t>Ladarius Green</t>
  </si>
  <si>
    <t>ladarius_green_SD_TE</t>
  </si>
  <si>
    <t>Quinton Patton</t>
  </si>
  <si>
    <t>quinton_patton_SF_WR</t>
  </si>
  <si>
    <t>Jim Dray</t>
  </si>
  <si>
    <t>jim_dray_CLE_TE</t>
  </si>
  <si>
    <t>John Phillips</t>
  </si>
  <si>
    <t>john_phillips_SD_TE</t>
  </si>
  <si>
    <t>Andre Caldwell</t>
  </si>
  <si>
    <t>andre_caldwell_DEN_WR</t>
  </si>
  <si>
    <t>Jacob Tamme</t>
  </si>
  <si>
    <t>jacob_tamme_ATL_TE</t>
  </si>
  <si>
    <t>Seth Roberts</t>
  </si>
  <si>
    <t>seth_roberts_OAK_WR</t>
  </si>
  <si>
    <t>Marques Colston</t>
  </si>
  <si>
    <t>marques_colston_NO_WR</t>
  </si>
  <si>
    <t>Adam Humphries</t>
  </si>
  <si>
    <t>adam_humphries_TB_WR</t>
  </si>
  <si>
    <t>Troy Niklas</t>
  </si>
  <si>
    <t>troy_niklas_ARI_TE</t>
  </si>
  <si>
    <t>Alshon Jeffery</t>
  </si>
  <si>
    <t>alshon_jeffery_CHI_WR</t>
  </si>
  <si>
    <t>Jerome Cunningham</t>
  </si>
  <si>
    <t>jerome_cunningham_NYG_TE</t>
  </si>
  <si>
    <t>Cecil Shorts</t>
  </si>
  <si>
    <t>cecil_shorts_HOU_WR</t>
  </si>
  <si>
    <t>Martellus Bennett</t>
  </si>
  <si>
    <t>martellus_bennett_CHI_TE</t>
  </si>
  <si>
    <t>Chris Owusu</t>
  </si>
  <si>
    <t>chris_owusu_NYJ_WR</t>
  </si>
  <si>
    <t>Cory Harkey</t>
  </si>
  <si>
    <t>cory_harkey_STL_TE</t>
  </si>
  <si>
    <t>Myles White</t>
  </si>
  <si>
    <t>myles_white_NYG_WR</t>
  </si>
  <si>
    <t>Vance McDonald</t>
  </si>
  <si>
    <t>vance_mcdonald_SF_TE</t>
  </si>
  <si>
    <t>Derek Carrier</t>
  </si>
  <si>
    <t>derek_carrier_WAS_TE</t>
  </si>
  <si>
    <t>Rishard Matthews</t>
  </si>
  <si>
    <t>rishard_matthews_MIA_WR</t>
  </si>
  <si>
    <t>Dontrelle Inman</t>
  </si>
  <si>
    <t>dontrelle_inman_SD_WR</t>
  </si>
  <si>
    <t>Marquess Wilson</t>
  </si>
  <si>
    <t>marquess_wilson_CHI_WR</t>
  </si>
  <si>
    <t>DeSean Jackson</t>
  </si>
  <si>
    <t>desean_jackson_WAS_WR</t>
  </si>
  <si>
    <t>Chase Coffman</t>
  </si>
  <si>
    <t>chase_coffman_TEN_TE</t>
  </si>
  <si>
    <t>Jimmy Graham</t>
  </si>
  <si>
    <t>jimmy_graham_SEA_TE</t>
  </si>
  <si>
    <t>Bruce Miller</t>
  </si>
  <si>
    <t>bruce_miller_SF_FB</t>
  </si>
  <si>
    <t>Rob Housler</t>
  </si>
  <si>
    <t>rob_housler_CLE_TE</t>
  </si>
  <si>
    <t>Rueben Randle</t>
  </si>
  <si>
    <t>rueben_randle_NYG_WR</t>
  </si>
  <si>
    <t>Julius Thomas</t>
  </si>
  <si>
    <t>julius_thomas_JAC_TE</t>
  </si>
  <si>
    <t>Jeff Janis</t>
  </si>
  <si>
    <t>jeff_janis_GB_WR</t>
  </si>
  <si>
    <t>Garrett Graham</t>
  </si>
  <si>
    <t>garrett_graham_HOU_TE</t>
  </si>
  <si>
    <t>Kenny Britt</t>
  </si>
  <si>
    <t>kenny_britt_STL_WR</t>
  </si>
  <si>
    <t>Cameron Brate</t>
  </si>
  <si>
    <t>cameron_brate_TB_TE</t>
  </si>
  <si>
    <t>Dorial Green-Beckham</t>
  </si>
  <si>
    <t>dorial_green-beckham_TEN_WR</t>
  </si>
  <si>
    <t>Malcolm Johnson</t>
  </si>
  <si>
    <t>malcolm_johnson_CLE_FB</t>
  </si>
  <si>
    <t>Mike Evans</t>
  </si>
  <si>
    <t>mike_evans_TB_WR</t>
  </si>
  <si>
    <t>MarQueis Gray</t>
  </si>
  <si>
    <t>marqueis_gray_BUF_TE</t>
  </si>
  <si>
    <t>Gary Barnidge</t>
  </si>
  <si>
    <t>gary_barnidge_CLE_TE</t>
  </si>
  <si>
    <t>Stefon Diggs</t>
  </si>
  <si>
    <t>stefon_diggs_MIN_WR</t>
  </si>
  <si>
    <t>Darren Waller</t>
  </si>
  <si>
    <t>darren_waller_BAL_WR</t>
  </si>
  <si>
    <t>Maxx Williams</t>
  </si>
  <si>
    <t>maxx_williams_BAL_TE</t>
  </si>
  <si>
    <t>Jermaine Kearse</t>
  </si>
  <si>
    <t>jermaine_kearse_SEA_WR</t>
  </si>
  <si>
    <t>Coby Fleener</t>
  </si>
  <si>
    <t>coby_fleener_IND_TE</t>
  </si>
  <si>
    <t>Andrew Hawkins</t>
  </si>
  <si>
    <t>andrew_hawkins_CLE_WR</t>
  </si>
  <si>
    <t>Greg Olsen</t>
  </si>
  <si>
    <t>greg_olsen_CAR_TE</t>
  </si>
  <si>
    <t>Kyle Rudolph</t>
  </si>
  <si>
    <t>kyle_rudolph_MIN_TE</t>
  </si>
  <si>
    <t>Steve Smith</t>
  </si>
  <si>
    <t>steve_smith_BAL_WR</t>
  </si>
  <si>
    <t>Ed Dickson</t>
  </si>
  <si>
    <t>ed_dickson_CAR_TE</t>
  </si>
  <si>
    <t>Crockett Gillmore</t>
  </si>
  <si>
    <t>crockett_gillmore_BAL_TE</t>
  </si>
  <si>
    <t>Dwayne Allen</t>
  </si>
  <si>
    <t>dwayne_allen_IND_TE</t>
  </si>
  <si>
    <t>Justin Hunter</t>
  </si>
  <si>
    <t>justin_hunter_TEN_WR</t>
  </si>
  <si>
    <t>Bennie Fowler</t>
  </si>
  <si>
    <t>bennie_fowler_DEN_WR</t>
  </si>
  <si>
    <t>Tony Moeaki</t>
  </si>
  <si>
    <t>tony_moeaki_ATL_TE</t>
  </si>
  <si>
    <t>Matthew Slater</t>
  </si>
  <si>
    <t>matthew_slater_NE_WR</t>
  </si>
  <si>
    <t>Nick Boyle</t>
  </si>
  <si>
    <t>nick_boyle_BAL_TE</t>
  </si>
  <si>
    <t>Malcom Floyd</t>
  </si>
  <si>
    <t>malcom_floyd_SD_WR</t>
  </si>
  <si>
    <t>Rod Streater</t>
  </si>
  <si>
    <t>rod_streater_OAK_WR</t>
  </si>
  <si>
    <t>Brice Butler</t>
  </si>
  <si>
    <t>brice_butler_DAL_WR</t>
  </si>
  <si>
    <t>Jordan Cameron</t>
  </si>
  <si>
    <t>jordan_cameron_MIA_TE</t>
  </si>
  <si>
    <t>Larry Donnell</t>
  </si>
  <si>
    <t>larry_donnell_NYG_TE</t>
  </si>
  <si>
    <t>Josh Bellamy</t>
  </si>
  <si>
    <t>josh_bellamy_CHI_WR</t>
  </si>
  <si>
    <t>Chandler Worthy</t>
  </si>
  <si>
    <t>chandler_worthy_HOU_WR</t>
  </si>
  <si>
    <t>Anthony Fasano</t>
  </si>
  <si>
    <t>anthony_fasano_TEN_TE</t>
  </si>
  <si>
    <t>Andre Roberts</t>
  </si>
  <si>
    <t>andre_roberts_WAS_WR</t>
  </si>
  <si>
    <t>Blake Bell</t>
  </si>
  <si>
    <t>blake_bell_SF_TE</t>
  </si>
  <si>
    <t>Jack Doyle</t>
  </si>
  <si>
    <t>jack_doyle_IND_TE</t>
  </si>
  <si>
    <t>Luke Stocker</t>
  </si>
  <si>
    <t>luke_stocker_TB_TE</t>
  </si>
  <si>
    <t>Garrett Celek</t>
  </si>
  <si>
    <t>garrett_celek_SF_TE</t>
  </si>
  <si>
    <t>Delanie Walker</t>
  </si>
  <si>
    <t>delanie_walker_TEN_TE</t>
  </si>
  <si>
    <t>Daniel Fells</t>
  </si>
  <si>
    <t>daniel_fells_NYG_TE</t>
  </si>
  <si>
    <t>Matt Spaeth</t>
  </si>
  <si>
    <t>matt_spaeth_PIT_TE</t>
  </si>
  <si>
    <t>Brandon Pettigrew</t>
  </si>
  <si>
    <t>brandon_pettigrew_DET_TE</t>
  </si>
  <si>
    <t>Justin Perillo</t>
  </si>
  <si>
    <t>justin_perillo_GB_TE</t>
  </si>
  <si>
    <t>Eric Ebron</t>
  </si>
  <si>
    <t>eric_ebron_DET_TE</t>
  </si>
  <si>
    <t>Vince Mayle</t>
  </si>
  <si>
    <t>vince_mayle_DAL_WR</t>
  </si>
  <si>
    <t>Will Tye</t>
  </si>
  <si>
    <t>will_tye_NYG_TE</t>
  </si>
  <si>
    <t>Owen Daniels</t>
  </si>
  <si>
    <t>owen_daniels_DEN_TE</t>
  </si>
  <si>
    <t>Dez Bryant</t>
  </si>
  <si>
    <t>dez_bryant_DAL_WR</t>
  </si>
  <si>
    <t>Mychal Rivera</t>
  </si>
  <si>
    <t>mychal_rivera_OAK_TE</t>
  </si>
  <si>
    <t>Chris Gragg</t>
  </si>
  <si>
    <t>chris_gragg_BUF_TE</t>
  </si>
  <si>
    <t>Khari Lee</t>
  </si>
  <si>
    <t>khari_lee_CHI_TE</t>
  </si>
  <si>
    <t>Doug Baldwin</t>
  </si>
  <si>
    <t>doug_baldwin_SEA_WR</t>
  </si>
  <si>
    <t>Miles Austin</t>
  </si>
  <si>
    <t>miles_austin_PHI_WR</t>
  </si>
  <si>
    <t>B.J. Daniels</t>
  </si>
  <si>
    <t>b.j._daniels_SEA_WR</t>
  </si>
  <si>
    <t>Nic Jacobs</t>
  </si>
  <si>
    <t>nic_jacobs_JAC_TE</t>
  </si>
  <si>
    <t>Devin Smith</t>
  </si>
  <si>
    <t>devin_smith_NYJ_WR</t>
  </si>
  <si>
    <t>Joe Reitz</t>
  </si>
  <si>
    <t>T</t>
  </si>
  <si>
    <t>joe_reitz_IND_T</t>
  </si>
  <si>
    <t>Marcus Easley</t>
  </si>
  <si>
    <t>marcus_easley_BUF_WR</t>
  </si>
  <si>
    <t>Scott Chandler</t>
  </si>
  <si>
    <t>scott_chandler_NE_TE</t>
  </si>
  <si>
    <t>Marcedes Lewis</t>
  </si>
  <si>
    <t>marcedes_lewis_JAC_TE</t>
  </si>
  <si>
    <t>Keshawn Martin</t>
  </si>
  <si>
    <t>keshawn_martin_NE_WR</t>
  </si>
  <si>
    <t>James Jones</t>
  </si>
  <si>
    <t>james_jones_GB_WR</t>
  </si>
  <si>
    <t>Brian Quick</t>
  </si>
  <si>
    <t>brian_quick_STL_WR</t>
  </si>
  <si>
    <t>James Hanna</t>
  </si>
  <si>
    <t>james_hanna_DAL_TE</t>
  </si>
  <si>
    <t>Allen Robinson</t>
  </si>
  <si>
    <t>allen_robinson_JAC_WR</t>
  </si>
  <si>
    <t>Jeremy Kerley</t>
  </si>
  <si>
    <t>jeremy_kerley_NYJ_WR</t>
  </si>
  <si>
    <t>Jake Stoneburner</t>
  </si>
  <si>
    <t>jake_stoneburner_MIA_TE</t>
  </si>
  <si>
    <t>Mike Wallace</t>
  </si>
  <si>
    <t>mike_wallace_MIN_WR</t>
  </si>
  <si>
    <t>Lucky Whitehead</t>
  </si>
  <si>
    <t>lucky_whitehead_DAL_WR</t>
  </si>
  <si>
    <t>Dwayne Bowe</t>
  </si>
  <si>
    <t>dwayne_bowe_CLE_WR</t>
  </si>
  <si>
    <t>Travaris Cadet</t>
  </si>
  <si>
    <t>travaris_cadet_NE_RB</t>
  </si>
  <si>
    <t>Devin Street</t>
  </si>
  <si>
    <t>devin_street_DAL_WR</t>
  </si>
  <si>
    <t>Virgil Green</t>
  </si>
  <si>
    <t>virgil_green_DEN_TE</t>
  </si>
  <si>
    <t>Donteea Dye</t>
  </si>
  <si>
    <t>donteea_dye_TB_WR</t>
  </si>
  <si>
    <t>Quincy Enunwa</t>
  </si>
  <si>
    <t>quincy_enunwa_NYJ_WR</t>
  </si>
  <si>
    <t>Russell Shepard</t>
  </si>
  <si>
    <t>russell_shepard_TB_WR</t>
  </si>
  <si>
    <t>Geremy Davis</t>
  </si>
  <si>
    <t>geremy_davis_NYG_WR</t>
  </si>
  <si>
    <t>Jake Fisher</t>
  </si>
  <si>
    <t>jake_fisher_CIN_T</t>
  </si>
  <si>
    <t>Bruce Ellington</t>
  </si>
  <si>
    <t>bruce_ellington_SF_WR</t>
  </si>
  <si>
    <t>Bryan Walters</t>
  </si>
  <si>
    <t>bryan_walters_JAC_WR</t>
  </si>
  <si>
    <t>Brandon LaFell</t>
  </si>
  <si>
    <t>brandon_lafell_NE_WR</t>
  </si>
  <si>
    <t>DeVante Parker</t>
  </si>
  <si>
    <t>devante_parker_MIA_WR</t>
  </si>
  <si>
    <t>Cody Latimer</t>
  </si>
  <si>
    <t>cody_latimer_DEN_WR</t>
  </si>
  <si>
    <t>James-Michael Johnson</t>
  </si>
  <si>
    <t>LB</t>
  </si>
  <si>
    <t>james-michael_johnson_JAC_LB</t>
  </si>
  <si>
    <t>Lance Kendricks</t>
  </si>
  <si>
    <t>lance_kendricks_STL_TE</t>
  </si>
  <si>
    <t>Cody Davis</t>
  </si>
  <si>
    <t>DB</t>
  </si>
  <si>
    <t>cody_davis_STL_DB</t>
  </si>
  <si>
    <t>Adam Thielen</t>
  </si>
  <si>
    <t>adam_thielen_MIN_WR</t>
  </si>
  <si>
    <t>DeAndrew White</t>
  </si>
  <si>
    <t>deandrew_white_SF_WR</t>
  </si>
  <si>
    <t>Rhett Ellison</t>
  </si>
  <si>
    <t>rhett_ellison_MIN_TE</t>
  </si>
  <si>
    <t>Tony Bergstrom</t>
  </si>
  <si>
    <t>G</t>
  </si>
  <si>
    <t>tony_bergstrom_OAK_G</t>
  </si>
  <si>
    <t>Jaelen Strong</t>
  </si>
  <si>
    <t>jaelen_strong_HOU_WR</t>
  </si>
  <si>
    <t>Matthew Mulligan</t>
  </si>
  <si>
    <t>matthew_mulligan_BUF_TE</t>
  </si>
  <si>
    <t>Jeff Cumberland</t>
  </si>
  <si>
    <t>jeff_cumberland_NYJ_TE</t>
  </si>
  <si>
    <t>Marlon Moore</t>
  </si>
  <si>
    <t>marlon_moore_CLE_WR</t>
  </si>
  <si>
    <t>Geoff Swaim</t>
  </si>
  <si>
    <t>geoff_swaim_DAL_TE</t>
  </si>
  <si>
    <t>Davante Adams</t>
  </si>
  <si>
    <t>davante_adams_GB_WR</t>
  </si>
  <si>
    <t>Donald Penn</t>
  </si>
  <si>
    <t>donald_penn_OAK_T</t>
  </si>
  <si>
    <t>Brandon Tate</t>
  </si>
  <si>
    <t>brandon_tate_CIN_WR</t>
  </si>
  <si>
    <t>Cooper Helfet</t>
  </si>
  <si>
    <t>cooper_helfet_SEA_TE</t>
  </si>
  <si>
    <t>david_johnson_SD_TE</t>
  </si>
  <si>
    <t>Tyler Murphy</t>
  </si>
  <si>
    <t>tyler_murphy_PIT_WR</t>
  </si>
  <si>
    <t>Ereck Flowers</t>
  </si>
  <si>
    <t>ereck_flowers_NYG_T</t>
  </si>
  <si>
    <t>Kawann Short</t>
  </si>
  <si>
    <t>kawann_short_CAR_DT</t>
  </si>
  <si>
    <t>Kevin Norwood</t>
  </si>
  <si>
    <t>kevin_norwood_CAR_WR</t>
  </si>
  <si>
    <t>Andrew Quarless</t>
  </si>
  <si>
    <t>andrew_quarless_GB_TE</t>
  </si>
  <si>
    <t>Marcus Murphy</t>
  </si>
  <si>
    <t>Chris Conte</t>
  </si>
  <si>
    <t>Lorenzo Alexander</t>
  </si>
  <si>
    <t>Tashaun Gipson</t>
  </si>
  <si>
    <t>Matt Slauson</t>
  </si>
  <si>
    <t>Denarius Moore</t>
  </si>
  <si>
    <t>Joe Hawley</t>
  </si>
  <si>
    <t>C</t>
  </si>
  <si>
    <t>James Stone</t>
  </si>
  <si>
    <t>Game</t>
  </si>
  <si>
    <t>Points</t>
  </si>
  <si>
    <t>Opponent</t>
  </si>
  <si>
    <t>OffRank</t>
  </si>
  <si>
    <t>OppDefRank</t>
  </si>
  <si>
    <t>OppDefType</t>
  </si>
  <si>
    <t>OffType</t>
  </si>
  <si>
    <t>League</t>
  </si>
  <si>
    <t>Salary Cap</t>
  </si>
  <si>
    <t>Roster</t>
  </si>
  <si>
    <t># Players</t>
  </si>
  <si>
    <t>PaInt</t>
  </si>
  <si>
    <t>300PaYd</t>
  </si>
  <si>
    <t>100RuYd</t>
  </si>
  <si>
    <t>Rec</t>
  </si>
  <si>
    <t>100ReYd</t>
  </si>
  <si>
    <t>OFRTD</t>
  </si>
  <si>
    <t>Sack</t>
  </si>
  <si>
    <t>Sfty</t>
  </si>
  <si>
    <t>Int</t>
  </si>
  <si>
    <t>DFR</t>
  </si>
  <si>
    <t>Blk</t>
  </si>
  <si>
    <t>IntTD</t>
  </si>
  <si>
    <t>DFRTD</t>
  </si>
  <si>
    <t>2ptRet</t>
  </si>
  <si>
    <t>0PA</t>
  </si>
  <si>
    <t>1PA</t>
  </si>
  <si>
    <t>2PA</t>
  </si>
  <si>
    <t>3PA</t>
  </si>
  <si>
    <t>4PA</t>
  </si>
  <si>
    <t>5PA</t>
  </si>
  <si>
    <t>6PA</t>
  </si>
  <si>
    <t>7PA</t>
  </si>
  <si>
    <t>8PA</t>
  </si>
  <si>
    <t>9PA</t>
  </si>
  <si>
    <t>10PA</t>
  </si>
  <si>
    <t>11PA</t>
  </si>
  <si>
    <t>12PA</t>
  </si>
  <si>
    <t>13PA</t>
  </si>
  <si>
    <t>14PA</t>
  </si>
  <si>
    <t>15PA</t>
  </si>
  <si>
    <t>16PA</t>
  </si>
  <si>
    <t>17PA</t>
  </si>
  <si>
    <t>18PA</t>
  </si>
  <si>
    <t>19PA</t>
  </si>
  <si>
    <t>20PA</t>
  </si>
  <si>
    <t>21PA</t>
  </si>
  <si>
    <t>22PA</t>
  </si>
  <si>
    <t>23PA</t>
  </si>
  <si>
    <t>24PA</t>
  </si>
  <si>
    <t>25PA</t>
  </si>
  <si>
    <t>26PA</t>
  </si>
  <si>
    <t>27PA</t>
  </si>
  <si>
    <t>28PA</t>
  </si>
  <si>
    <t>29PA</t>
  </si>
  <si>
    <t>30PA</t>
  </si>
  <si>
    <t>31PA</t>
  </si>
  <si>
    <t>32PA</t>
  </si>
  <si>
    <t>33PA</t>
  </si>
  <si>
    <t>34PA</t>
  </si>
  <si>
    <t>35PA+</t>
  </si>
  <si>
    <t>FG19</t>
  </si>
  <si>
    <t>20FG29</t>
  </si>
  <si>
    <t>30FG39</t>
  </si>
  <si>
    <t>40FG49</t>
  </si>
  <si>
    <t>50FG</t>
  </si>
  <si>
    <t>DraftKings</t>
  </si>
  <si>
    <t>QB,RB,RB,WR,WR,WR,TE,FLEX,DST</t>
  </si>
  <si>
    <t>FanDuel</t>
  </si>
  <si>
    <t>QB,RB,RB,WR,WR,WR,TE,K,DST</t>
  </si>
  <si>
    <t>Yahoo</t>
  </si>
  <si>
    <t>PaPts</t>
  </si>
  <si>
    <t>Kendall Gaskins</t>
  </si>
  <si>
    <t>kendall_gaskins_SF_RB</t>
  </si>
  <si>
    <t>Russell Bodine</t>
  </si>
  <si>
    <t>russell_bodine_CIN_C</t>
  </si>
  <si>
    <t>Rico Richardson</t>
  </si>
  <si>
    <t>rico_richardson_TEN_WR</t>
  </si>
  <si>
    <t>Bradley Marquez</t>
  </si>
  <si>
    <t>bradley_marquez_STL_WR</t>
  </si>
  <si>
    <t>Justin Hardy</t>
  </si>
  <si>
    <t>justin_hardy_ATL_WR</t>
  </si>
  <si>
    <t>Jerome Simpson</t>
  </si>
  <si>
    <t>jerome_simpson_SF_WR</t>
  </si>
  <si>
    <t>Kenbrell Thompkins</t>
  </si>
  <si>
    <t>kenbrell_thompkins_NYJ_WR</t>
  </si>
  <si>
    <t>Eric Weems</t>
  </si>
  <si>
    <t>eric_weems_ATL_WR</t>
  </si>
  <si>
    <t>Jonotthan Harrison</t>
  </si>
  <si>
    <t>Mike Person</t>
  </si>
  <si>
    <t>Marcus Sherels</t>
  </si>
  <si>
    <t>LOW</t>
  </si>
  <si>
    <t>Predicted</t>
  </si>
  <si>
    <t>Actual</t>
  </si>
  <si>
    <t>GREAT</t>
  </si>
  <si>
    <t>GOOD</t>
  </si>
  <si>
    <t>ABOVE AVERAGE</t>
  </si>
  <si>
    <t>BELOW AVERAGE</t>
  </si>
  <si>
    <t>POOR</t>
  </si>
  <si>
    <t>BAD</t>
  </si>
  <si>
    <t>Average</t>
  </si>
  <si>
    <t>STD</t>
  </si>
  <si>
    <t>Proj Pts</t>
  </si>
  <si>
    <t>OffNumRank</t>
  </si>
  <si>
    <t>DefNumRank</t>
  </si>
  <si>
    <t>Diff</t>
  </si>
  <si>
    <t>Very High</t>
  </si>
  <si>
    <t>High</t>
  </si>
  <si>
    <t>31+</t>
  </si>
  <si>
    <t>25-30</t>
  </si>
  <si>
    <t>AVERAGE</t>
  </si>
  <si>
    <t>14-24</t>
  </si>
  <si>
    <t>7--13</t>
  </si>
  <si>
    <t>VERY LOW</t>
  </si>
  <si>
    <t>&lt;7</t>
  </si>
  <si>
    <t>RankvsQB</t>
  </si>
  <si>
    <t>RankvsRB</t>
  </si>
  <si>
    <t>RankvsWR</t>
  </si>
  <si>
    <t>RankvsTE</t>
  </si>
  <si>
    <t>vs RB</t>
  </si>
  <si>
    <t>vs QB</t>
  </si>
  <si>
    <t>vs WR</t>
  </si>
  <si>
    <t>vs TE</t>
  </si>
  <si>
    <t>vQBRank</t>
  </si>
  <si>
    <t>vRBRank</t>
  </si>
  <si>
    <t>vWRRank</t>
  </si>
  <si>
    <t>vTERank</t>
  </si>
  <si>
    <t>Avoid</t>
  </si>
  <si>
    <t>Target</t>
  </si>
  <si>
    <t>Tyrod Taylor - BUF</t>
  </si>
  <si>
    <t>Philip Rivers - SD</t>
  </si>
  <si>
    <t>Jay Cutler - CHI</t>
  </si>
  <si>
    <t>Jameis Winston - TB</t>
  </si>
  <si>
    <t>Ben R - PIT</t>
  </si>
  <si>
    <t>Eli Manning - NYJ</t>
  </si>
  <si>
    <t>Tom Brady - NE</t>
  </si>
  <si>
    <t>LeSean McCoy - BUF</t>
  </si>
  <si>
    <t>Jeremy Langford - CHI</t>
  </si>
  <si>
    <t>Jonathan Stewart - CAR</t>
  </si>
  <si>
    <t>Chris Ivory - NYJ</t>
  </si>
  <si>
    <t>DeAngelo Williams - PIT</t>
  </si>
  <si>
    <t>Mark Ingram - NO</t>
  </si>
  <si>
    <t>Dion Lewis - NE</t>
  </si>
  <si>
    <t>Legarrette Blount - NE</t>
  </si>
  <si>
    <t>Devonta Freeman - ATL</t>
  </si>
  <si>
    <t>Shane Vereen - NYG</t>
  </si>
  <si>
    <t>Rishad Jennings - NYG</t>
  </si>
  <si>
    <t>Chris Hogan - BUF</t>
  </si>
  <si>
    <t>Robert Wood - BUF</t>
  </si>
  <si>
    <t>Sammy Watkins - BUF</t>
  </si>
  <si>
    <t>Dorial Green Beckham - TEN</t>
  </si>
  <si>
    <t>Harry Douglas - TEN</t>
  </si>
  <si>
    <t>Julian Edelman - NE</t>
  </si>
  <si>
    <t>Brandon LaFell - NE</t>
  </si>
  <si>
    <t>Danny Amendola - NE</t>
  </si>
  <si>
    <t>Julio Jones - ATL</t>
  </si>
  <si>
    <t>Odell Beckham - NYG</t>
  </si>
  <si>
    <t>Reuben Randle - NYG</t>
  </si>
  <si>
    <t>Dwayne Harris - NYG</t>
  </si>
  <si>
    <t>Mike Evans - TB</t>
  </si>
  <si>
    <t>Donteea Dye - TB</t>
  </si>
  <si>
    <t>Steve Johnson - SD</t>
  </si>
  <si>
    <t>Malcom Floyd - SD</t>
  </si>
  <si>
    <t>Blake Bortles - JAC</t>
  </si>
  <si>
    <t>Matt Cassell - DAL</t>
  </si>
  <si>
    <t>Andrew Luck - IND</t>
  </si>
  <si>
    <t>Blaine Gabbert - SF</t>
  </si>
  <si>
    <t>Teddy Bridgewater - MIN</t>
  </si>
  <si>
    <t>Adrian Peterson - MIN</t>
  </si>
  <si>
    <t>Kendell Gaskins - SF</t>
  </si>
  <si>
    <t>Frank Gore - IND</t>
  </si>
  <si>
    <t>Darren McFadden - DAL</t>
  </si>
  <si>
    <t>Latavius Murray - OAK</t>
  </si>
  <si>
    <t>Matt Jones - WAS</t>
  </si>
  <si>
    <t>Alfred Morris - WAS</t>
  </si>
  <si>
    <t>Randall Cobb - GB</t>
  </si>
  <si>
    <t>James Jones - GB</t>
  </si>
  <si>
    <t>Devonte Adams - GB</t>
  </si>
  <si>
    <t>Amari Cooper - OAK</t>
  </si>
  <si>
    <t>Michael Crabtree - OAK</t>
  </si>
  <si>
    <t>Antonio Brown - PIT</t>
  </si>
  <si>
    <t>Martavis Byrant - PIT</t>
  </si>
  <si>
    <t>Stefon Diggs - MIN</t>
  </si>
  <si>
    <t>Mike Wallace - MIN</t>
  </si>
  <si>
    <t>Anquan Boldin - SF</t>
  </si>
  <si>
    <t>Torrey Smith - SF</t>
  </si>
  <si>
    <t>T.Y Hilton - IND</t>
  </si>
  <si>
    <t>Donte Moncrief - IND</t>
  </si>
  <si>
    <t>Andre Johnson - IND</t>
  </si>
  <si>
    <t>Jordan Matthews - PHI</t>
  </si>
  <si>
    <t>Riley Cooper - PHI</t>
  </si>
  <si>
    <t>Dez Bryant - DAL</t>
  </si>
  <si>
    <t>Terrance Williams - DAL</t>
  </si>
  <si>
    <t>Kyle Rudolph - MIN</t>
  </si>
  <si>
    <t>Benjamin Watson - NO</t>
  </si>
  <si>
    <t>Jordan Reed - WAS</t>
  </si>
  <si>
    <t>Garrett Celek - SF</t>
  </si>
  <si>
    <t>Coby Fleener - IND</t>
  </si>
  <si>
    <t>Zach Ertz - PHI</t>
  </si>
  <si>
    <t>Jason Witten - 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</si>
</sst>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5C5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98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5" fontId="0" fillId="0" borderId="0" xfId="0" applyNumberFormat="1"/>
    <xf numFmtId="0" fontId="0" fillId="2" borderId="0" xfId="0" applyFill="1"/>
    <xf numFmtId="0" fontId="0" fillId="0" borderId="0" xfId="0" applyNumberFormat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9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FF9998"/>
      <color rgb="FFFF5C5F"/>
      <color rgb="FF0091F8"/>
      <color rgb="FFB451F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2">
    <queryTableFields count="31">
      <queryTableField id="1" name="team" tableColumnId="1"/>
      <queryTableField id="2" name="PaAtt" tableColumnId="2"/>
      <queryTableField id="3" name="MaxPaAtt" tableColumnId="3"/>
      <queryTableField id="4" name="MinPaAtt" tableColumnId="4"/>
      <queryTableField id="5" name="RuAtt" tableColumnId="5"/>
      <queryTableField id="6" name="MaxRuAtt" tableColumnId="6"/>
      <queryTableField id="7" name="MinRuAtt" tableColumnId="7"/>
      <queryTableField id="8" name="FgAtt" tableColumnId="8"/>
      <queryTableField id="9" name="MaxFgAtt" tableColumnId="9"/>
      <queryTableField id="10" name="MinFgAtt" tableColumnId="10"/>
      <queryTableField id="11" name="xpAtt" tableColumnId="11"/>
      <queryTableField id="12" name="MaxXpAtt" tableColumnId="12"/>
      <queryTableField id="13" name="MinXpAtt" tableColumnId="13"/>
      <queryTableField id="14" name="RuTD" tableColumnId="14"/>
      <queryTableField id="15" name="MaxRuTD" tableColumnId="15"/>
      <queryTableField id="16" name="MinRuTD" tableColumnId="16"/>
      <queryTableField id="17" name="Ru2pt" tableColumnId="17"/>
      <queryTableField id="18" name="MaxRu2pt" tableColumnId="18"/>
      <queryTableField id="19" name="MinRu2pt" tableColumnId="19"/>
      <queryTableField id="20" name="PaTD" tableColumnId="20"/>
      <queryTableField id="21" name="MaxPaTD" tableColumnId="21"/>
      <queryTableField id="22" name="MinPaTD" tableColumnId="22"/>
      <queryTableField id="23" name="Pa2pt" tableColumnId="23"/>
      <queryTableField id="24" name="MaxPa2pt" tableColumnId="24"/>
      <queryTableField id="25" name="MinPa2pt" tableColumnId="25"/>
      <queryTableField id="26" name="fg" tableColumnId="26"/>
      <queryTableField id="27" name="MaxFg" tableColumnId="27"/>
      <queryTableField id="28" name="MinFg" tableColumnId="28"/>
      <queryTableField id="29" name="xp" tableColumnId="29"/>
      <queryTableField id="30" name="MaxXp" tableColumnId="30"/>
      <queryTableField id="31" name="MinXp" tableColumnId="31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32">
    <queryTableFields count="31">
      <queryTableField id="1" name="team" tableColumnId="1"/>
      <queryTableField id="2" name="PaAtt" tableColumnId="2"/>
      <queryTableField id="3" name="MaxPaAtt" tableColumnId="3"/>
      <queryTableField id="4" name="MinPaAtt" tableColumnId="4"/>
      <queryTableField id="5" name="RuAtt" tableColumnId="5"/>
      <queryTableField id="6" name="MaxRuAtt" tableColumnId="6"/>
      <queryTableField id="7" name="MinRuAtt" tableColumnId="7"/>
      <queryTableField id="8" name="FgAtt" tableColumnId="8"/>
      <queryTableField id="9" name="MaxFgAtt" tableColumnId="9"/>
      <queryTableField id="10" name="MinFgAtt" tableColumnId="10"/>
      <queryTableField id="11" name="xpAtt" tableColumnId="11"/>
      <queryTableField id="12" name="MaxXpAtt" tableColumnId="12"/>
      <queryTableField id="13" name="MinXpAtt" tableColumnId="13"/>
      <queryTableField id="14" name="RuTD" tableColumnId="14"/>
      <queryTableField id="15" name="MaxRuTD" tableColumnId="15"/>
      <queryTableField id="16" name="MinRuTD" tableColumnId="16"/>
      <queryTableField id="17" name="Ru2pt" tableColumnId="17"/>
      <queryTableField id="18" name="MaxRu2pt" tableColumnId="18"/>
      <queryTableField id="19" name="MinRu2pt" tableColumnId="19"/>
      <queryTableField id="20" name="PaTD" tableColumnId="20"/>
      <queryTableField id="21" name="MaxPaTD" tableColumnId="21"/>
      <queryTableField id="22" name="MinPaTD" tableColumnId="22"/>
      <queryTableField id="23" name="Pa2pt" tableColumnId="23"/>
      <queryTableField id="24" name="MaxPa2pt" tableColumnId="24"/>
      <queryTableField id="25" name="MinPa2pt" tableColumnId="25"/>
      <queryTableField id="26" name="fg" tableColumnId="26"/>
      <queryTableField id="27" name="MaxFg" tableColumnId="27"/>
      <queryTableField id="28" name="MinFg" tableColumnId="28"/>
      <queryTableField id="29" name="xp" tableColumnId="29"/>
      <queryTableField id="30" name="MaxXp" tableColumnId="30"/>
      <queryTableField id="31" name="MinXp" tableColumnId="31"/>
    </queryTableFields>
  </queryTableRefresh>
</queryTable>
</file>

<file path=xl/queryTables/queryTable3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7">
    <queryTableFields count="6">
      <queryTableField id="1" name="game" tableColumnId="1"/>
      <queryTableField id="2" name="team" tableColumnId="2"/>
      <queryTableField id="3" name="opp" tableColumnId="3"/>
      <queryTableField id="4" name="week" tableColumnId="4"/>
      <queryTableField id="5" name="pointsScored" tableColumnId="5"/>
      <queryTableField id="6" name="result" tableColumnId="6"/>
    </queryTableFields>
  </queryTableRefresh>
</queryTable>
</file>

<file path=xl/queryTables/queryTable4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>
  <queryTableRefresh nextId="28">
    <queryTableFields count="27">
      <queryTableField id="1" name="Player Name" tableColumnId="1"/>
      <queryTableField id="2" name="Position" tableColumnId="2"/>
      <queryTableField id="3" name="Team" tableColumnId="3"/>
      <queryTableField id="4" name="Opp" tableColumnId="4"/>
      <queryTableField id="5" name="Week" tableColumnId="5"/>
      <queryTableField id="6" name="p_mnemonic" tableColumnId="6"/>
      <queryTableField id="7" name="g_mnemonic" tableColumnId="7"/>
      <queryTableField id="8" name="PaAtt" tableColumnId="8"/>
      <queryTableField id="9" name="PaCmp" tableColumnId="9"/>
      <queryTableField id="10" name="PaYd" tableColumnId="10"/>
      <queryTableField id="11" name="PaTD" tableColumnId="11"/>
      <queryTableField id="12" name="Pa2pt" tableColumnId="12"/>
      <queryTableField id="13" name="PaInt" tableColumnId="13"/>
      <queryTableField id="14" name="Pa300gm" tableColumnId="14"/>
      <queryTableField id="15" name="RuAtt" tableColumnId="15"/>
      <queryTableField id="16" name="RuYd" tableColumnId="16"/>
      <queryTableField id="17" name="RuTD" tableColumnId="17"/>
      <queryTableField id="18" name="Ru2pt" tableColumnId="18"/>
      <queryTableField id="19" name="Ru100gm" tableColumnId="19"/>
      <queryTableField id="20" name="ReTgt" tableColumnId="20"/>
      <queryTableField id="21" name="ReRcpt" tableColumnId="21"/>
      <queryTableField id="22" name="ReYd" tableColumnId="22"/>
      <queryTableField id="23" name="ReTD" tableColumnId="23"/>
      <queryTableField id="24" name="Re2pt" tableColumnId="24"/>
      <queryTableField id="25" name="Re100gm" tableColumnId="25"/>
      <queryTableField id="26" name="FL" tableColumnId="26"/>
      <queryTableField id="27" name="SpTmTD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Offense" displayName="Offense" ref="A1:AE201" tableType="queryTable" totalsRowShown="0">
  <autoFilter ref="A1:AE201"/>
  <tableColumns count="31">
    <tableColumn id="1" uniqueName="1" name="team" queryTableFieldId="1"/>
    <tableColumn id="2" uniqueName="2" name="PaAtt" queryTableFieldId="2"/>
    <tableColumn id="3" uniqueName="3" name="MaxPaAtt" queryTableFieldId="3"/>
    <tableColumn id="4" uniqueName="4" name="MinPaAtt" queryTableFieldId="4"/>
    <tableColumn id="5" uniqueName="5" name="RuAtt" queryTableFieldId="5"/>
    <tableColumn id="6" uniqueName="6" name="MaxRuAtt" queryTableFieldId="6"/>
    <tableColumn id="7" uniqueName="7" name="MinRuAtt" queryTableFieldId="7"/>
    <tableColumn id="8" uniqueName="8" name="FgAtt" queryTableFieldId="8"/>
    <tableColumn id="9" uniqueName="9" name="MaxFgAtt" queryTableFieldId="9"/>
    <tableColumn id="10" uniqueName="10" name="MinFgAtt" queryTableFieldId="10"/>
    <tableColumn id="11" uniqueName="11" name="xpAtt" queryTableFieldId="11"/>
    <tableColumn id="12" uniqueName="12" name="MaxXpAtt" queryTableFieldId="12"/>
    <tableColumn id="13" uniqueName="13" name="MinXpAtt" queryTableFieldId="13"/>
    <tableColumn id="14" uniqueName="14" name="RuTD" queryTableFieldId="14"/>
    <tableColumn id="15" uniqueName="15" name="MaxRuTD" queryTableFieldId="15"/>
    <tableColumn id="16" uniqueName="16" name="MinRuTD" queryTableFieldId="16"/>
    <tableColumn id="17" uniqueName="17" name="Ru2pt" queryTableFieldId="17"/>
    <tableColumn id="18" uniqueName="18" name="MaxRu2pt" queryTableFieldId="18"/>
    <tableColumn id="19" uniqueName="19" name="MinRu2pt" queryTableFieldId="19"/>
    <tableColumn id="20" uniqueName="20" name="PaTD" queryTableFieldId="20"/>
    <tableColumn id="21" uniqueName="21" name="MaxPaTD" queryTableFieldId="21"/>
    <tableColumn id="22" uniqueName="22" name="MinPaTD" queryTableFieldId="22"/>
    <tableColumn id="23" uniqueName="23" name="Pa2pt" queryTableFieldId="23"/>
    <tableColumn id="24" uniqueName="24" name="MaxPa2pt" queryTableFieldId="24"/>
    <tableColumn id="25" uniqueName="25" name="MinPa2pt" queryTableFieldId="25"/>
    <tableColumn id="26" uniqueName="26" name="fg" queryTableFieldId="26"/>
    <tableColumn id="27" uniqueName="27" name="MaxFg" queryTableFieldId="27"/>
    <tableColumn id="28" uniqueName="28" name="MinFg" queryTableFieldId="28"/>
    <tableColumn id="29" uniqueName="29" name="xp" queryTableFieldId="29"/>
    <tableColumn id="30" uniqueName="30" name="MaxXp" queryTableFieldId="30"/>
    <tableColumn id="31" uniqueName="31" name="MinXp" queryTableFieldId="3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_ExternalData_1" displayName="Table_ExternalData_1" ref="A1:AE33" tableType="queryTable" totalsRowShown="0">
  <autoFilter ref="A1:AE33"/>
  <tableColumns count="31">
    <tableColumn id="1" uniqueName="1" name="team" queryTableFieldId="1"/>
    <tableColumn id="2" uniqueName="2" name="PaAtt" queryTableFieldId="2"/>
    <tableColumn id="3" uniqueName="3" name="MaxPaAtt" queryTableFieldId="3"/>
    <tableColumn id="4" uniqueName="4" name="MinPaAtt" queryTableFieldId="4"/>
    <tableColumn id="5" uniqueName="5" name="RuAtt" queryTableFieldId="5"/>
    <tableColumn id="6" uniqueName="6" name="MaxRuAtt" queryTableFieldId="6"/>
    <tableColumn id="7" uniqueName="7" name="MinRuAtt" queryTableFieldId="7"/>
    <tableColumn id="8" uniqueName="8" name="FgAtt" queryTableFieldId="8"/>
    <tableColumn id="9" uniqueName="9" name="MaxFgAtt" queryTableFieldId="9"/>
    <tableColumn id="10" uniqueName="10" name="MinFgAtt" queryTableFieldId="10"/>
    <tableColumn id="11" uniqueName="11" name="xpAtt" queryTableFieldId="11"/>
    <tableColumn id="12" uniqueName="12" name="MaxXpAtt" queryTableFieldId="12"/>
    <tableColumn id="13" uniqueName="13" name="MinXpAtt" queryTableFieldId="13"/>
    <tableColumn id="14" uniqueName="14" name="RuTD" queryTableFieldId="14"/>
    <tableColumn id="15" uniqueName="15" name="MaxRuTD" queryTableFieldId="15"/>
    <tableColumn id="16" uniqueName="16" name="MinRuTD" queryTableFieldId="16"/>
    <tableColumn id="17" uniqueName="17" name="Ru2pt" queryTableFieldId="17"/>
    <tableColumn id="18" uniqueName="18" name="MaxRu2pt" queryTableFieldId="18"/>
    <tableColumn id="19" uniqueName="19" name="MinRu2pt" queryTableFieldId="19"/>
    <tableColumn id="20" uniqueName="20" name="PaTD" queryTableFieldId="20"/>
    <tableColumn id="21" uniqueName="21" name="MaxPaTD" queryTableFieldId="21"/>
    <tableColumn id="22" uniqueName="22" name="MinPaTD" queryTableFieldId="22"/>
    <tableColumn id="23" uniqueName="23" name="Pa2pt" queryTableFieldId="23"/>
    <tableColumn id="24" uniqueName="24" name="MaxPa2pt" queryTableFieldId="24"/>
    <tableColumn id="25" uniqueName="25" name="MinPa2pt" queryTableFieldId="25"/>
    <tableColumn id="26" uniqueName="26" name="fg" queryTableFieldId="26"/>
    <tableColumn id="27" uniqueName="27" name="MaxFg" queryTableFieldId="27"/>
    <tableColumn id="28" uniqueName="28" name="MinFg" queryTableFieldId="28"/>
    <tableColumn id="29" uniqueName="29" name="xp" queryTableFieldId="29"/>
    <tableColumn id="30" uniqueName="30" name="MaxXp" queryTableFieldId="30"/>
    <tableColumn id="31" uniqueName="31" name="MinXp" queryTableFieldId="3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6" name="Table_ExternalData_17" displayName="Table_ExternalData_17" ref="A1:F513" tableType="queryTable" totalsRowShown="0">
  <autoFilter ref="A1:F513"/>
  <tableColumns count="6">
    <tableColumn id="1" uniqueName="1" name="game" queryTableFieldId="1"/>
    <tableColumn id="2" uniqueName="2" name="team" queryTableFieldId="2"/>
    <tableColumn id="3" uniqueName="3" name="opp" queryTableFieldId="3"/>
    <tableColumn id="4" uniqueName="4" name="week" queryTableFieldId="4"/>
    <tableColumn id="5" uniqueName="5" name="pointsScored" queryTableFieldId="5"/>
    <tableColumn id="6" uniqueName="6" name="result" queryTableFieldId="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7" name="Table_ExternalData_18" displayName="Table_ExternalData_18" ref="A1:AA2298" tableType="queryTable" totalsRowShown="0">
  <autoFilter ref="A1:AA2298">
    <filterColumn colId="1">
      <filters>
        <filter val="TE"/>
      </filters>
    </filterColumn>
    <filterColumn colId="2">
      <filters>
        <filter val="OAK"/>
      </filters>
    </filterColumn>
  </autoFilter>
  <tableColumns count="27">
    <tableColumn id="1" uniqueName="1" name="Player Name" queryTableFieldId="1"/>
    <tableColumn id="2" uniqueName="2" name="Position" queryTableFieldId="2"/>
    <tableColumn id="3" uniqueName="3" name="Team" queryTableFieldId="3"/>
    <tableColumn id="4" uniqueName="4" name="Opp" queryTableFieldId="4"/>
    <tableColumn id="5" uniqueName="5" name="Week" queryTableFieldId="5"/>
    <tableColumn id="6" uniqueName="6" name="p_mnemonic" queryTableFieldId="6"/>
    <tableColumn id="7" uniqueName="7" name="g_mnemonic" queryTableFieldId="7"/>
    <tableColumn id="8" uniqueName="8" name="PaAtt" queryTableFieldId="8"/>
    <tableColumn id="9" uniqueName="9" name="PaCmp" queryTableFieldId="9"/>
    <tableColumn id="10" uniqueName="10" name="PaYd" queryTableFieldId="10"/>
    <tableColumn id="11" uniqueName="11" name="PaTD" queryTableFieldId="11"/>
    <tableColumn id="12" uniqueName="12" name="Pa2pt" queryTableFieldId="12"/>
    <tableColumn id="13" uniqueName="13" name="PaInt" queryTableFieldId="13"/>
    <tableColumn id="14" uniqueName="14" name="Pa300gm" queryTableFieldId="14"/>
    <tableColumn id="15" uniqueName="15" name="RuAtt" queryTableFieldId="15"/>
    <tableColumn id="16" uniqueName="16" name="RuYd" queryTableFieldId="16"/>
    <tableColumn id="17" uniqueName="17" name="RuTD" queryTableFieldId="17"/>
    <tableColumn id="18" uniqueName="18" name="Ru2pt" queryTableFieldId="18"/>
    <tableColumn id="19" uniqueName="19" name="Ru100gm" queryTableFieldId="19"/>
    <tableColumn id="20" uniqueName="20" name="ReTgt" queryTableFieldId="20"/>
    <tableColumn id="21" uniqueName="21" name="ReRcpt" queryTableFieldId="21"/>
    <tableColumn id="22" uniqueName="22" name="ReYd" queryTableFieldId="22"/>
    <tableColumn id="23" uniqueName="23" name="ReTD" queryTableFieldId="23"/>
    <tableColumn id="24" uniqueName="24" name="Re2pt" queryTableFieldId="24"/>
    <tableColumn id="25" uniqueName="25" name="Re100gm" queryTableFieldId="25"/>
    <tableColumn id="26" uniqueName="26" name="FL" queryTableFieldId="26"/>
    <tableColumn id="27" uniqueName="27" name="SpTmTD" queryTableFieldId="2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1"/>
  <sheetViews>
    <sheetView workbookViewId="0">
      <selection activeCell="G12" sqref="G12"/>
    </sheetView>
  </sheetViews>
  <sheetFormatPr baseColWidth="10" defaultRowHeight="16" x14ac:dyDescent="0.2"/>
  <cols>
    <col min="1" max="1" width="8" bestFit="1" customWidth="1"/>
    <col min="2" max="2" width="8.33203125" bestFit="1" customWidth="1"/>
    <col min="3" max="3" width="12" customWidth="1"/>
    <col min="4" max="4" width="11.6640625" customWidth="1"/>
    <col min="5" max="5" width="8.5" bestFit="1" customWidth="1"/>
    <col min="6" max="6" width="12.1640625" bestFit="1" customWidth="1"/>
    <col min="7" max="7" width="11.83203125" bestFit="1" customWidth="1"/>
    <col min="8" max="8" width="8.1640625" bestFit="1" customWidth="1"/>
    <col min="9" max="9" width="11.83203125" bestFit="1" customWidth="1"/>
    <col min="10" max="10" width="11.5" bestFit="1" customWidth="1"/>
    <col min="11" max="11" width="8.33203125" bestFit="1" customWidth="1"/>
    <col min="12" max="12" width="12.1640625" customWidth="1"/>
    <col min="13" max="13" width="11.83203125" bestFit="1" customWidth="1"/>
    <col min="14" max="14" width="8.1640625" bestFit="1" customWidth="1"/>
    <col min="15" max="15" width="11.83203125" bestFit="1" customWidth="1"/>
    <col min="16" max="16" width="11.5" bestFit="1" customWidth="1"/>
    <col min="17" max="17" width="8.6640625" bestFit="1" customWidth="1"/>
    <col min="18" max="18" width="12.33203125" bestFit="1" customWidth="1"/>
    <col min="19" max="19" width="12" bestFit="1" customWidth="1"/>
    <col min="20" max="20" width="8" bestFit="1" customWidth="1"/>
    <col min="21" max="21" width="11.6640625" bestFit="1" customWidth="1"/>
    <col min="22" max="22" width="11.33203125" bestFit="1" customWidth="1"/>
    <col min="23" max="23" width="8.5" bestFit="1" customWidth="1"/>
    <col min="24" max="24" width="12.1640625" bestFit="1" customWidth="1"/>
    <col min="25" max="25" width="11.83203125" bestFit="1" customWidth="1"/>
    <col min="26" max="26" width="5.33203125" bestFit="1" customWidth="1"/>
    <col min="27" max="27" width="9.33203125" bestFit="1" customWidth="1"/>
    <col min="28" max="28" width="9" bestFit="1" customWidth="1"/>
    <col min="29" max="29" width="5.6640625" bestFit="1" customWidth="1"/>
    <col min="30" max="30" width="9.5" bestFit="1" customWidth="1"/>
    <col min="31" max="31" width="9.1640625" bestFit="1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">
      <c r="A2" t="s">
        <v>46</v>
      </c>
      <c r="B2">
        <v>264</v>
      </c>
      <c r="C2">
        <v>46</v>
      </c>
      <c r="D2">
        <v>18</v>
      </c>
      <c r="E2">
        <v>222</v>
      </c>
      <c r="F2">
        <v>38</v>
      </c>
      <c r="G2">
        <v>20</v>
      </c>
      <c r="H2">
        <v>15</v>
      </c>
      <c r="I2">
        <v>5</v>
      </c>
      <c r="J2">
        <v>0</v>
      </c>
      <c r="K2">
        <v>32</v>
      </c>
      <c r="L2">
        <v>7</v>
      </c>
      <c r="M2">
        <v>1</v>
      </c>
      <c r="N2">
        <v>8</v>
      </c>
      <c r="O2">
        <v>3</v>
      </c>
      <c r="P2">
        <v>0</v>
      </c>
      <c r="Q2">
        <v>0</v>
      </c>
      <c r="R2">
        <v>0</v>
      </c>
      <c r="S2">
        <v>0</v>
      </c>
      <c r="T2">
        <v>20</v>
      </c>
      <c r="U2">
        <v>4</v>
      </c>
      <c r="V2">
        <v>1</v>
      </c>
      <c r="W2">
        <v>0</v>
      </c>
      <c r="X2">
        <v>0</v>
      </c>
      <c r="Y2">
        <v>0</v>
      </c>
      <c r="Z2">
        <v>13</v>
      </c>
      <c r="AA2">
        <v>5</v>
      </c>
      <c r="AB2">
        <v>0</v>
      </c>
      <c r="AC2">
        <v>30</v>
      </c>
      <c r="AD2">
        <v>6</v>
      </c>
      <c r="AE2">
        <v>1</v>
      </c>
    </row>
    <row r="3" spans="1:31" x14ac:dyDescent="0.2">
      <c r="A3" t="s">
        <v>50</v>
      </c>
      <c r="B3">
        <v>312</v>
      </c>
      <c r="C3">
        <v>46</v>
      </c>
      <c r="D3">
        <v>27</v>
      </c>
      <c r="E3">
        <v>235</v>
      </c>
      <c r="F3">
        <v>35</v>
      </c>
      <c r="G3">
        <v>21</v>
      </c>
      <c r="H3">
        <v>14</v>
      </c>
      <c r="I3">
        <v>4</v>
      </c>
      <c r="J3">
        <v>0</v>
      </c>
      <c r="K3">
        <v>22</v>
      </c>
      <c r="L3">
        <v>6</v>
      </c>
      <c r="M3">
        <v>1</v>
      </c>
      <c r="N3">
        <v>11</v>
      </c>
      <c r="O3">
        <v>4</v>
      </c>
      <c r="P3">
        <v>0</v>
      </c>
      <c r="Q3">
        <v>0</v>
      </c>
      <c r="R3">
        <v>0</v>
      </c>
      <c r="S3">
        <v>0</v>
      </c>
      <c r="T3">
        <v>11</v>
      </c>
      <c r="U3">
        <v>2</v>
      </c>
      <c r="V3">
        <v>0</v>
      </c>
      <c r="W3">
        <v>0</v>
      </c>
      <c r="X3">
        <v>1</v>
      </c>
      <c r="Y3">
        <v>0</v>
      </c>
      <c r="Z3">
        <v>11</v>
      </c>
      <c r="AA3">
        <v>4</v>
      </c>
      <c r="AB3">
        <v>0</v>
      </c>
      <c r="AC3">
        <v>22</v>
      </c>
      <c r="AD3">
        <v>6</v>
      </c>
      <c r="AE3">
        <v>1</v>
      </c>
    </row>
    <row r="4" spans="1:31" x14ac:dyDescent="0.2">
      <c r="A4" t="s">
        <v>55</v>
      </c>
      <c r="B4">
        <v>325</v>
      </c>
      <c r="C4">
        <v>53</v>
      </c>
      <c r="D4">
        <v>32</v>
      </c>
      <c r="E4">
        <v>198</v>
      </c>
      <c r="F4">
        <v>38</v>
      </c>
      <c r="G4">
        <v>16</v>
      </c>
      <c r="H4">
        <v>22</v>
      </c>
      <c r="I4">
        <v>5</v>
      </c>
      <c r="J4">
        <v>1</v>
      </c>
      <c r="K4">
        <v>17</v>
      </c>
      <c r="L4">
        <v>3</v>
      </c>
      <c r="M4">
        <v>1</v>
      </c>
      <c r="N4">
        <v>6</v>
      </c>
      <c r="O4">
        <v>3</v>
      </c>
      <c r="P4">
        <v>0</v>
      </c>
      <c r="Q4">
        <v>0</v>
      </c>
      <c r="R4">
        <v>0</v>
      </c>
      <c r="S4">
        <v>0</v>
      </c>
      <c r="T4">
        <v>10</v>
      </c>
      <c r="U4">
        <v>2</v>
      </c>
      <c r="V4">
        <v>0</v>
      </c>
      <c r="W4">
        <v>0</v>
      </c>
      <c r="X4">
        <v>1</v>
      </c>
      <c r="Y4">
        <v>0</v>
      </c>
      <c r="Z4">
        <v>19</v>
      </c>
      <c r="AA4">
        <v>5</v>
      </c>
      <c r="AB4">
        <v>1</v>
      </c>
      <c r="AC4">
        <v>17</v>
      </c>
      <c r="AD4">
        <v>3</v>
      </c>
      <c r="AE4">
        <v>1</v>
      </c>
    </row>
    <row r="5" spans="1:31" x14ac:dyDescent="0.2">
      <c r="A5" t="s">
        <v>58</v>
      </c>
      <c r="B5">
        <v>222</v>
      </c>
      <c r="C5">
        <v>42</v>
      </c>
      <c r="D5">
        <v>18</v>
      </c>
      <c r="E5">
        <v>198</v>
      </c>
      <c r="F5">
        <v>36</v>
      </c>
      <c r="G5">
        <v>23</v>
      </c>
      <c r="H5">
        <v>10</v>
      </c>
      <c r="I5">
        <v>3</v>
      </c>
      <c r="J5">
        <v>0</v>
      </c>
      <c r="K5">
        <v>19</v>
      </c>
      <c r="L5">
        <v>5</v>
      </c>
      <c r="M5">
        <v>1</v>
      </c>
      <c r="N5">
        <v>8</v>
      </c>
      <c r="O5">
        <v>2</v>
      </c>
      <c r="P5">
        <v>0</v>
      </c>
      <c r="Q5">
        <v>1</v>
      </c>
      <c r="R5">
        <v>1</v>
      </c>
      <c r="S5">
        <v>0</v>
      </c>
      <c r="T5">
        <v>12</v>
      </c>
      <c r="U5">
        <v>3</v>
      </c>
      <c r="V5">
        <v>1</v>
      </c>
      <c r="W5">
        <v>1</v>
      </c>
      <c r="X5">
        <v>0</v>
      </c>
      <c r="Y5">
        <v>0</v>
      </c>
      <c r="Z5">
        <v>8</v>
      </c>
      <c r="AA5">
        <v>3</v>
      </c>
      <c r="AB5">
        <v>0</v>
      </c>
      <c r="AC5">
        <v>18</v>
      </c>
      <c r="AD5">
        <v>5</v>
      </c>
      <c r="AE5">
        <v>1</v>
      </c>
    </row>
    <row r="6" spans="1:31" x14ac:dyDescent="0.2">
      <c r="A6" t="s">
        <v>44</v>
      </c>
      <c r="B6">
        <v>216</v>
      </c>
      <c r="C6">
        <v>37</v>
      </c>
      <c r="D6">
        <v>22</v>
      </c>
      <c r="E6">
        <v>233</v>
      </c>
      <c r="F6">
        <v>36</v>
      </c>
      <c r="G6">
        <v>30</v>
      </c>
      <c r="H6">
        <v>16</v>
      </c>
      <c r="I6">
        <v>4</v>
      </c>
      <c r="J6">
        <v>0</v>
      </c>
      <c r="K6">
        <v>22</v>
      </c>
      <c r="L6">
        <v>4</v>
      </c>
      <c r="M6">
        <v>2</v>
      </c>
      <c r="N6">
        <v>8</v>
      </c>
      <c r="O6">
        <v>3</v>
      </c>
      <c r="P6">
        <v>0</v>
      </c>
      <c r="Q6">
        <v>0</v>
      </c>
      <c r="R6">
        <v>0</v>
      </c>
      <c r="S6">
        <v>0</v>
      </c>
      <c r="T6">
        <v>11</v>
      </c>
      <c r="U6">
        <v>2</v>
      </c>
      <c r="V6">
        <v>1</v>
      </c>
      <c r="W6">
        <v>0</v>
      </c>
      <c r="X6">
        <v>0</v>
      </c>
      <c r="Y6">
        <v>0</v>
      </c>
      <c r="Z6">
        <v>13</v>
      </c>
      <c r="AA6">
        <v>3</v>
      </c>
      <c r="AB6">
        <v>0</v>
      </c>
      <c r="AC6">
        <v>20</v>
      </c>
      <c r="AD6">
        <v>4</v>
      </c>
      <c r="AE6">
        <v>2</v>
      </c>
    </row>
    <row r="7" spans="1:31" x14ac:dyDescent="0.2">
      <c r="A7" t="s">
        <v>52</v>
      </c>
      <c r="B7">
        <v>247</v>
      </c>
      <c r="C7">
        <v>45</v>
      </c>
      <c r="D7">
        <v>17</v>
      </c>
      <c r="E7">
        <v>197</v>
      </c>
      <c r="F7">
        <v>33</v>
      </c>
      <c r="G7">
        <v>24</v>
      </c>
      <c r="H7">
        <v>18</v>
      </c>
      <c r="I7">
        <v>4</v>
      </c>
      <c r="J7">
        <v>2</v>
      </c>
      <c r="K7">
        <v>10</v>
      </c>
      <c r="L7">
        <v>2</v>
      </c>
      <c r="M7">
        <v>0</v>
      </c>
      <c r="N7">
        <v>5</v>
      </c>
      <c r="O7">
        <v>2</v>
      </c>
      <c r="P7">
        <v>0</v>
      </c>
      <c r="Q7">
        <v>0</v>
      </c>
      <c r="R7">
        <v>0</v>
      </c>
      <c r="S7">
        <v>0</v>
      </c>
      <c r="T7">
        <v>8</v>
      </c>
      <c r="U7">
        <v>2</v>
      </c>
      <c r="V7">
        <v>0</v>
      </c>
      <c r="W7">
        <v>0</v>
      </c>
      <c r="X7">
        <v>1</v>
      </c>
      <c r="Y7">
        <v>0</v>
      </c>
      <c r="Z7">
        <v>17</v>
      </c>
      <c r="AA7">
        <v>4</v>
      </c>
      <c r="AB7">
        <v>2</v>
      </c>
      <c r="AC7">
        <v>9</v>
      </c>
      <c r="AD7">
        <v>2</v>
      </c>
      <c r="AE7">
        <v>0</v>
      </c>
    </row>
    <row r="8" spans="1:31" x14ac:dyDescent="0.2">
      <c r="A8" t="s">
        <v>51</v>
      </c>
      <c r="B8">
        <v>232</v>
      </c>
      <c r="C8">
        <v>44</v>
      </c>
      <c r="D8">
        <v>24</v>
      </c>
      <c r="E8">
        <v>207</v>
      </c>
      <c r="F8">
        <v>36</v>
      </c>
      <c r="G8">
        <v>24</v>
      </c>
      <c r="H8">
        <v>13</v>
      </c>
      <c r="I8">
        <v>4</v>
      </c>
      <c r="J8">
        <v>0</v>
      </c>
      <c r="K8">
        <v>23</v>
      </c>
      <c r="L8">
        <v>4</v>
      </c>
      <c r="M8">
        <v>1</v>
      </c>
      <c r="N8">
        <v>9</v>
      </c>
      <c r="O8">
        <v>4</v>
      </c>
      <c r="P8">
        <v>0</v>
      </c>
      <c r="Q8">
        <v>1</v>
      </c>
      <c r="R8">
        <v>1</v>
      </c>
      <c r="S8">
        <v>0</v>
      </c>
      <c r="T8">
        <v>15</v>
      </c>
      <c r="U8">
        <v>3</v>
      </c>
      <c r="V8">
        <v>1</v>
      </c>
      <c r="W8">
        <v>0</v>
      </c>
      <c r="X8">
        <v>0</v>
      </c>
      <c r="Y8">
        <v>0</v>
      </c>
      <c r="Z8">
        <v>10</v>
      </c>
      <c r="AA8">
        <v>3</v>
      </c>
      <c r="AB8">
        <v>0</v>
      </c>
      <c r="AC8">
        <v>22</v>
      </c>
      <c r="AD8">
        <v>4</v>
      </c>
      <c r="AE8">
        <v>1</v>
      </c>
    </row>
    <row r="9" spans="1:31" x14ac:dyDescent="0.2">
      <c r="A9" t="s">
        <v>45</v>
      </c>
      <c r="B9">
        <v>304</v>
      </c>
      <c r="C9">
        <v>51</v>
      </c>
      <c r="D9">
        <v>15</v>
      </c>
      <c r="E9">
        <v>195</v>
      </c>
      <c r="F9">
        <v>33</v>
      </c>
      <c r="G9">
        <v>14</v>
      </c>
      <c r="H9">
        <v>14</v>
      </c>
      <c r="I9">
        <v>4</v>
      </c>
      <c r="J9">
        <v>0</v>
      </c>
      <c r="K9">
        <v>14</v>
      </c>
      <c r="L9">
        <v>4</v>
      </c>
      <c r="M9">
        <v>0</v>
      </c>
      <c r="N9">
        <v>2</v>
      </c>
      <c r="O9">
        <v>1</v>
      </c>
      <c r="P9">
        <v>0</v>
      </c>
      <c r="Q9">
        <v>0</v>
      </c>
      <c r="R9">
        <v>0</v>
      </c>
      <c r="S9">
        <v>0</v>
      </c>
      <c r="T9">
        <v>14</v>
      </c>
      <c r="U9">
        <v>3</v>
      </c>
      <c r="V9">
        <v>0</v>
      </c>
      <c r="W9">
        <v>0</v>
      </c>
      <c r="X9">
        <v>1</v>
      </c>
      <c r="Y9">
        <v>0</v>
      </c>
      <c r="Z9">
        <v>14</v>
      </c>
      <c r="AA9">
        <v>4</v>
      </c>
      <c r="AB9">
        <v>0</v>
      </c>
      <c r="AC9">
        <v>13</v>
      </c>
      <c r="AD9">
        <v>4</v>
      </c>
      <c r="AE9">
        <v>0</v>
      </c>
    </row>
    <row r="10" spans="1:31" x14ac:dyDescent="0.2">
      <c r="A10" t="s">
        <v>34</v>
      </c>
      <c r="B10">
        <v>223</v>
      </c>
      <c r="C10">
        <v>45</v>
      </c>
      <c r="D10">
        <v>26</v>
      </c>
      <c r="E10">
        <v>200</v>
      </c>
      <c r="F10">
        <v>41</v>
      </c>
      <c r="G10">
        <v>21</v>
      </c>
      <c r="H10">
        <v>14</v>
      </c>
      <c r="I10">
        <v>4</v>
      </c>
      <c r="J10">
        <v>0</v>
      </c>
      <c r="K10">
        <v>13</v>
      </c>
      <c r="L10">
        <v>4</v>
      </c>
      <c r="M10">
        <v>0</v>
      </c>
      <c r="N10">
        <v>6</v>
      </c>
      <c r="O10">
        <v>4</v>
      </c>
      <c r="P10">
        <v>0</v>
      </c>
      <c r="Q10">
        <v>0</v>
      </c>
      <c r="R10">
        <v>0</v>
      </c>
      <c r="S10">
        <v>0</v>
      </c>
      <c r="T10">
        <v>6</v>
      </c>
      <c r="U10">
        <v>3</v>
      </c>
      <c r="V10">
        <v>0</v>
      </c>
      <c r="W10">
        <v>0</v>
      </c>
      <c r="X10">
        <v>0</v>
      </c>
      <c r="Y10">
        <v>0</v>
      </c>
      <c r="Z10">
        <v>14</v>
      </c>
      <c r="AA10">
        <v>4</v>
      </c>
      <c r="AB10">
        <v>0</v>
      </c>
      <c r="AC10">
        <v>13</v>
      </c>
      <c r="AD10">
        <v>4</v>
      </c>
      <c r="AE10">
        <v>0</v>
      </c>
    </row>
    <row r="11" spans="1:31" x14ac:dyDescent="0.2">
      <c r="A11" t="s">
        <v>31</v>
      </c>
      <c r="B11">
        <v>266</v>
      </c>
      <c r="C11">
        <v>48</v>
      </c>
      <c r="D11">
        <v>27</v>
      </c>
      <c r="E11">
        <v>175</v>
      </c>
      <c r="F11">
        <v>34</v>
      </c>
      <c r="G11">
        <v>18</v>
      </c>
      <c r="H11">
        <v>19</v>
      </c>
      <c r="I11">
        <v>5</v>
      </c>
      <c r="J11">
        <v>1</v>
      </c>
      <c r="K11">
        <v>16</v>
      </c>
      <c r="L11">
        <v>4</v>
      </c>
      <c r="M11">
        <v>1</v>
      </c>
      <c r="N11">
        <v>5</v>
      </c>
      <c r="O11">
        <v>3</v>
      </c>
      <c r="P11">
        <v>0</v>
      </c>
      <c r="Q11">
        <v>0</v>
      </c>
      <c r="R11">
        <v>0</v>
      </c>
      <c r="S11">
        <v>0</v>
      </c>
      <c r="T11">
        <v>7</v>
      </c>
      <c r="U11">
        <v>3</v>
      </c>
      <c r="V11">
        <v>0</v>
      </c>
      <c r="W11">
        <v>0</v>
      </c>
      <c r="X11">
        <v>0</v>
      </c>
      <c r="Y11">
        <v>0</v>
      </c>
      <c r="Z11">
        <v>18</v>
      </c>
      <c r="AA11">
        <v>4</v>
      </c>
      <c r="AB11">
        <v>1</v>
      </c>
      <c r="AC11">
        <v>16</v>
      </c>
      <c r="AD11">
        <v>4</v>
      </c>
      <c r="AE11">
        <v>1</v>
      </c>
    </row>
    <row r="12" spans="1:31" x14ac:dyDescent="0.2">
      <c r="A12" t="s">
        <v>61</v>
      </c>
      <c r="B12">
        <v>339</v>
      </c>
      <c r="C12">
        <v>70</v>
      </c>
      <c r="D12">
        <v>26</v>
      </c>
      <c r="E12">
        <v>150</v>
      </c>
      <c r="F12">
        <v>32</v>
      </c>
      <c r="G12">
        <v>14</v>
      </c>
      <c r="H12">
        <v>8</v>
      </c>
      <c r="I12">
        <v>3</v>
      </c>
      <c r="J12">
        <v>0</v>
      </c>
      <c r="K12">
        <v>16</v>
      </c>
      <c r="L12">
        <v>4</v>
      </c>
      <c r="M12">
        <v>1</v>
      </c>
      <c r="N12">
        <v>2</v>
      </c>
      <c r="O12">
        <v>1</v>
      </c>
      <c r="P12">
        <v>0</v>
      </c>
      <c r="Q12">
        <v>0</v>
      </c>
      <c r="R12">
        <v>0</v>
      </c>
      <c r="S12">
        <v>0</v>
      </c>
      <c r="T12">
        <v>14</v>
      </c>
      <c r="U12">
        <v>4</v>
      </c>
      <c r="V12">
        <v>0</v>
      </c>
      <c r="W12">
        <v>0</v>
      </c>
      <c r="X12">
        <v>0</v>
      </c>
      <c r="Y12">
        <v>0</v>
      </c>
      <c r="Z12">
        <v>8</v>
      </c>
      <c r="AA12">
        <v>3</v>
      </c>
      <c r="AB12">
        <v>0</v>
      </c>
      <c r="AC12">
        <v>15</v>
      </c>
      <c r="AD12">
        <v>4</v>
      </c>
      <c r="AE12">
        <v>0</v>
      </c>
    </row>
    <row r="13" spans="1:31" x14ac:dyDescent="0.2">
      <c r="A13" t="s">
        <v>47</v>
      </c>
      <c r="B13">
        <v>204</v>
      </c>
      <c r="C13">
        <v>35</v>
      </c>
      <c r="D13">
        <v>22</v>
      </c>
      <c r="E13">
        <v>189</v>
      </c>
      <c r="F13">
        <v>33</v>
      </c>
      <c r="G13">
        <v>17</v>
      </c>
      <c r="H13">
        <v>12</v>
      </c>
      <c r="I13">
        <v>4</v>
      </c>
      <c r="J13">
        <v>1</v>
      </c>
      <c r="K13">
        <v>19</v>
      </c>
      <c r="L13">
        <v>5</v>
      </c>
      <c r="M13">
        <v>1</v>
      </c>
      <c r="N13">
        <v>4</v>
      </c>
      <c r="O13">
        <v>1</v>
      </c>
      <c r="P13">
        <v>0</v>
      </c>
      <c r="Q13">
        <v>0</v>
      </c>
      <c r="R13">
        <v>0</v>
      </c>
      <c r="S13">
        <v>0</v>
      </c>
      <c r="T13">
        <v>15</v>
      </c>
      <c r="U13">
        <v>5</v>
      </c>
      <c r="V13">
        <v>0</v>
      </c>
      <c r="W13">
        <v>0</v>
      </c>
      <c r="X13">
        <v>1</v>
      </c>
      <c r="Y13">
        <v>0</v>
      </c>
      <c r="Z13">
        <v>11</v>
      </c>
      <c r="AA13">
        <v>4</v>
      </c>
      <c r="AB13">
        <v>1</v>
      </c>
      <c r="AC13">
        <v>19</v>
      </c>
      <c r="AD13">
        <v>5</v>
      </c>
      <c r="AE13">
        <v>1</v>
      </c>
    </row>
    <row r="14" spans="1:31" x14ac:dyDescent="0.2">
      <c r="A14" t="s">
        <v>33</v>
      </c>
      <c r="B14">
        <v>362</v>
      </c>
      <c r="C14">
        <v>58</v>
      </c>
      <c r="D14">
        <v>35</v>
      </c>
      <c r="E14">
        <v>214</v>
      </c>
      <c r="F14">
        <v>46</v>
      </c>
      <c r="G14">
        <v>17</v>
      </c>
      <c r="H14">
        <v>12</v>
      </c>
      <c r="I14">
        <v>3</v>
      </c>
      <c r="J14">
        <v>0</v>
      </c>
      <c r="K14">
        <v>19</v>
      </c>
      <c r="L14">
        <v>4</v>
      </c>
      <c r="M14">
        <v>1</v>
      </c>
      <c r="N14">
        <v>4</v>
      </c>
      <c r="O14">
        <v>1</v>
      </c>
      <c r="P14">
        <v>0</v>
      </c>
      <c r="Q14">
        <v>0</v>
      </c>
      <c r="R14">
        <v>0</v>
      </c>
      <c r="S14">
        <v>0</v>
      </c>
      <c r="T14">
        <v>16</v>
      </c>
      <c r="U14">
        <v>3</v>
      </c>
      <c r="V14">
        <v>1</v>
      </c>
      <c r="W14">
        <v>0</v>
      </c>
      <c r="X14">
        <v>1</v>
      </c>
      <c r="Y14">
        <v>0</v>
      </c>
      <c r="Z14">
        <v>10</v>
      </c>
      <c r="AA14">
        <v>2</v>
      </c>
      <c r="AB14">
        <v>0</v>
      </c>
      <c r="AC14">
        <v>16</v>
      </c>
      <c r="AD14">
        <v>4</v>
      </c>
      <c r="AE14">
        <v>0</v>
      </c>
    </row>
    <row r="15" spans="1:31" x14ac:dyDescent="0.2">
      <c r="A15" t="s">
        <v>59</v>
      </c>
      <c r="B15">
        <v>333</v>
      </c>
      <c r="C15">
        <v>50</v>
      </c>
      <c r="D15">
        <v>29</v>
      </c>
      <c r="E15">
        <v>188</v>
      </c>
      <c r="F15">
        <v>35</v>
      </c>
      <c r="G15">
        <v>13</v>
      </c>
      <c r="H15">
        <v>11</v>
      </c>
      <c r="I15">
        <v>4</v>
      </c>
      <c r="J15">
        <v>0</v>
      </c>
      <c r="K15">
        <v>19</v>
      </c>
      <c r="L15">
        <v>5</v>
      </c>
      <c r="M15">
        <v>0</v>
      </c>
      <c r="N15">
        <v>3</v>
      </c>
      <c r="O15">
        <v>2</v>
      </c>
      <c r="P15">
        <v>0</v>
      </c>
      <c r="Q15">
        <v>0</v>
      </c>
      <c r="R15">
        <v>0</v>
      </c>
      <c r="S15">
        <v>0</v>
      </c>
      <c r="T15">
        <v>16</v>
      </c>
      <c r="U15">
        <v>3</v>
      </c>
      <c r="V15">
        <v>1</v>
      </c>
      <c r="W15">
        <v>0</v>
      </c>
      <c r="X15">
        <v>1</v>
      </c>
      <c r="Y15">
        <v>0</v>
      </c>
      <c r="Z15">
        <v>9</v>
      </c>
      <c r="AA15">
        <v>4</v>
      </c>
      <c r="AB15">
        <v>0</v>
      </c>
      <c r="AC15">
        <v>18</v>
      </c>
      <c r="AD15">
        <v>5</v>
      </c>
      <c r="AE15">
        <v>0</v>
      </c>
    </row>
    <row r="16" spans="1:31" x14ac:dyDescent="0.2">
      <c r="A16" t="s">
        <v>40</v>
      </c>
      <c r="B16">
        <v>271</v>
      </c>
      <c r="C16">
        <v>53</v>
      </c>
      <c r="D16">
        <v>29</v>
      </c>
      <c r="E16">
        <v>172</v>
      </c>
      <c r="F16">
        <v>33</v>
      </c>
      <c r="G16">
        <v>17</v>
      </c>
      <c r="H16">
        <v>11</v>
      </c>
      <c r="I16">
        <v>4</v>
      </c>
      <c r="J16">
        <v>0</v>
      </c>
      <c r="K16">
        <v>18</v>
      </c>
      <c r="L16">
        <v>5</v>
      </c>
      <c r="M16">
        <v>1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v>15</v>
      </c>
      <c r="U16">
        <v>4</v>
      </c>
      <c r="V16">
        <v>1</v>
      </c>
      <c r="W16">
        <v>0</v>
      </c>
      <c r="X16">
        <v>0</v>
      </c>
      <c r="Y16">
        <v>0</v>
      </c>
      <c r="Z16">
        <v>8</v>
      </c>
      <c r="AA16">
        <v>3</v>
      </c>
      <c r="AB16">
        <v>0</v>
      </c>
      <c r="AC16">
        <v>15</v>
      </c>
      <c r="AD16">
        <v>4</v>
      </c>
      <c r="AE16">
        <v>0</v>
      </c>
    </row>
    <row r="17" spans="1:31" x14ac:dyDescent="0.2">
      <c r="A17" t="s">
        <v>62</v>
      </c>
      <c r="B17">
        <v>270</v>
      </c>
      <c r="C17">
        <v>45</v>
      </c>
      <c r="D17">
        <v>25</v>
      </c>
      <c r="E17">
        <v>206</v>
      </c>
      <c r="F17">
        <v>32</v>
      </c>
      <c r="G17">
        <v>18</v>
      </c>
      <c r="H17">
        <v>20</v>
      </c>
      <c r="I17">
        <v>7</v>
      </c>
      <c r="J17">
        <v>0</v>
      </c>
      <c r="K17">
        <v>19</v>
      </c>
      <c r="L17">
        <v>6</v>
      </c>
      <c r="M17">
        <v>0</v>
      </c>
      <c r="N17">
        <v>10</v>
      </c>
      <c r="O17">
        <v>4</v>
      </c>
      <c r="P17">
        <v>0</v>
      </c>
      <c r="Q17">
        <v>0</v>
      </c>
      <c r="R17">
        <v>0</v>
      </c>
      <c r="S17">
        <v>0</v>
      </c>
      <c r="T17">
        <v>9</v>
      </c>
      <c r="U17">
        <v>3</v>
      </c>
      <c r="V17">
        <v>0</v>
      </c>
      <c r="W17">
        <v>0</v>
      </c>
      <c r="X17">
        <v>1</v>
      </c>
      <c r="Y17">
        <v>0</v>
      </c>
      <c r="Z17">
        <v>16</v>
      </c>
      <c r="AA17">
        <v>7</v>
      </c>
      <c r="AB17">
        <v>0</v>
      </c>
      <c r="AC17">
        <v>19</v>
      </c>
      <c r="AD17">
        <v>6</v>
      </c>
      <c r="AE17">
        <v>0</v>
      </c>
    </row>
    <row r="18" spans="1:31" x14ac:dyDescent="0.2">
      <c r="A18" t="s">
        <v>42</v>
      </c>
      <c r="B18">
        <v>264</v>
      </c>
      <c r="C18">
        <v>49</v>
      </c>
      <c r="D18">
        <v>20</v>
      </c>
      <c r="E18">
        <v>145</v>
      </c>
      <c r="F18">
        <v>35</v>
      </c>
      <c r="G18">
        <v>11</v>
      </c>
      <c r="H18">
        <v>7</v>
      </c>
      <c r="I18">
        <v>3</v>
      </c>
      <c r="J18">
        <v>0</v>
      </c>
      <c r="K18">
        <v>19</v>
      </c>
      <c r="L18">
        <v>6</v>
      </c>
      <c r="M18">
        <v>1</v>
      </c>
      <c r="N18">
        <v>4</v>
      </c>
      <c r="O18">
        <v>2</v>
      </c>
      <c r="P18">
        <v>0</v>
      </c>
      <c r="Q18">
        <v>0</v>
      </c>
      <c r="R18">
        <v>0</v>
      </c>
      <c r="S18">
        <v>0</v>
      </c>
      <c r="T18">
        <v>13</v>
      </c>
      <c r="U18">
        <v>4</v>
      </c>
      <c r="V18">
        <v>0</v>
      </c>
      <c r="W18">
        <v>0</v>
      </c>
      <c r="X18">
        <v>1</v>
      </c>
      <c r="Y18">
        <v>0</v>
      </c>
      <c r="Z18">
        <v>5</v>
      </c>
      <c r="AA18">
        <v>2</v>
      </c>
      <c r="AB18">
        <v>0</v>
      </c>
      <c r="AC18">
        <v>17</v>
      </c>
      <c r="AD18">
        <v>5</v>
      </c>
      <c r="AE18">
        <v>0</v>
      </c>
    </row>
    <row r="19" spans="1:31" x14ac:dyDescent="0.2">
      <c r="A19" t="s">
        <v>39</v>
      </c>
      <c r="B19">
        <v>211</v>
      </c>
      <c r="C19">
        <v>41</v>
      </c>
      <c r="D19">
        <v>18</v>
      </c>
      <c r="E19">
        <v>206</v>
      </c>
      <c r="F19">
        <v>42</v>
      </c>
      <c r="G19">
        <v>17</v>
      </c>
      <c r="H19">
        <v>19</v>
      </c>
      <c r="I19">
        <v>5</v>
      </c>
      <c r="J19">
        <v>1</v>
      </c>
      <c r="K19">
        <v>14</v>
      </c>
      <c r="L19">
        <v>4</v>
      </c>
      <c r="M19">
        <v>0</v>
      </c>
      <c r="N19">
        <v>6</v>
      </c>
      <c r="O19">
        <v>3</v>
      </c>
      <c r="P19">
        <v>0</v>
      </c>
      <c r="Q19">
        <v>0</v>
      </c>
      <c r="R19">
        <v>0</v>
      </c>
      <c r="S19">
        <v>0</v>
      </c>
      <c r="T19">
        <v>6</v>
      </c>
      <c r="U19">
        <v>2</v>
      </c>
      <c r="V19">
        <v>0</v>
      </c>
      <c r="W19">
        <v>0</v>
      </c>
      <c r="X19">
        <v>0</v>
      </c>
      <c r="Y19">
        <v>0</v>
      </c>
      <c r="Z19">
        <v>17</v>
      </c>
      <c r="AA19">
        <v>5</v>
      </c>
      <c r="AB19">
        <v>1</v>
      </c>
      <c r="AC19">
        <v>12</v>
      </c>
      <c r="AD19">
        <v>4</v>
      </c>
      <c r="AE19">
        <v>0</v>
      </c>
    </row>
    <row r="20" spans="1:31" x14ac:dyDescent="0.2">
      <c r="A20" t="s">
        <v>43</v>
      </c>
      <c r="B20">
        <v>289</v>
      </c>
      <c r="C20">
        <v>59</v>
      </c>
      <c r="D20">
        <v>27</v>
      </c>
      <c r="E20">
        <v>154</v>
      </c>
      <c r="F20">
        <v>32</v>
      </c>
      <c r="G20">
        <v>9</v>
      </c>
      <c r="H20">
        <v>17</v>
      </c>
      <c r="I20">
        <v>4</v>
      </c>
      <c r="J20">
        <v>0</v>
      </c>
      <c r="K20">
        <v>28</v>
      </c>
      <c r="L20">
        <v>6</v>
      </c>
      <c r="M20">
        <v>3</v>
      </c>
      <c r="N20">
        <v>8</v>
      </c>
      <c r="O20">
        <v>4</v>
      </c>
      <c r="P20">
        <v>0</v>
      </c>
      <c r="Q20">
        <v>0</v>
      </c>
      <c r="R20">
        <v>0</v>
      </c>
      <c r="S20">
        <v>0</v>
      </c>
      <c r="T20">
        <v>20</v>
      </c>
      <c r="U20">
        <v>4</v>
      </c>
      <c r="V20">
        <v>2</v>
      </c>
      <c r="W20">
        <v>0</v>
      </c>
      <c r="X20">
        <v>0</v>
      </c>
      <c r="Y20">
        <v>0</v>
      </c>
      <c r="Z20">
        <v>17</v>
      </c>
      <c r="AA20">
        <v>4</v>
      </c>
      <c r="AB20">
        <v>0</v>
      </c>
      <c r="AC20">
        <v>28</v>
      </c>
      <c r="AD20">
        <v>6</v>
      </c>
      <c r="AE20">
        <v>3</v>
      </c>
    </row>
    <row r="21" spans="1:31" x14ac:dyDescent="0.2">
      <c r="A21" t="s">
        <v>41</v>
      </c>
      <c r="B21">
        <v>342</v>
      </c>
      <c r="C21">
        <v>50</v>
      </c>
      <c r="D21">
        <v>38</v>
      </c>
      <c r="E21">
        <v>211</v>
      </c>
      <c r="F21">
        <v>36</v>
      </c>
      <c r="G21">
        <v>20</v>
      </c>
      <c r="H21">
        <v>14</v>
      </c>
      <c r="I21">
        <v>4</v>
      </c>
      <c r="J21">
        <v>0</v>
      </c>
      <c r="K21">
        <v>23</v>
      </c>
      <c r="L21">
        <v>7</v>
      </c>
      <c r="M21">
        <v>1</v>
      </c>
      <c r="N21">
        <v>10</v>
      </c>
      <c r="O21">
        <v>3</v>
      </c>
      <c r="P21">
        <v>0</v>
      </c>
      <c r="Q21">
        <v>0</v>
      </c>
      <c r="R21">
        <v>0</v>
      </c>
      <c r="S21">
        <v>0</v>
      </c>
      <c r="T21">
        <v>15</v>
      </c>
      <c r="U21">
        <v>7</v>
      </c>
      <c r="V21">
        <v>0</v>
      </c>
      <c r="W21">
        <v>0</v>
      </c>
      <c r="X21">
        <v>0</v>
      </c>
      <c r="Y21">
        <v>0</v>
      </c>
      <c r="Z21">
        <v>10</v>
      </c>
      <c r="AA21">
        <v>4</v>
      </c>
      <c r="AB21">
        <v>0</v>
      </c>
      <c r="AC21">
        <v>21</v>
      </c>
      <c r="AD21">
        <v>7</v>
      </c>
      <c r="AE21">
        <v>1</v>
      </c>
    </row>
    <row r="22" spans="1:31" x14ac:dyDescent="0.2">
      <c r="A22" t="s">
        <v>37</v>
      </c>
      <c r="B22">
        <v>300</v>
      </c>
      <c r="C22">
        <v>54</v>
      </c>
      <c r="D22">
        <v>24</v>
      </c>
      <c r="E22">
        <v>196</v>
      </c>
      <c r="F22">
        <v>31</v>
      </c>
      <c r="G22">
        <v>21</v>
      </c>
      <c r="H22">
        <v>15</v>
      </c>
      <c r="I22">
        <v>4</v>
      </c>
      <c r="J22">
        <v>0</v>
      </c>
      <c r="K22">
        <v>23</v>
      </c>
      <c r="L22">
        <v>7</v>
      </c>
      <c r="M22">
        <v>1</v>
      </c>
      <c r="N22">
        <v>3</v>
      </c>
      <c r="O22">
        <v>1</v>
      </c>
      <c r="P22">
        <v>0</v>
      </c>
      <c r="Q22">
        <v>1</v>
      </c>
      <c r="R22">
        <v>1</v>
      </c>
      <c r="S22">
        <v>0</v>
      </c>
      <c r="T22">
        <v>17</v>
      </c>
      <c r="U22">
        <v>6</v>
      </c>
      <c r="V22">
        <v>0</v>
      </c>
      <c r="W22">
        <v>0</v>
      </c>
      <c r="X22">
        <v>0</v>
      </c>
      <c r="Y22">
        <v>0</v>
      </c>
      <c r="Z22">
        <v>15</v>
      </c>
      <c r="AA22">
        <v>4</v>
      </c>
      <c r="AB22">
        <v>0</v>
      </c>
      <c r="AC22">
        <v>22</v>
      </c>
      <c r="AD22">
        <v>7</v>
      </c>
      <c r="AE22">
        <v>1</v>
      </c>
    </row>
    <row r="23" spans="1:31" x14ac:dyDescent="0.2">
      <c r="A23" t="s">
        <v>32</v>
      </c>
      <c r="B23">
        <v>257</v>
      </c>
      <c r="C23">
        <v>58</v>
      </c>
      <c r="D23">
        <v>24</v>
      </c>
      <c r="E23">
        <v>213</v>
      </c>
      <c r="F23">
        <v>43</v>
      </c>
      <c r="G23">
        <v>16</v>
      </c>
      <c r="H23">
        <v>16</v>
      </c>
      <c r="I23">
        <v>3</v>
      </c>
      <c r="J23">
        <v>1</v>
      </c>
      <c r="K23">
        <v>19</v>
      </c>
      <c r="L23">
        <v>4</v>
      </c>
      <c r="M23">
        <v>2</v>
      </c>
      <c r="N23">
        <v>6</v>
      </c>
      <c r="O23">
        <v>2</v>
      </c>
      <c r="P23">
        <v>0</v>
      </c>
      <c r="Q23">
        <v>0</v>
      </c>
      <c r="R23">
        <v>0</v>
      </c>
      <c r="S23">
        <v>0</v>
      </c>
      <c r="T23">
        <v>13</v>
      </c>
      <c r="U23">
        <v>2</v>
      </c>
      <c r="V23">
        <v>1</v>
      </c>
      <c r="W23">
        <v>1</v>
      </c>
      <c r="X23">
        <v>0</v>
      </c>
      <c r="Y23">
        <v>0</v>
      </c>
      <c r="Z23">
        <v>13</v>
      </c>
      <c r="AA23">
        <v>3</v>
      </c>
      <c r="AB23">
        <v>1</v>
      </c>
      <c r="AC23">
        <v>19</v>
      </c>
      <c r="AD23">
        <v>4</v>
      </c>
      <c r="AE23">
        <v>2</v>
      </c>
    </row>
    <row r="24" spans="1:31" x14ac:dyDescent="0.2">
      <c r="A24" t="s">
        <v>56</v>
      </c>
      <c r="B24">
        <v>261</v>
      </c>
      <c r="C24">
        <v>46</v>
      </c>
      <c r="D24">
        <v>31</v>
      </c>
      <c r="E24">
        <v>163</v>
      </c>
      <c r="F24">
        <v>30</v>
      </c>
      <c r="G24">
        <v>16</v>
      </c>
      <c r="H24">
        <v>16</v>
      </c>
      <c r="I24">
        <v>3</v>
      </c>
      <c r="J24">
        <v>0</v>
      </c>
      <c r="K24">
        <v>19</v>
      </c>
      <c r="L24">
        <v>4</v>
      </c>
      <c r="M24">
        <v>1</v>
      </c>
      <c r="N24">
        <v>3</v>
      </c>
      <c r="O24">
        <v>1</v>
      </c>
      <c r="P24">
        <v>0</v>
      </c>
      <c r="Q24">
        <v>0</v>
      </c>
      <c r="R24">
        <v>0</v>
      </c>
      <c r="S24">
        <v>0</v>
      </c>
      <c r="T24">
        <v>17</v>
      </c>
      <c r="U24">
        <v>4</v>
      </c>
      <c r="V24">
        <v>1</v>
      </c>
      <c r="W24">
        <v>0</v>
      </c>
      <c r="X24">
        <v>0</v>
      </c>
      <c r="Y24">
        <v>0</v>
      </c>
      <c r="Z24">
        <v>13</v>
      </c>
      <c r="AA24">
        <v>3</v>
      </c>
      <c r="AB24">
        <v>0</v>
      </c>
      <c r="AC24">
        <v>19</v>
      </c>
      <c r="AD24">
        <v>4</v>
      </c>
      <c r="AE24">
        <v>1</v>
      </c>
    </row>
    <row r="25" spans="1:31" x14ac:dyDescent="0.2">
      <c r="A25" t="s">
        <v>38</v>
      </c>
      <c r="B25">
        <v>274</v>
      </c>
      <c r="C25">
        <v>52</v>
      </c>
      <c r="D25">
        <v>28</v>
      </c>
      <c r="E25">
        <v>191</v>
      </c>
      <c r="F25">
        <v>39</v>
      </c>
      <c r="G25">
        <v>16</v>
      </c>
      <c r="H25">
        <v>15</v>
      </c>
      <c r="I25">
        <v>4</v>
      </c>
      <c r="J25">
        <v>1</v>
      </c>
      <c r="K25">
        <v>18</v>
      </c>
      <c r="L25">
        <v>4</v>
      </c>
      <c r="M25">
        <v>1</v>
      </c>
      <c r="N25">
        <v>7</v>
      </c>
      <c r="O25">
        <v>2</v>
      </c>
      <c r="P25">
        <v>0</v>
      </c>
      <c r="Q25">
        <v>0</v>
      </c>
      <c r="R25">
        <v>0</v>
      </c>
      <c r="S25">
        <v>0</v>
      </c>
      <c r="T25">
        <v>9</v>
      </c>
      <c r="U25">
        <v>3</v>
      </c>
      <c r="V25">
        <v>0</v>
      </c>
      <c r="W25">
        <v>0</v>
      </c>
      <c r="X25">
        <v>0</v>
      </c>
      <c r="Y25">
        <v>0</v>
      </c>
      <c r="Z25">
        <v>12</v>
      </c>
      <c r="AA25">
        <v>4</v>
      </c>
      <c r="AB25">
        <v>0</v>
      </c>
      <c r="AC25">
        <v>16</v>
      </c>
      <c r="AD25">
        <v>3</v>
      </c>
      <c r="AE25">
        <v>1</v>
      </c>
    </row>
    <row r="26" spans="1:31" x14ac:dyDescent="0.2">
      <c r="A26" t="s">
        <v>48</v>
      </c>
      <c r="B26">
        <v>241</v>
      </c>
      <c r="C26">
        <v>45</v>
      </c>
      <c r="D26">
        <v>20</v>
      </c>
      <c r="E26">
        <v>207</v>
      </c>
      <c r="F26">
        <v>33</v>
      </c>
      <c r="G26">
        <v>19</v>
      </c>
      <c r="H26">
        <v>18</v>
      </c>
      <c r="I26">
        <v>4</v>
      </c>
      <c r="J26">
        <v>0</v>
      </c>
      <c r="K26">
        <v>13</v>
      </c>
      <c r="L26">
        <v>4</v>
      </c>
      <c r="M26">
        <v>0</v>
      </c>
      <c r="N26">
        <v>7</v>
      </c>
      <c r="O26">
        <v>3</v>
      </c>
      <c r="P26">
        <v>0</v>
      </c>
      <c r="Q26">
        <v>0</v>
      </c>
      <c r="R26">
        <v>0</v>
      </c>
      <c r="S26">
        <v>0</v>
      </c>
      <c r="T26">
        <v>10</v>
      </c>
      <c r="U26">
        <v>3</v>
      </c>
      <c r="V26">
        <v>0</v>
      </c>
      <c r="W26">
        <v>0</v>
      </c>
      <c r="X26">
        <v>2</v>
      </c>
      <c r="Y26">
        <v>0</v>
      </c>
      <c r="Z26">
        <v>14</v>
      </c>
      <c r="AA26">
        <v>4</v>
      </c>
      <c r="AB26">
        <v>0</v>
      </c>
      <c r="AC26">
        <v>12</v>
      </c>
      <c r="AD26">
        <v>3</v>
      </c>
      <c r="AE26">
        <v>0</v>
      </c>
    </row>
    <row r="27" spans="1:31" x14ac:dyDescent="0.2">
      <c r="A27" t="s">
        <v>49</v>
      </c>
      <c r="B27">
        <v>355</v>
      </c>
      <c r="C27">
        <v>65</v>
      </c>
      <c r="D27">
        <v>27</v>
      </c>
      <c r="E27">
        <v>191</v>
      </c>
      <c r="F27">
        <v>30</v>
      </c>
      <c r="G27">
        <v>19</v>
      </c>
      <c r="H27">
        <v>17</v>
      </c>
      <c r="I27">
        <v>3</v>
      </c>
      <c r="J27">
        <v>0</v>
      </c>
      <c r="K27">
        <v>18</v>
      </c>
      <c r="L27">
        <v>4</v>
      </c>
      <c r="M27">
        <v>1</v>
      </c>
      <c r="N27">
        <v>2</v>
      </c>
      <c r="O27">
        <v>2</v>
      </c>
      <c r="P27">
        <v>0</v>
      </c>
      <c r="Q27">
        <v>0</v>
      </c>
      <c r="R27">
        <v>0</v>
      </c>
      <c r="S27">
        <v>0</v>
      </c>
      <c r="T27">
        <v>19</v>
      </c>
      <c r="U27">
        <v>3</v>
      </c>
      <c r="V27">
        <v>2</v>
      </c>
      <c r="W27">
        <v>0</v>
      </c>
      <c r="X27">
        <v>2</v>
      </c>
      <c r="Y27">
        <v>0</v>
      </c>
      <c r="Z27">
        <v>15</v>
      </c>
      <c r="AA27">
        <v>3</v>
      </c>
      <c r="AB27">
        <v>0</v>
      </c>
      <c r="AC27">
        <v>16</v>
      </c>
      <c r="AD27">
        <v>3</v>
      </c>
      <c r="AE27">
        <v>1</v>
      </c>
    </row>
    <row r="28" spans="1:31" x14ac:dyDescent="0.2">
      <c r="A28" t="s">
        <v>57</v>
      </c>
      <c r="B28">
        <v>235</v>
      </c>
      <c r="C28">
        <v>41</v>
      </c>
      <c r="D28">
        <v>23</v>
      </c>
      <c r="E28">
        <v>245</v>
      </c>
      <c r="F28">
        <v>41</v>
      </c>
      <c r="G28">
        <v>25</v>
      </c>
      <c r="H28">
        <v>19</v>
      </c>
      <c r="I28">
        <v>4</v>
      </c>
      <c r="J28">
        <v>1</v>
      </c>
      <c r="K28">
        <v>15</v>
      </c>
      <c r="L28">
        <v>3</v>
      </c>
      <c r="M28">
        <v>1</v>
      </c>
      <c r="N28">
        <v>3</v>
      </c>
      <c r="O28">
        <v>1</v>
      </c>
      <c r="P28">
        <v>0</v>
      </c>
      <c r="Q28">
        <v>1</v>
      </c>
      <c r="R28">
        <v>1</v>
      </c>
      <c r="S28">
        <v>0</v>
      </c>
      <c r="T28">
        <v>9</v>
      </c>
      <c r="U28">
        <v>2</v>
      </c>
      <c r="V28">
        <v>1</v>
      </c>
      <c r="W28">
        <v>0</v>
      </c>
      <c r="X28">
        <v>0</v>
      </c>
      <c r="Y28">
        <v>0</v>
      </c>
      <c r="Z28">
        <v>18</v>
      </c>
      <c r="AA28">
        <v>4</v>
      </c>
      <c r="AB28">
        <v>1</v>
      </c>
      <c r="AC28">
        <v>15</v>
      </c>
      <c r="AD28">
        <v>3</v>
      </c>
      <c r="AE28">
        <v>1</v>
      </c>
    </row>
    <row r="29" spans="1:31" x14ac:dyDescent="0.2">
      <c r="A29" t="s">
        <v>60</v>
      </c>
      <c r="B29">
        <v>243</v>
      </c>
      <c r="C29">
        <v>46</v>
      </c>
      <c r="D29">
        <v>19</v>
      </c>
      <c r="E29">
        <v>206</v>
      </c>
      <c r="F29">
        <v>39</v>
      </c>
      <c r="G29">
        <v>15</v>
      </c>
      <c r="H29">
        <v>14</v>
      </c>
      <c r="I29">
        <v>4</v>
      </c>
      <c r="J29">
        <v>0</v>
      </c>
      <c r="K29">
        <v>8</v>
      </c>
      <c r="L29">
        <v>3</v>
      </c>
      <c r="M29">
        <v>0</v>
      </c>
      <c r="N29">
        <v>4</v>
      </c>
      <c r="O29">
        <v>2</v>
      </c>
      <c r="P29">
        <v>0</v>
      </c>
      <c r="Q29">
        <v>0</v>
      </c>
      <c r="R29">
        <v>0</v>
      </c>
      <c r="S29">
        <v>0</v>
      </c>
      <c r="T29">
        <v>6</v>
      </c>
      <c r="U29">
        <v>2</v>
      </c>
      <c r="V29">
        <v>0</v>
      </c>
      <c r="W29">
        <v>0</v>
      </c>
      <c r="X29">
        <v>1</v>
      </c>
      <c r="Y29">
        <v>0</v>
      </c>
      <c r="Z29">
        <v>13</v>
      </c>
      <c r="AA29">
        <v>4</v>
      </c>
      <c r="AB29">
        <v>0</v>
      </c>
      <c r="AC29">
        <v>8</v>
      </c>
      <c r="AD29">
        <v>3</v>
      </c>
      <c r="AE29">
        <v>0</v>
      </c>
    </row>
    <row r="30" spans="1:31" x14ac:dyDescent="0.2">
      <c r="A30" t="s">
        <v>35</v>
      </c>
      <c r="B30">
        <v>189</v>
      </c>
      <c r="C30">
        <v>32</v>
      </c>
      <c r="D30">
        <v>23</v>
      </c>
      <c r="E30">
        <v>185</v>
      </c>
      <c r="F30">
        <v>41</v>
      </c>
      <c r="G30">
        <v>13</v>
      </c>
      <c r="H30">
        <v>15</v>
      </c>
      <c r="I30">
        <v>4</v>
      </c>
      <c r="J30">
        <v>1</v>
      </c>
      <c r="K30">
        <v>14</v>
      </c>
      <c r="L30">
        <v>4</v>
      </c>
      <c r="M30">
        <v>0</v>
      </c>
      <c r="N30">
        <v>6</v>
      </c>
      <c r="O30">
        <v>2</v>
      </c>
      <c r="P30">
        <v>0</v>
      </c>
      <c r="Q30">
        <v>0</v>
      </c>
      <c r="R30">
        <v>0</v>
      </c>
      <c r="S30">
        <v>0</v>
      </c>
      <c r="T30">
        <v>7</v>
      </c>
      <c r="U30">
        <v>3</v>
      </c>
      <c r="V30">
        <v>0</v>
      </c>
      <c r="W30">
        <v>0</v>
      </c>
      <c r="X30">
        <v>1</v>
      </c>
      <c r="Y30">
        <v>0</v>
      </c>
      <c r="Z30">
        <v>9</v>
      </c>
      <c r="AA30">
        <v>2</v>
      </c>
      <c r="AB30">
        <v>1</v>
      </c>
      <c r="AC30">
        <v>14</v>
      </c>
      <c r="AD30">
        <v>4</v>
      </c>
      <c r="AE30">
        <v>0</v>
      </c>
    </row>
    <row r="31" spans="1:31" x14ac:dyDescent="0.2">
      <c r="A31" t="s">
        <v>36</v>
      </c>
      <c r="B31">
        <v>210</v>
      </c>
      <c r="C31">
        <v>43</v>
      </c>
      <c r="D31">
        <v>19</v>
      </c>
      <c r="E31">
        <v>213</v>
      </c>
      <c r="F31">
        <v>40</v>
      </c>
      <c r="G31">
        <v>20</v>
      </c>
      <c r="H31">
        <v>21</v>
      </c>
      <c r="I31">
        <v>5</v>
      </c>
      <c r="J31">
        <v>0</v>
      </c>
      <c r="K31">
        <v>16</v>
      </c>
      <c r="L31">
        <v>3</v>
      </c>
      <c r="M31">
        <v>1</v>
      </c>
      <c r="N31">
        <v>5</v>
      </c>
      <c r="O31">
        <v>2</v>
      </c>
      <c r="P31">
        <v>0</v>
      </c>
      <c r="Q31">
        <v>0</v>
      </c>
      <c r="R31">
        <v>0</v>
      </c>
      <c r="S31">
        <v>0</v>
      </c>
      <c r="T31">
        <v>10</v>
      </c>
      <c r="U31">
        <v>2</v>
      </c>
      <c r="V31">
        <v>1</v>
      </c>
      <c r="W31">
        <v>0</v>
      </c>
      <c r="X31">
        <v>1</v>
      </c>
      <c r="Y31">
        <v>0</v>
      </c>
      <c r="Z31">
        <v>15</v>
      </c>
      <c r="AA31">
        <v>4</v>
      </c>
      <c r="AB31">
        <v>0</v>
      </c>
      <c r="AC31">
        <v>14</v>
      </c>
      <c r="AD31">
        <v>3</v>
      </c>
      <c r="AE31">
        <v>0</v>
      </c>
    </row>
    <row r="32" spans="1:31" x14ac:dyDescent="0.2">
      <c r="A32" t="s">
        <v>54</v>
      </c>
      <c r="B32">
        <v>236</v>
      </c>
      <c r="C32">
        <v>44</v>
      </c>
      <c r="D32">
        <v>16</v>
      </c>
      <c r="E32">
        <v>171</v>
      </c>
      <c r="F32">
        <v>32</v>
      </c>
      <c r="G32">
        <v>16</v>
      </c>
      <c r="H32">
        <v>7</v>
      </c>
      <c r="I32">
        <v>2</v>
      </c>
      <c r="J32">
        <v>0</v>
      </c>
      <c r="K32">
        <v>14</v>
      </c>
      <c r="L32">
        <v>6</v>
      </c>
      <c r="M32">
        <v>0</v>
      </c>
      <c r="N32">
        <v>4</v>
      </c>
      <c r="O32">
        <v>2</v>
      </c>
      <c r="P32">
        <v>0</v>
      </c>
      <c r="Q32">
        <v>0</v>
      </c>
      <c r="R32">
        <v>0</v>
      </c>
      <c r="S32">
        <v>0</v>
      </c>
      <c r="T32">
        <v>10</v>
      </c>
      <c r="U32">
        <v>4</v>
      </c>
      <c r="V32">
        <v>0</v>
      </c>
      <c r="W32">
        <v>1</v>
      </c>
      <c r="X32">
        <v>0</v>
      </c>
      <c r="Y32">
        <v>0</v>
      </c>
      <c r="Z32">
        <v>7</v>
      </c>
      <c r="AA32">
        <v>2</v>
      </c>
      <c r="AB32">
        <v>0</v>
      </c>
      <c r="AC32">
        <v>14</v>
      </c>
      <c r="AD32">
        <v>6</v>
      </c>
      <c r="AE32">
        <v>0</v>
      </c>
    </row>
    <row r="33" spans="1:31" x14ac:dyDescent="0.2">
      <c r="A33" t="s">
        <v>53</v>
      </c>
      <c r="B33">
        <v>269</v>
      </c>
      <c r="C33">
        <v>49</v>
      </c>
      <c r="D33">
        <v>27</v>
      </c>
      <c r="E33">
        <v>186</v>
      </c>
      <c r="F33">
        <v>37</v>
      </c>
      <c r="G33">
        <v>17</v>
      </c>
      <c r="H33">
        <v>14</v>
      </c>
      <c r="I33">
        <v>3</v>
      </c>
      <c r="J33">
        <v>1</v>
      </c>
      <c r="K33">
        <v>14</v>
      </c>
      <c r="L33">
        <v>4</v>
      </c>
      <c r="M33">
        <v>1</v>
      </c>
      <c r="N33">
        <v>5</v>
      </c>
      <c r="O33">
        <v>2</v>
      </c>
      <c r="P33">
        <v>0</v>
      </c>
      <c r="Q33">
        <v>0</v>
      </c>
      <c r="R33">
        <v>0</v>
      </c>
      <c r="S33">
        <v>0</v>
      </c>
      <c r="T33">
        <v>9</v>
      </c>
      <c r="U33">
        <v>3</v>
      </c>
      <c r="V33">
        <v>1</v>
      </c>
      <c r="W33">
        <v>0</v>
      </c>
      <c r="X33">
        <v>1</v>
      </c>
      <c r="Y33">
        <v>0</v>
      </c>
      <c r="Z33">
        <v>12</v>
      </c>
      <c r="AA33">
        <v>3</v>
      </c>
      <c r="AB33">
        <v>1</v>
      </c>
      <c r="AC33">
        <v>14</v>
      </c>
      <c r="AD33">
        <v>4</v>
      </c>
      <c r="AE33">
        <v>1</v>
      </c>
    </row>
    <row r="34" spans="1:31" x14ac:dyDescent="0.2">
      <c r="W34">
        <v>1</v>
      </c>
    </row>
    <row r="35" spans="1:31" x14ac:dyDescent="0.2">
      <c r="W35">
        <v>0</v>
      </c>
    </row>
    <row r="36" spans="1:31" x14ac:dyDescent="0.2">
      <c r="W36">
        <v>1</v>
      </c>
    </row>
    <row r="37" spans="1:31" x14ac:dyDescent="0.2">
      <c r="W37">
        <v>0</v>
      </c>
    </row>
    <row r="38" spans="1:31" x14ac:dyDescent="0.2">
      <c r="W38">
        <v>0</v>
      </c>
    </row>
    <row r="39" spans="1:31" x14ac:dyDescent="0.2">
      <c r="W39">
        <v>0</v>
      </c>
    </row>
    <row r="40" spans="1:31" x14ac:dyDescent="0.2">
      <c r="W40">
        <v>0</v>
      </c>
    </row>
    <row r="41" spans="1:31" x14ac:dyDescent="0.2">
      <c r="W41">
        <v>0</v>
      </c>
    </row>
    <row r="42" spans="1:31" x14ac:dyDescent="0.2">
      <c r="W42">
        <v>0</v>
      </c>
    </row>
    <row r="43" spans="1:31" x14ac:dyDescent="0.2">
      <c r="W43">
        <v>0</v>
      </c>
    </row>
    <row r="44" spans="1:31" x14ac:dyDescent="0.2">
      <c r="W44">
        <v>0</v>
      </c>
    </row>
    <row r="45" spans="1:31" x14ac:dyDescent="0.2">
      <c r="W45">
        <v>0</v>
      </c>
    </row>
    <row r="46" spans="1:31" x14ac:dyDescent="0.2">
      <c r="W46">
        <v>0</v>
      </c>
    </row>
    <row r="47" spans="1:31" x14ac:dyDescent="0.2">
      <c r="W47">
        <v>0</v>
      </c>
    </row>
    <row r="48" spans="1:31" x14ac:dyDescent="0.2">
      <c r="W48">
        <v>0</v>
      </c>
    </row>
    <row r="49" spans="23:23" x14ac:dyDescent="0.2">
      <c r="W49">
        <v>0</v>
      </c>
    </row>
    <row r="50" spans="23:23" x14ac:dyDescent="0.2">
      <c r="W50">
        <v>0</v>
      </c>
    </row>
    <row r="51" spans="23:23" x14ac:dyDescent="0.2">
      <c r="W51">
        <v>0</v>
      </c>
    </row>
    <row r="52" spans="23:23" x14ac:dyDescent="0.2">
      <c r="W52">
        <v>0</v>
      </c>
    </row>
    <row r="53" spans="23:23" x14ac:dyDescent="0.2">
      <c r="W53">
        <v>0</v>
      </c>
    </row>
    <row r="54" spans="23:23" x14ac:dyDescent="0.2">
      <c r="W54">
        <v>0</v>
      </c>
    </row>
    <row r="55" spans="23:23" x14ac:dyDescent="0.2">
      <c r="W55">
        <v>0</v>
      </c>
    </row>
    <row r="56" spans="23:23" x14ac:dyDescent="0.2">
      <c r="W56">
        <v>0</v>
      </c>
    </row>
    <row r="57" spans="23:23" x14ac:dyDescent="0.2">
      <c r="W57">
        <v>0</v>
      </c>
    </row>
    <row r="58" spans="23:23" x14ac:dyDescent="0.2">
      <c r="W58">
        <v>0</v>
      </c>
    </row>
    <row r="59" spans="23:23" x14ac:dyDescent="0.2">
      <c r="W59">
        <v>0</v>
      </c>
    </row>
    <row r="60" spans="23:23" x14ac:dyDescent="0.2">
      <c r="W60">
        <v>0</v>
      </c>
    </row>
    <row r="61" spans="23:23" x14ac:dyDescent="0.2">
      <c r="W61">
        <v>0</v>
      </c>
    </row>
    <row r="62" spans="23:23" x14ac:dyDescent="0.2">
      <c r="W62">
        <v>0</v>
      </c>
    </row>
    <row r="63" spans="23:23" x14ac:dyDescent="0.2">
      <c r="W63">
        <v>0</v>
      </c>
    </row>
    <row r="64" spans="23:23" x14ac:dyDescent="0.2">
      <c r="W64">
        <v>0</v>
      </c>
    </row>
    <row r="65" spans="23:23" x14ac:dyDescent="0.2">
      <c r="W65">
        <v>0</v>
      </c>
    </row>
    <row r="66" spans="23:23" x14ac:dyDescent="0.2">
      <c r="W66">
        <v>0</v>
      </c>
    </row>
    <row r="67" spans="23:23" x14ac:dyDescent="0.2">
      <c r="W67">
        <v>1</v>
      </c>
    </row>
    <row r="68" spans="23:23" x14ac:dyDescent="0.2">
      <c r="W68">
        <v>0</v>
      </c>
    </row>
    <row r="69" spans="23:23" x14ac:dyDescent="0.2">
      <c r="W69">
        <v>0</v>
      </c>
    </row>
    <row r="70" spans="23:23" x14ac:dyDescent="0.2">
      <c r="W70">
        <v>0</v>
      </c>
    </row>
    <row r="71" spans="23:23" x14ac:dyDescent="0.2">
      <c r="W71">
        <v>0</v>
      </c>
    </row>
    <row r="72" spans="23:23" x14ac:dyDescent="0.2">
      <c r="W72">
        <v>1</v>
      </c>
    </row>
    <row r="73" spans="23:23" x14ac:dyDescent="0.2">
      <c r="W73">
        <v>0</v>
      </c>
    </row>
    <row r="74" spans="23:23" x14ac:dyDescent="0.2">
      <c r="W74">
        <v>0</v>
      </c>
    </row>
    <row r="75" spans="23:23" x14ac:dyDescent="0.2">
      <c r="W75">
        <v>0</v>
      </c>
    </row>
    <row r="76" spans="23:23" x14ac:dyDescent="0.2">
      <c r="W76">
        <v>0</v>
      </c>
    </row>
    <row r="77" spans="23:23" x14ac:dyDescent="0.2">
      <c r="W77">
        <v>0</v>
      </c>
    </row>
    <row r="78" spans="23:23" x14ac:dyDescent="0.2">
      <c r="W78">
        <v>0</v>
      </c>
    </row>
    <row r="79" spans="23:23" x14ac:dyDescent="0.2">
      <c r="W79">
        <v>0</v>
      </c>
    </row>
    <row r="80" spans="23:23" x14ac:dyDescent="0.2">
      <c r="W80">
        <v>0</v>
      </c>
    </row>
    <row r="81" spans="23:23" x14ac:dyDescent="0.2">
      <c r="W81">
        <v>0</v>
      </c>
    </row>
    <row r="82" spans="23:23" x14ac:dyDescent="0.2">
      <c r="W82">
        <v>0</v>
      </c>
    </row>
    <row r="83" spans="23:23" x14ac:dyDescent="0.2">
      <c r="W83">
        <v>0</v>
      </c>
    </row>
    <row r="84" spans="23:23" x14ac:dyDescent="0.2">
      <c r="W84">
        <v>0</v>
      </c>
    </row>
    <row r="85" spans="23:23" x14ac:dyDescent="0.2">
      <c r="W85">
        <v>0</v>
      </c>
    </row>
    <row r="86" spans="23:23" x14ac:dyDescent="0.2">
      <c r="W86">
        <v>0</v>
      </c>
    </row>
    <row r="87" spans="23:23" x14ac:dyDescent="0.2">
      <c r="W87">
        <v>0</v>
      </c>
    </row>
    <row r="88" spans="23:23" x14ac:dyDescent="0.2">
      <c r="W88">
        <v>0</v>
      </c>
    </row>
    <row r="89" spans="23:23" x14ac:dyDescent="0.2">
      <c r="W89">
        <v>0</v>
      </c>
    </row>
    <row r="90" spans="23:23" x14ac:dyDescent="0.2">
      <c r="W90">
        <v>0</v>
      </c>
    </row>
    <row r="91" spans="23:23" x14ac:dyDescent="0.2">
      <c r="W91">
        <v>0</v>
      </c>
    </row>
    <row r="92" spans="23:23" x14ac:dyDescent="0.2">
      <c r="W92">
        <v>0</v>
      </c>
    </row>
    <row r="93" spans="23:23" x14ac:dyDescent="0.2">
      <c r="W93">
        <v>0</v>
      </c>
    </row>
    <row r="94" spans="23:23" x14ac:dyDescent="0.2">
      <c r="W94">
        <v>0</v>
      </c>
    </row>
    <row r="95" spans="23:23" x14ac:dyDescent="0.2">
      <c r="W95">
        <v>1</v>
      </c>
    </row>
    <row r="96" spans="23:23" x14ac:dyDescent="0.2">
      <c r="W96">
        <v>0</v>
      </c>
    </row>
    <row r="97" spans="23:23" x14ac:dyDescent="0.2">
      <c r="W97">
        <v>1</v>
      </c>
    </row>
    <row r="98" spans="23:23" x14ac:dyDescent="0.2">
      <c r="W98">
        <v>0</v>
      </c>
    </row>
    <row r="99" spans="23:23" x14ac:dyDescent="0.2">
      <c r="W99">
        <v>0</v>
      </c>
    </row>
    <row r="100" spans="23:23" x14ac:dyDescent="0.2">
      <c r="W100">
        <v>0</v>
      </c>
    </row>
    <row r="101" spans="23:23" x14ac:dyDescent="0.2">
      <c r="W101">
        <v>0</v>
      </c>
    </row>
    <row r="102" spans="23:23" x14ac:dyDescent="0.2">
      <c r="W102">
        <v>0</v>
      </c>
    </row>
    <row r="103" spans="23:23" x14ac:dyDescent="0.2">
      <c r="W103">
        <v>0</v>
      </c>
    </row>
    <row r="104" spans="23:23" x14ac:dyDescent="0.2">
      <c r="W104">
        <v>0</v>
      </c>
    </row>
    <row r="105" spans="23:23" x14ac:dyDescent="0.2">
      <c r="W105">
        <v>0</v>
      </c>
    </row>
    <row r="106" spans="23:23" x14ac:dyDescent="0.2">
      <c r="W106">
        <v>0</v>
      </c>
    </row>
    <row r="107" spans="23:23" x14ac:dyDescent="0.2">
      <c r="W107">
        <v>0</v>
      </c>
    </row>
    <row r="108" spans="23:23" x14ac:dyDescent="0.2">
      <c r="W108">
        <v>0</v>
      </c>
    </row>
    <row r="109" spans="23:23" x14ac:dyDescent="0.2">
      <c r="W109">
        <v>0</v>
      </c>
    </row>
    <row r="110" spans="23:23" x14ac:dyDescent="0.2">
      <c r="W110">
        <v>0</v>
      </c>
    </row>
    <row r="111" spans="23:23" x14ac:dyDescent="0.2">
      <c r="W111">
        <v>0</v>
      </c>
    </row>
    <row r="112" spans="23:23" x14ac:dyDescent="0.2">
      <c r="W112">
        <v>0</v>
      </c>
    </row>
    <row r="113" spans="23:23" x14ac:dyDescent="0.2">
      <c r="W113">
        <v>0</v>
      </c>
    </row>
    <row r="114" spans="23:23" x14ac:dyDescent="0.2">
      <c r="W114">
        <v>0</v>
      </c>
    </row>
    <row r="115" spans="23:23" x14ac:dyDescent="0.2">
      <c r="W115">
        <v>0</v>
      </c>
    </row>
    <row r="116" spans="23:23" x14ac:dyDescent="0.2">
      <c r="W116">
        <v>0</v>
      </c>
    </row>
    <row r="117" spans="23:23" x14ac:dyDescent="0.2">
      <c r="W117">
        <v>0</v>
      </c>
    </row>
    <row r="118" spans="23:23" x14ac:dyDescent="0.2">
      <c r="W118">
        <v>0</v>
      </c>
    </row>
    <row r="119" spans="23:23" x14ac:dyDescent="0.2">
      <c r="W119">
        <v>0</v>
      </c>
    </row>
    <row r="120" spans="23:23" x14ac:dyDescent="0.2">
      <c r="W120">
        <v>0</v>
      </c>
    </row>
    <row r="121" spans="23:23" x14ac:dyDescent="0.2">
      <c r="W121">
        <v>0</v>
      </c>
    </row>
    <row r="122" spans="23:23" x14ac:dyDescent="0.2">
      <c r="W122">
        <v>0</v>
      </c>
    </row>
    <row r="123" spans="23:23" x14ac:dyDescent="0.2">
      <c r="W123">
        <v>0</v>
      </c>
    </row>
    <row r="124" spans="23:23" x14ac:dyDescent="0.2">
      <c r="W124">
        <v>0</v>
      </c>
    </row>
    <row r="125" spans="23:23" x14ac:dyDescent="0.2">
      <c r="W125">
        <v>0</v>
      </c>
    </row>
    <row r="126" spans="23:23" x14ac:dyDescent="0.2">
      <c r="W126">
        <v>0</v>
      </c>
    </row>
    <row r="127" spans="23:23" x14ac:dyDescent="0.2">
      <c r="W127">
        <v>0</v>
      </c>
    </row>
    <row r="128" spans="23:23" x14ac:dyDescent="0.2">
      <c r="W128">
        <v>0</v>
      </c>
    </row>
    <row r="129" spans="23:23" x14ac:dyDescent="0.2">
      <c r="W129">
        <v>0</v>
      </c>
    </row>
    <row r="130" spans="23:23" x14ac:dyDescent="0.2">
      <c r="W130">
        <v>0</v>
      </c>
    </row>
    <row r="131" spans="23:23" x14ac:dyDescent="0.2">
      <c r="W131">
        <v>0</v>
      </c>
    </row>
    <row r="132" spans="23:23" x14ac:dyDescent="0.2">
      <c r="W132">
        <v>0</v>
      </c>
    </row>
    <row r="133" spans="23:23" x14ac:dyDescent="0.2">
      <c r="W133">
        <v>0</v>
      </c>
    </row>
    <row r="134" spans="23:23" x14ac:dyDescent="0.2">
      <c r="W134">
        <v>0</v>
      </c>
    </row>
    <row r="135" spans="23:23" x14ac:dyDescent="0.2">
      <c r="W135">
        <v>0</v>
      </c>
    </row>
    <row r="136" spans="23:23" x14ac:dyDescent="0.2">
      <c r="W136">
        <v>0</v>
      </c>
    </row>
    <row r="137" spans="23:23" x14ac:dyDescent="0.2">
      <c r="W137">
        <v>0</v>
      </c>
    </row>
    <row r="138" spans="23:23" x14ac:dyDescent="0.2">
      <c r="W138">
        <v>0</v>
      </c>
    </row>
    <row r="139" spans="23:23" x14ac:dyDescent="0.2">
      <c r="W139">
        <v>0</v>
      </c>
    </row>
    <row r="140" spans="23:23" x14ac:dyDescent="0.2">
      <c r="W140">
        <v>0</v>
      </c>
    </row>
    <row r="141" spans="23:23" x14ac:dyDescent="0.2">
      <c r="W141">
        <v>0</v>
      </c>
    </row>
    <row r="142" spans="23:23" x14ac:dyDescent="0.2">
      <c r="W142">
        <v>0</v>
      </c>
    </row>
    <row r="143" spans="23:23" x14ac:dyDescent="0.2">
      <c r="W143">
        <v>0</v>
      </c>
    </row>
    <row r="144" spans="23:23" x14ac:dyDescent="0.2">
      <c r="W144">
        <v>0</v>
      </c>
    </row>
    <row r="145" spans="23:23" x14ac:dyDescent="0.2">
      <c r="W145">
        <v>0</v>
      </c>
    </row>
    <row r="146" spans="23:23" x14ac:dyDescent="0.2">
      <c r="W146">
        <v>0</v>
      </c>
    </row>
    <row r="147" spans="23:23" x14ac:dyDescent="0.2">
      <c r="W147">
        <v>0</v>
      </c>
    </row>
    <row r="148" spans="23:23" x14ac:dyDescent="0.2">
      <c r="W148">
        <v>0</v>
      </c>
    </row>
    <row r="149" spans="23:23" x14ac:dyDescent="0.2">
      <c r="W149">
        <v>0</v>
      </c>
    </row>
    <row r="150" spans="23:23" x14ac:dyDescent="0.2">
      <c r="W150">
        <v>0</v>
      </c>
    </row>
    <row r="151" spans="23:23" x14ac:dyDescent="0.2">
      <c r="W151">
        <v>0</v>
      </c>
    </row>
    <row r="152" spans="23:23" x14ac:dyDescent="0.2">
      <c r="W152">
        <v>0</v>
      </c>
    </row>
    <row r="153" spans="23:23" x14ac:dyDescent="0.2">
      <c r="W153">
        <v>0</v>
      </c>
    </row>
    <row r="154" spans="23:23" x14ac:dyDescent="0.2">
      <c r="W154">
        <v>0</v>
      </c>
    </row>
    <row r="155" spans="23:23" x14ac:dyDescent="0.2">
      <c r="W155">
        <v>0</v>
      </c>
    </row>
    <row r="156" spans="23:23" x14ac:dyDescent="0.2">
      <c r="W156">
        <v>0</v>
      </c>
    </row>
    <row r="157" spans="23:23" x14ac:dyDescent="0.2">
      <c r="W157">
        <v>0</v>
      </c>
    </row>
    <row r="158" spans="23:23" x14ac:dyDescent="0.2">
      <c r="W158">
        <v>0</v>
      </c>
    </row>
    <row r="159" spans="23:23" x14ac:dyDescent="0.2">
      <c r="W159">
        <v>0</v>
      </c>
    </row>
    <row r="160" spans="23:23" x14ac:dyDescent="0.2">
      <c r="W160">
        <v>0</v>
      </c>
    </row>
    <row r="161" spans="23:23" x14ac:dyDescent="0.2">
      <c r="W161">
        <v>0</v>
      </c>
    </row>
    <row r="162" spans="23:23" x14ac:dyDescent="0.2">
      <c r="W162">
        <v>0</v>
      </c>
    </row>
    <row r="163" spans="23:23" x14ac:dyDescent="0.2">
      <c r="W163">
        <v>0</v>
      </c>
    </row>
    <row r="164" spans="23:23" x14ac:dyDescent="0.2">
      <c r="W164">
        <v>0</v>
      </c>
    </row>
    <row r="165" spans="23:23" x14ac:dyDescent="0.2">
      <c r="W165">
        <v>0</v>
      </c>
    </row>
    <row r="166" spans="23:23" x14ac:dyDescent="0.2">
      <c r="W166">
        <v>0</v>
      </c>
    </row>
    <row r="167" spans="23:23" x14ac:dyDescent="0.2">
      <c r="W167">
        <v>0</v>
      </c>
    </row>
    <row r="168" spans="23:23" x14ac:dyDescent="0.2">
      <c r="W168">
        <v>0</v>
      </c>
    </row>
    <row r="169" spans="23:23" x14ac:dyDescent="0.2">
      <c r="W169">
        <v>0</v>
      </c>
    </row>
    <row r="170" spans="23:23" x14ac:dyDescent="0.2">
      <c r="W170">
        <v>0</v>
      </c>
    </row>
    <row r="171" spans="23:23" x14ac:dyDescent="0.2">
      <c r="W171">
        <v>0</v>
      </c>
    </row>
    <row r="172" spans="23:23" x14ac:dyDescent="0.2">
      <c r="W172">
        <v>0</v>
      </c>
    </row>
    <row r="173" spans="23:23" x14ac:dyDescent="0.2">
      <c r="W173">
        <v>0</v>
      </c>
    </row>
    <row r="174" spans="23:23" x14ac:dyDescent="0.2">
      <c r="W174">
        <v>0</v>
      </c>
    </row>
    <row r="175" spans="23:23" x14ac:dyDescent="0.2">
      <c r="W175">
        <v>0</v>
      </c>
    </row>
    <row r="176" spans="23:23" x14ac:dyDescent="0.2">
      <c r="W176">
        <v>0</v>
      </c>
    </row>
    <row r="177" spans="23:23" x14ac:dyDescent="0.2">
      <c r="W177">
        <v>0</v>
      </c>
    </row>
    <row r="178" spans="23:23" x14ac:dyDescent="0.2">
      <c r="W178">
        <v>0</v>
      </c>
    </row>
    <row r="179" spans="23:23" x14ac:dyDescent="0.2">
      <c r="W179">
        <v>0</v>
      </c>
    </row>
    <row r="180" spans="23:23" x14ac:dyDescent="0.2">
      <c r="W180">
        <v>0</v>
      </c>
    </row>
    <row r="181" spans="23:23" x14ac:dyDescent="0.2">
      <c r="W181">
        <v>0</v>
      </c>
    </row>
    <row r="182" spans="23:23" x14ac:dyDescent="0.2">
      <c r="W182">
        <v>0</v>
      </c>
    </row>
    <row r="183" spans="23:23" x14ac:dyDescent="0.2">
      <c r="W183">
        <v>0</v>
      </c>
    </row>
    <row r="184" spans="23:23" x14ac:dyDescent="0.2">
      <c r="W184">
        <v>0</v>
      </c>
    </row>
    <row r="185" spans="23:23" x14ac:dyDescent="0.2">
      <c r="W185">
        <v>0</v>
      </c>
    </row>
    <row r="186" spans="23:23" x14ac:dyDescent="0.2">
      <c r="W186">
        <v>0</v>
      </c>
    </row>
    <row r="187" spans="23:23" x14ac:dyDescent="0.2">
      <c r="W187">
        <v>0</v>
      </c>
    </row>
    <row r="188" spans="23:23" x14ac:dyDescent="0.2">
      <c r="W188">
        <v>0</v>
      </c>
    </row>
    <row r="189" spans="23:23" x14ac:dyDescent="0.2">
      <c r="W189">
        <v>0</v>
      </c>
    </row>
    <row r="190" spans="23:23" x14ac:dyDescent="0.2">
      <c r="W190">
        <v>0</v>
      </c>
    </row>
    <row r="191" spans="23:23" x14ac:dyDescent="0.2">
      <c r="W191">
        <v>0</v>
      </c>
    </row>
    <row r="192" spans="23:23" x14ac:dyDescent="0.2">
      <c r="W192">
        <v>0</v>
      </c>
    </row>
    <row r="193" spans="23:23" x14ac:dyDescent="0.2">
      <c r="W193">
        <v>0</v>
      </c>
    </row>
    <row r="194" spans="23:23" x14ac:dyDescent="0.2">
      <c r="W194">
        <v>0</v>
      </c>
    </row>
    <row r="195" spans="23:23" x14ac:dyDescent="0.2">
      <c r="W195">
        <v>0</v>
      </c>
    </row>
    <row r="196" spans="23:23" x14ac:dyDescent="0.2">
      <c r="W196">
        <v>0</v>
      </c>
    </row>
    <row r="197" spans="23:23" x14ac:dyDescent="0.2">
      <c r="W197">
        <v>0</v>
      </c>
    </row>
    <row r="198" spans="23:23" x14ac:dyDescent="0.2">
      <c r="W198">
        <v>0</v>
      </c>
    </row>
    <row r="199" spans="23:23" x14ac:dyDescent="0.2">
      <c r="W199">
        <v>0</v>
      </c>
    </row>
    <row r="200" spans="23:23" x14ac:dyDescent="0.2">
      <c r="W200">
        <v>0</v>
      </c>
    </row>
    <row r="201" spans="23:23" x14ac:dyDescent="0.2">
      <c r="W20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workbookViewId="0">
      <selection activeCell="B2" sqref="B2"/>
    </sheetView>
  </sheetViews>
  <sheetFormatPr baseColWidth="10" defaultRowHeight="16" x14ac:dyDescent="0.2"/>
  <cols>
    <col min="1" max="1" width="8" bestFit="1" customWidth="1"/>
    <col min="2" max="2" width="8.33203125" bestFit="1" customWidth="1"/>
    <col min="3" max="3" width="12" customWidth="1"/>
    <col min="4" max="4" width="11.6640625" customWidth="1"/>
    <col min="5" max="5" width="8.5" bestFit="1" customWidth="1"/>
    <col min="6" max="6" width="12.1640625" bestFit="1" customWidth="1"/>
    <col min="7" max="7" width="11.83203125" bestFit="1" customWidth="1"/>
    <col min="8" max="8" width="8.1640625" bestFit="1" customWidth="1"/>
    <col min="9" max="9" width="11.83203125" bestFit="1" customWidth="1"/>
    <col min="10" max="10" width="11.5" bestFit="1" customWidth="1"/>
    <col min="11" max="11" width="8.33203125" bestFit="1" customWidth="1"/>
    <col min="12" max="12" width="12.1640625" customWidth="1"/>
    <col min="13" max="13" width="11.83203125" bestFit="1" customWidth="1"/>
    <col min="14" max="14" width="8.1640625" bestFit="1" customWidth="1"/>
    <col min="15" max="15" width="11.83203125" bestFit="1" customWidth="1"/>
    <col min="16" max="16" width="11.5" bestFit="1" customWidth="1"/>
    <col min="17" max="17" width="8.6640625" bestFit="1" customWidth="1"/>
    <col min="18" max="18" width="12.33203125" bestFit="1" customWidth="1"/>
    <col min="19" max="19" width="12" bestFit="1" customWidth="1"/>
    <col min="20" max="20" width="8" bestFit="1" customWidth="1"/>
    <col min="21" max="21" width="11.6640625" bestFit="1" customWidth="1"/>
    <col min="22" max="22" width="11.33203125" bestFit="1" customWidth="1"/>
    <col min="23" max="23" width="8.5" bestFit="1" customWidth="1"/>
    <col min="24" max="24" width="12.1640625" bestFit="1" customWidth="1"/>
    <col min="25" max="25" width="11.83203125" bestFit="1" customWidth="1"/>
    <col min="26" max="26" width="5.33203125" bestFit="1" customWidth="1"/>
    <col min="27" max="27" width="9.33203125" bestFit="1" customWidth="1"/>
    <col min="28" max="28" width="9" bestFit="1" customWidth="1"/>
    <col min="29" max="29" width="5.6640625" bestFit="1" customWidth="1"/>
    <col min="30" max="30" width="9.5" bestFit="1" customWidth="1"/>
    <col min="31" max="31" width="9.1640625" bestFit="1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">
      <c r="A2" t="s">
        <v>46</v>
      </c>
      <c r="B2">
        <v>293</v>
      </c>
      <c r="C2">
        <v>70</v>
      </c>
      <c r="D2">
        <v>19</v>
      </c>
      <c r="E2">
        <v>189</v>
      </c>
      <c r="F2">
        <v>32</v>
      </c>
      <c r="G2">
        <v>16</v>
      </c>
      <c r="H2">
        <v>14</v>
      </c>
      <c r="I2">
        <v>4</v>
      </c>
      <c r="J2">
        <v>0</v>
      </c>
      <c r="K2">
        <v>14</v>
      </c>
      <c r="L2">
        <v>3</v>
      </c>
      <c r="M2">
        <v>1</v>
      </c>
      <c r="N2">
        <v>3</v>
      </c>
      <c r="O2">
        <v>1</v>
      </c>
      <c r="P2">
        <v>0</v>
      </c>
      <c r="Q2">
        <v>0</v>
      </c>
      <c r="R2">
        <v>0</v>
      </c>
      <c r="S2">
        <v>0</v>
      </c>
      <c r="T2">
        <v>13</v>
      </c>
      <c r="U2">
        <v>3</v>
      </c>
      <c r="V2">
        <v>0</v>
      </c>
      <c r="W2">
        <v>1</v>
      </c>
      <c r="X2">
        <v>1</v>
      </c>
      <c r="Y2">
        <v>0</v>
      </c>
      <c r="Z2">
        <v>14</v>
      </c>
      <c r="AA2">
        <v>4</v>
      </c>
      <c r="AB2">
        <v>0</v>
      </c>
      <c r="AC2">
        <v>13</v>
      </c>
      <c r="AD2">
        <v>3</v>
      </c>
      <c r="AE2">
        <v>1</v>
      </c>
    </row>
    <row r="3" spans="1:31" x14ac:dyDescent="0.2">
      <c r="A3" t="s">
        <v>50</v>
      </c>
      <c r="B3">
        <v>310</v>
      </c>
      <c r="C3">
        <v>57</v>
      </c>
      <c r="D3">
        <v>26</v>
      </c>
      <c r="E3">
        <v>181</v>
      </c>
      <c r="F3">
        <v>32</v>
      </c>
      <c r="G3">
        <v>16</v>
      </c>
      <c r="H3">
        <v>14</v>
      </c>
      <c r="I3">
        <v>3</v>
      </c>
      <c r="J3">
        <v>0</v>
      </c>
      <c r="K3">
        <v>20</v>
      </c>
      <c r="L3">
        <v>4</v>
      </c>
      <c r="M3">
        <v>1</v>
      </c>
      <c r="N3">
        <v>11</v>
      </c>
      <c r="O3">
        <v>4</v>
      </c>
      <c r="P3">
        <v>0</v>
      </c>
      <c r="Q3">
        <v>0</v>
      </c>
      <c r="R3">
        <v>0</v>
      </c>
      <c r="S3">
        <v>0</v>
      </c>
      <c r="T3">
        <v>9</v>
      </c>
      <c r="U3">
        <v>2</v>
      </c>
      <c r="V3">
        <v>0</v>
      </c>
      <c r="W3">
        <v>0</v>
      </c>
      <c r="X3">
        <v>0</v>
      </c>
      <c r="Y3">
        <v>0</v>
      </c>
      <c r="Z3">
        <v>9</v>
      </c>
      <c r="AA3">
        <v>3</v>
      </c>
      <c r="AB3">
        <v>0</v>
      </c>
      <c r="AC3">
        <v>20</v>
      </c>
      <c r="AD3">
        <v>4</v>
      </c>
      <c r="AE3">
        <v>1</v>
      </c>
    </row>
    <row r="4" spans="1:31" x14ac:dyDescent="0.2">
      <c r="A4" t="s">
        <v>55</v>
      </c>
      <c r="B4">
        <v>288</v>
      </c>
      <c r="C4">
        <v>51</v>
      </c>
      <c r="D4">
        <v>26</v>
      </c>
      <c r="E4">
        <v>212</v>
      </c>
      <c r="F4">
        <v>33</v>
      </c>
      <c r="G4">
        <v>19</v>
      </c>
      <c r="H4">
        <v>24</v>
      </c>
      <c r="I4">
        <v>4</v>
      </c>
      <c r="J4">
        <v>0</v>
      </c>
      <c r="K4">
        <v>19</v>
      </c>
      <c r="L4">
        <v>4</v>
      </c>
      <c r="M4">
        <v>1</v>
      </c>
      <c r="N4">
        <v>5</v>
      </c>
      <c r="O4">
        <v>1</v>
      </c>
      <c r="P4">
        <v>0</v>
      </c>
      <c r="Q4">
        <v>0</v>
      </c>
      <c r="R4">
        <v>0</v>
      </c>
      <c r="S4">
        <v>0</v>
      </c>
      <c r="T4">
        <v>16</v>
      </c>
      <c r="U4">
        <v>3</v>
      </c>
      <c r="V4">
        <v>0</v>
      </c>
      <c r="W4">
        <v>1</v>
      </c>
      <c r="X4">
        <v>1</v>
      </c>
      <c r="Y4">
        <v>0</v>
      </c>
      <c r="Z4">
        <v>21</v>
      </c>
      <c r="AA4">
        <v>4</v>
      </c>
      <c r="AB4">
        <v>0</v>
      </c>
      <c r="AC4">
        <v>17</v>
      </c>
      <c r="AD4">
        <v>4</v>
      </c>
      <c r="AE4">
        <v>1</v>
      </c>
    </row>
    <row r="5" spans="1:31" x14ac:dyDescent="0.2">
      <c r="A5" t="s">
        <v>58</v>
      </c>
      <c r="B5">
        <v>286</v>
      </c>
      <c r="C5">
        <v>59</v>
      </c>
      <c r="D5">
        <v>29</v>
      </c>
      <c r="E5">
        <v>168</v>
      </c>
      <c r="F5">
        <v>32</v>
      </c>
      <c r="G5">
        <v>15</v>
      </c>
      <c r="H5">
        <v>10</v>
      </c>
      <c r="I5">
        <v>4</v>
      </c>
      <c r="J5">
        <v>0</v>
      </c>
      <c r="K5">
        <v>17</v>
      </c>
      <c r="L5">
        <v>5</v>
      </c>
      <c r="M5">
        <v>0</v>
      </c>
      <c r="N5">
        <v>4</v>
      </c>
      <c r="O5">
        <v>1</v>
      </c>
      <c r="P5">
        <v>0</v>
      </c>
      <c r="Q5">
        <v>1</v>
      </c>
      <c r="R5">
        <v>1</v>
      </c>
      <c r="S5">
        <v>0</v>
      </c>
      <c r="T5">
        <v>15</v>
      </c>
      <c r="U5">
        <v>3</v>
      </c>
      <c r="V5">
        <v>0</v>
      </c>
      <c r="W5">
        <v>2</v>
      </c>
      <c r="X5">
        <v>1</v>
      </c>
      <c r="Y5">
        <v>0</v>
      </c>
      <c r="Z5">
        <v>9</v>
      </c>
      <c r="AA5">
        <v>4</v>
      </c>
      <c r="AB5">
        <v>0</v>
      </c>
      <c r="AC5">
        <v>14</v>
      </c>
      <c r="AD5">
        <v>4</v>
      </c>
      <c r="AE5">
        <v>0</v>
      </c>
    </row>
    <row r="6" spans="1:31" x14ac:dyDescent="0.2">
      <c r="A6" t="s">
        <v>44</v>
      </c>
      <c r="B6">
        <v>303</v>
      </c>
      <c r="C6">
        <v>58</v>
      </c>
      <c r="D6">
        <v>31</v>
      </c>
      <c r="E6">
        <v>189</v>
      </c>
      <c r="F6">
        <v>35</v>
      </c>
      <c r="G6">
        <v>21</v>
      </c>
      <c r="H6">
        <v>18</v>
      </c>
      <c r="I6">
        <v>4</v>
      </c>
      <c r="J6">
        <v>1</v>
      </c>
      <c r="K6">
        <v>12</v>
      </c>
      <c r="L6">
        <v>3</v>
      </c>
      <c r="M6">
        <v>1</v>
      </c>
      <c r="N6">
        <v>6</v>
      </c>
      <c r="O6">
        <v>2</v>
      </c>
      <c r="P6">
        <v>0</v>
      </c>
      <c r="Q6">
        <v>0</v>
      </c>
      <c r="R6">
        <v>0</v>
      </c>
      <c r="S6">
        <v>0</v>
      </c>
      <c r="T6">
        <v>7</v>
      </c>
      <c r="U6">
        <v>2</v>
      </c>
      <c r="V6">
        <v>0</v>
      </c>
      <c r="W6">
        <v>0</v>
      </c>
      <c r="X6">
        <v>0</v>
      </c>
      <c r="Y6">
        <v>0</v>
      </c>
      <c r="Z6">
        <v>14</v>
      </c>
      <c r="AA6">
        <v>4</v>
      </c>
      <c r="AB6">
        <v>1</v>
      </c>
      <c r="AC6">
        <v>10</v>
      </c>
      <c r="AD6">
        <v>2</v>
      </c>
      <c r="AE6">
        <v>0</v>
      </c>
    </row>
    <row r="7" spans="1:31" x14ac:dyDescent="0.2">
      <c r="A7" t="s">
        <v>52</v>
      </c>
      <c r="B7">
        <v>213</v>
      </c>
      <c r="C7">
        <v>42</v>
      </c>
      <c r="D7">
        <v>23</v>
      </c>
      <c r="E7">
        <v>191</v>
      </c>
      <c r="F7">
        <v>32</v>
      </c>
      <c r="G7">
        <v>22</v>
      </c>
      <c r="H7">
        <v>16</v>
      </c>
      <c r="I7">
        <v>4</v>
      </c>
      <c r="J7">
        <v>0</v>
      </c>
      <c r="K7">
        <v>23</v>
      </c>
      <c r="L7">
        <v>7</v>
      </c>
      <c r="M7">
        <v>2</v>
      </c>
      <c r="N7">
        <v>2</v>
      </c>
      <c r="O7">
        <v>1</v>
      </c>
      <c r="P7">
        <v>0</v>
      </c>
      <c r="Q7">
        <v>0</v>
      </c>
      <c r="R7">
        <v>0</v>
      </c>
      <c r="S7">
        <v>0</v>
      </c>
      <c r="T7">
        <v>16</v>
      </c>
      <c r="U7">
        <v>4</v>
      </c>
      <c r="V7">
        <v>1</v>
      </c>
      <c r="W7">
        <v>0</v>
      </c>
      <c r="X7">
        <v>0</v>
      </c>
      <c r="Y7">
        <v>0</v>
      </c>
      <c r="Z7">
        <v>14</v>
      </c>
      <c r="AA7">
        <v>4</v>
      </c>
      <c r="AB7">
        <v>0</v>
      </c>
      <c r="AC7">
        <v>22</v>
      </c>
      <c r="AD7">
        <v>6</v>
      </c>
      <c r="AE7">
        <v>2</v>
      </c>
    </row>
    <row r="8" spans="1:31" x14ac:dyDescent="0.2">
      <c r="A8" t="s">
        <v>51</v>
      </c>
      <c r="B8">
        <v>274</v>
      </c>
      <c r="C8">
        <v>49</v>
      </c>
      <c r="D8">
        <v>23</v>
      </c>
      <c r="E8">
        <v>154</v>
      </c>
      <c r="F8">
        <v>30</v>
      </c>
      <c r="G8">
        <v>16</v>
      </c>
      <c r="H8">
        <v>14</v>
      </c>
      <c r="I8">
        <v>7</v>
      </c>
      <c r="J8">
        <v>0</v>
      </c>
      <c r="K8">
        <v>12</v>
      </c>
      <c r="L8">
        <v>3</v>
      </c>
      <c r="M8">
        <v>0</v>
      </c>
      <c r="N8">
        <v>3</v>
      </c>
      <c r="O8">
        <v>2</v>
      </c>
      <c r="P8">
        <v>0</v>
      </c>
      <c r="Q8">
        <v>0</v>
      </c>
      <c r="R8">
        <v>0</v>
      </c>
      <c r="S8">
        <v>0</v>
      </c>
      <c r="T8">
        <v>9</v>
      </c>
      <c r="U8">
        <v>2</v>
      </c>
      <c r="V8">
        <v>0</v>
      </c>
      <c r="W8">
        <v>0</v>
      </c>
      <c r="X8">
        <v>0</v>
      </c>
      <c r="Y8">
        <v>0</v>
      </c>
      <c r="Z8">
        <v>12</v>
      </c>
      <c r="AA8">
        <v>7</v>
      </c>
      <c r="AB8">
        <v>0</v>
      </c>
      <c r="AC8">
        <v>12</v>
      </c>
      <c r="AD8">
        <v>3</v>
      </c>
      <c r="AE8">
        <v>0</v>
      </c>
    </row>
    <row r="9" spans="1:31" x14ac:dyDescent="0.2">
      <c r="A9" t="s">
        <v>45</v>
      </c>
      <c r="B9">
        <v>275</v>
      </c>
      <c r="C9">
        <v>48</v>
      </c>
      <c r="D9">
        <v>23</v>
      </c>
      <c r="E9">
        <v>245</v>
      </c>
      <c r="F9">
        <v>38</v>
      </c>
      <c r="G9">
        <v>21</v>
      </c>
      <c r="H9">
        <v>18</v>
      </c>
      <c r="I9">
        <v>5</v>
      </c>
      <c r="J9">
        <v>0</v>
      </c>
      <c r="K9">
        <v>24</v>
      </c>
      <c r="L9">
        <v>4</v>
      </c>
      <c r="M9">
        <v>2</v>
      </c>
      <c r="N9">
        <v>8</v>
      </c>
      <c r="O9">
        <v>3</v>
      </c>
      <c r="P9">
        <v>0</v>
      </c>
      <c r="Q9">
        <v>0</v>
      </c>
      <c r="R9">
        <v>0</v>
      </c>
      <c r="S9">
        <v>0</v>
      </c>
      <c r="T9">
        <v>15</v>
      </c>
      <c r="U9">
        <v>4</v>
      </c>
      <c r="V9">
        <v>0</v>
      </c>
      <c r="W9">
        <v>0</v>
      </c>
      <c r="X9">
        <v>0</v>
      </c>
      <c r="Y9">
        <v>0</v>
      </c>
      <c r="Z9">
        <v>14</v>
      </c>
      <c r="AA9">
        <v>4</v>
      </c>
      <c r="AB9">
        <v>0</v>
      </c>
      <c r="AC9">
        <v>24</v>
      </c>
      <c r="AD9">
        <v>4</v>
      </c>
      <c r="AE9">
        <v>2</v>
      </c>
    </row>
    <row r="10" spans="1:31" x14ac:dyDescent="0.2">
      <c r="A10" t="s">
        <v>34</v>
      </c>
      <c r="B10">
        <v>231</v>
      </c>
      <c r="C10">
        <v>41</v>
      </c>
      <c r="D10">
        <v>24</v>
      </c>
      <c r="E10">
        <v>177</v>
      </c>
      <c r="F10">
        <v>32</v>
      </c>
      <c r="G10">
        <v>17</v>
      </c>
      <c r="H10">
        <v>17</v>
      </c>
      <c r="I10">
        <v>4</v>
      </c>
      <c r="J10">
        <v>1</v>
      </c>
      <c r="K10">
        <v>16</v>
      </c>
      <c r="L10">
        <v>4</v>
      </c>
      <c r="M10">
        <v>1</v>
      </c>
      <c r="N10">
        <v>7</v>
      </c>
      <c r="O10">
        <v>3</v>
      </c>
      <c r="P10">
        <v>0</v>
      </c>
      <c r="Q10">
        <v>0</v>
      </c>
      <c r="R10">
        <v>0</v>
      </c>
      <c r="S10">
        <v>0</v>
      </c>
      <c r="T10">
        <v>8</v>
      </c>
      <c r="U10">
        <v>2</v>
      </c>
      <c r="V10">
        <v>0</v>
      </c>
      <c r="W10">
        <v>1</v>
      </c>
      <c r="X10">
        <v>1</v>
      </c>
      <c r="Y10">
        <v>0</v>
      </c>
      <c r="Z10">
        <v>15</v>
      </c>
      <c r="AA10">
        <v>4</v>
      </c>
      <c r="AB10">
        <v>1</v>
      </c>
      <c r="AC10">
        <v>16</v>
      </c>
      <c r="AD10">
        <v>4</v>
      </c>
      <c r="AE10">
        <v>1</v>
      </c>
    </row>
    <row r="11" spans="1:31" x14ac:dyDescent="0.2">
      <c r="A11" t="s">
        <v>31</v>
      </c>
      <c r="B11">
        <v>243</v>
      </c>
      <c r="C11">
        <v>45</v>
      </c>
      <c r="D11">
        <v>22</v>
      </c>
      <c r="E11">
        <v>171</v>
      </c>
      <c r="F11">
        <v>33</v>
      </c>
      <c r="G11">
        <v>19</v>
      </c>
      <c r="H11">
        <v>11</v>
      </c>
      <c r="I11">
        <v>3</v>
      </c>
      <c r="J11">
        <v>0</v>
      </c>
      <c r="K11">
        <v>11</v>
      </c>
      <c r="L11">
        <v>3</v>
      </c>
      <c r="M11">
        <v>1</v>
      </c>
      <c r="N11">
        <v>5</v>
      </c>
      <c r="O11">
        <v>2</v>
      </c>
      <c r="P11">
        <v>0</v>
      </c>
      <c r="Q11">
        <v>0</v>
      </c>
      <c r="R11">
        <v>0</v>
      </c>
      <c r="S11">
        <v>0</v>
      </c>
      <c r="T11">
        <v>5</v>
      </c>
      <c r="U11">
        <v>2</v>
      </c>
      <c r="V11">
        <v>0</v>
      </c>
      <c r="W11">
        <v>0</v>
      </c>
      <c r="X11">
        <v>0</v>
      </c>
      <c r="Y11">
        <v>0</v>
      </c>
      <c r="Z11">
        <v>8</v>
      </c>
      <c r="AA11">
        <v>2</v>
      </c>
      <c r="AB11">
        <v>0</v>
      </c>
      <c r="AC11">
        <v>10</v>
      </c>
      <c r="AD11">
        <v>3</v>
      </c>
      <c r="AE11">
        <v>0</v>
      </c>
    </row>
    <row r="12" spans="1:31" x14ac:dyDescent="0.2">
      <c r="A12" t="s">
        <v>61</v>
      </c>
      <c r="B12">
        <v>250</v>
      </c>
      <c r="C12">
        <v>42</v>
      </c>
      <c r="D12">
        <v>18</v>
      </c>
      <c r="E12">
        <v>245</v>
      </c>
      <c r="F12">
        <v>42</v>
      </c>
      <c r="G12">
        <v>19</v>
      </c>
      <c r="H12">
        <v>17</v>
      </c>
      <c r="I12">
        <v>5</v>
      </c>
      <c r="J12">
        <v>0</v>
      </c>
      <c r="K12">
        <v>27</v>
      </c>
      <c r="L12">
        <v>6</v>
      </c>
      <c r="M12">
        <v>1</v>
      </c>
      <c r="N12">
        <v>14</v>
      </c>
      <c r="O12">
        <v>4</v>
      </c>
      <c r="P12">
        <v>0</v>
      </c>
      <c r="Q12">
        <v>0</v>
      </c>
      <c r="R12">
        <v>0</v>
      </c>
      <c r="S12">
        <v>0</v>
      </c>
      <c r="T12">
        <v>14</v>
      </c>
      <c r="U12">
        <v>3</v>
      </c>
      <c r="V12">
        <v>1</v>
      </c>
      <c r="W12">
        <v>1</v>
      </c>
      <c r="X12">
        <v>1</v>
      </c>
      <c r="Y12">
        <v>0</v>
      </c>
      <c r="Z12">
        <v>17</v>
      </c>
      <c r="AA12">
        <v>5</v>
      </c>
      <c r="AB12">
        <v>0</v>
      </c>
      <c r="AC12">
        <v>24</v>
      </c>
      <c r="AD12">
        <v>6</v>
      </c>
      <c r="AE12">
        <v>1</v>
      </c>
    </row>
    <row r="13" spans="1:31" x14ac:dyDescent="0.2">
      <c r="A13" t="s">
        <v>47</v>
      </c>
      <c r="B13">
        <v>256</v>
      </c>
      <c r="C13">
        <v>65</v>
      </c>
      <c r="D13">
        <v>25</v>
      </c>
      <c r="E13">
        <v>186</v>
      </c>
      <c r="F13">
        <v>36</v>
      </c>
      <c r="G13">
        <v>18</v>
      </c>
      <c r="H13">
        <v>13</v>
      </c>
      <c r="I13">
        <v>4</v>
      </c>
      <c r="J13">
        <v>0</v>
      </c>
      <c r="K13">
        <v>12</v>
      </c>
      <c r="L13">
        <v>3</v>
      </c>
      <c r="M13">
        <v>0</v>
      </c>
      <c r="N13">
        <v>7</v>
      </c>
      <c r="O13">
        <v>3</v>
      </c>
      <c r="P13">
        <v>0</v>
      </c>
      <c r="Q13">
        <v>0</v>
      </c>
      <c r="R13">
        <v>0</v>
      </c>
      <c r="S13">
        <v>0</v>
      </c>
      <c r="T13">
        <v>7</v>
      </c>
      <c r="U13">
        <v>2</v>
      </c>
      <c r="V13">
        <v>0</v>
      </c>
      <c r="W13">
        <v>1</v>
      </c>
      <c r="X13">
        <v>1</v>
      </c>
      <c r="Y13">
        <v>0</v>
      </c>
      <c r="Z13">
        <v>10</v>
      </c>
      <c r="AA13">
        <v>3</v>
      </c>
      <c r="AB13">
        <v>0</v>
      </c>
      <c r="AC13">
        <v>12</v>
      </c>
      <c r="AD13">
        <v>3</v>
      </c>
      <c r="AE13">
        <v>0</v>
      </c>
    </row>
    <row r="14" spans="1:31" x14ac:dyDescent="0.2">
      <c r="A14" t="s">
        <v>33</v>
      </c>
      <c r="B14">
        <v>266</v>
      </c>
      <c r="C14">
        <v>53</v>
      </c>
      <c r="D14">
        <v>20</v>
      </c>
      <c r="E14">
        <v>226</v>
      </c>
      <c r="F14">
        <v>35</v>
      </c>
      <c r="G14">
        <v>20</v>
      </c>
      <c r="H14">
        <v>14</v>
      </c>
      <c r="I14">
        <v>4</v>
      </c>
      <c r="J14">
        <v>0</v>
      </c>
      <c r="K14">
        <v>25</v>
      </c>
      <c r="L14">
        <v>6</v>
      </c>
      <c r="M14">
        <v>0</v>
      </c>
      <c r="N14">
        <v>7</v>
      </c>
      <c r="O14">
        <v>4</v>
      </c>
      <c r="P14">
        <v>0</v>
      </c>
      <c r="Q14">
        <v>0</v>
      </c>
      <c r="R14">
        <v>0</v>
      </c>
      <c r="S14">
        <v>0</v>
      </c>
      <c r="T14">
        <v>16</v>
      </c>
      <c r="U14">
        <v>4</v>
      </c>
      <c r="V14">
        <v>0</v>
      </c>
      <c r="W14">
        <v>0</v>
      </c>
      <c r="X14">
        <v>0</v>
      </c>
      <c r="Y14">
        <v>0</v>
      </c>
      <c r="Z14">
        <v>9</v>
      </c>
      <c r="AA14">
        <v>2</v>
      </c>
      <c r="AB14">
        <v>0</v>
      </c>
      <c r="AC14">
        <v>22</v>
      </c>
      <c r="AD14">
        <v>6</v>
      </c>
      <c r="AE14">
        <v>0</v>
      </c>
    </row>
    <row r="15" spans="1:31" x14ac:dyDescent="0.2">
      <c r="A15" t="s">
        <v>59</v>
      </c>
      <c r="B15">
        <v>305</v>
      </c>
      <c r="C15">
        <v>50</v>
      </c>
      <c r="D15">
        <v>19</v>
      </c>
      <c r="E15">
        <v>243</v>
      </c>
      <c r="F15">
        <v>36</v>
      </c>
      <c r="G15">
        <v>25</v>
      </c>
      <c r="H15">
        <v>18</v>
      </c>
      <c r="I15">
        <v>4</v>
      </c>
      <c r="J15">
        <v>0</v>
      </c>
      <c r="K15">
        <v>22</v>
      </c>
      <c r="L15">
        <v>4</v>
      </c>
      <c r="M15">
        <v>1</v>
      </c>
      <c r="N15">
        <v>9</v>
      </c>
      <c r="O15">
        <v>3</v>
      </c>
      <c r="P15">
        <v>0</v>
      </c>
      <c r="Q15">
        <v>0</v>
      </c>
      <c r="R15">
        <v>0</v>
      </c>
      <c r="S15">
        <v>0</v>
      </c>
      <c r="T15">
        <v>14</v>
      </c>
      <c r="U15">
        <v>3</v>
      </c>
      <c r="V15">
        <v>1</v>
      </c>
      <c r="W15">
        <v>0</v>
      </c>
      <c r="X15">
        <v>0</v>
      </c>
      <c r="Y15">
        <v>0</v>
      </c>
      <c r="Z15">
        <v>15</v>
      </c>
      <c r="AA15">
        <v>3</v>
      </c>
      <c r="AB15">
        <v>0</v>
      </c>
      <c r="AC15">
        <v>20</v>
      </c>
      <c r="AD15">
        <v>4</v>
      </c>
      <c r="AE15">
        <v>1</v>
      </c>
    </row>
    <row r="16" spans="1:31" x14ac:dyDescent="0.2">
      <c r="A16" t="s">
        <v>40</v>
      </c>
      <c r="B16">
        <v>261</v>
      </c>
      <c r="C16">
        <v>47</v>
      </c>
      <c r="D16">
        <v>19</v>
      </c>
      <c r="E16">
        <v>206</v>
      </c>
      <c r="F16">
        <v>40</v>
      </c>
      <c r="G16">
        <v>16</v>
      </c>
      <c r="H16">
        <v>20</v>
      </c>
      <c r="I16">
        <v>4</v>
      </c>
      <c r="J16">
        <v>1</v>
      </c>
      <c r="K16">
        <v>20</v>
      </c>
      <c r="L16">
        <v>6</v>
      </c>
      <c r="M16">
        <v>1</v>
      </c>
      <c r="N16">
        <v>6</v>
      </c>
      <c r="O16">
        <v>4</v>
      </c>
      <c r="P16">
        <v>0</v>
      </c>
      <c r="Q16">
        <v>1</v>
      </c>
      <c r="R16">
        <v>1</v>
      </c>
      <c r="S16">
        <v>0</v>
      </c>
      <c r="T16">
        <v>12</v>
      </c>
      <c r="U16">
        <v>3</v>
      </c>
      <c r="V16">
        <v>1</v>
      </c>
      <c r="W16">
        <v>1</v>
      </c>
      <c r="X16">
        <v>1</v>
      </c>
      <c r="Y16">
        <v>0</v>
      </c>
      <c r="Z16">
        <v>17</v>
      </c>
      <c r="AA16">
        <v>3</v>
      </c>
      <c r="AB16">
        <v>1</v>
      </c>
      <c r="AC16">
        <v>20</v>
      </c>
      <c r="AD16">
        <v>6</v>
      </c>
      <c r="AE16">
        <v>1</v>
      </c>
    </row>
    <row r="17" spans="1:31" x14ac:dyDescent="0.2">
      <c r="A17" t="s">
        <v>62</v>
      </c>
      <c r="B17">
        <v>294</v>
      </c>
      <c r="C17">
        <v>47</v>
      </c>
      <c r="D17">
        <v>24</v>
      </c>
      <c r="E17">
        <v>198</v>
      </c>
      <c r="F17">
        <v>35</v>
      </c>
      <c r="G17">
        <v>14</v>
      </c>
      <c r="H17">
        <v>13</v>
      </c>
      <c r="I17">
        <v>3</v>
      </c>
      <c r="J17">
        <v>1</v>
      </c>
      <c r="K17">
        <v>17</v>
      </c>
      <c r="L17">
        <v>5</v>
      </c>
      <c r="M17">
        <v>0</v>
      </c>
      <c r="N17">
        <v>4</v>
      </c>
      <c r="O17">
        <v>4</v>
      </c>
      <c r="P17">
        <v>0</v>
      </c>
      <c r="Q17">
        <v>1</v>
      </c>
      <c r="R17">
        <v>1</v>
      </c>
      <c r="S17">
        <v>0</v>
      </c>
      <c r="T17">
        <v>16</v>
      </c>
      <c r="U17">
        <v>5</v>
      </c>
      <c r="V17">
        <v>1</v>
      </c>
      <c r="W17">
        <v>1</v>
      </c>
      <c r="X17">
        <v>1</v>
      </c>
      <c r="Y17">
        <v>0</v>
      </c>
      <c r="Z17">
        <v>12</v>
      </c>
      <c r="AA17">
        <v>3</v>
      </c>
      <c r="AB17">
        <v>0</v>
      </c>
      <c r="AC17">
        <v>16</v>
      </c>
      <c r="AD17">
        <v>5</v>
      </c>
      <c r="AE17">
        <v>0</v>
      </c>
    </row>
    <row r="18" spans="1:31" x14ac:dyDescent="0.2">
      <c r="A18" t="s">
        <v>42</v>
      </c>
      <c r="B18">
        <v>250</v>
      </c>
      <c r="C18">
        <v>49</v>
      </c>
      <c r="D18">
        <v>29</v>
      </c>
      <c r="E18">
        <v>216</v>
      </c>
      <c r="F18">
        <v>43</v>
      </c>
      <c r="G18">
        <v>18</v>
      </c>
      <c r="H18">
        <v>14</v>
      </c>
      <c r="I18">
        <v>3</v>
      </c>
      <c r="J18">
        <v>0</v>
      </c>
      <c r="K18">
        <v>19</v>
      </c>
      <c r="L18">
        <v>5</v>
      </c>
      <c r="M18">
        <v>1</v>
      </c>
      <c r="N18">
        <v>4</v>
      </c>
      <c r="O18">
        <v>2</v>
      </c>
      <c r="P18">
        <v>0</v>
      </c>
      <c r="Q18">
        <v>0</v>
      </c>
      <c r="R18">
        <v>0</v>
      </c>
      <c r="S18">
        <v>0</v>
      </c>
      <c r="T18">
        <v>15</v>
      </c>
      <c r="U18">
        <v>4</v>
      </c>
      <c r="V18">
        <v>1</v>
      </c>
      <c r="W18">
        <v>0</v>
      </c>
      <c r="X18">
        <v>0</v>
      </c>
      <c r="Y18">
        <v>0</v>
      </c>
      <c r="Z18">
        <v>11</v>
      </c>
      <c r="AA18">
        <v>3</v>
      </c>
      <c r="AB18">
        <v>0</v>
      </c>
      <c r="AC18">
        <v>18</v>
      </c>
      <c r="AD18">
        <v>5</v>
      </c>
      <c r="AE18">
        <v>1</v>
      </c>
    </row>
    <row r="19" spans="1:31" x14ac:dyDescent="0.2">
      <c r="A19" t="s">
        <v>39</v>
      </c>
      <c r="B19">
        <v>242</v>
      </c>
      <c r="C19">
        <v>53</v>
      </c>
      <c r="D19">
        <v>26</v>
      </c>
      <c r="E19">
        <v>167</v>
      </c>
      <c r="F19">
        <v>39</v>
      </c>
      <c r="G19">
        <v>16</v>
      </c>
      <c r="H19">
        <v>12</v>
      </c>
      <c r="I19">
        <v>3</v>
      </c>
      <c r="J19">
        <v>0</v>
      </c>
      <c r="K19">
        <v>12</v>
      </c>
      <c r="L19">
        <v>2</v>
      </c>
      <c r="M19">
        <v>1</v>
      </c>
      <c r="N19">
        <v>4</v>
      </c>
      <c r="O19">
        <v>2</v>
      </c>
      <c r="P19">
        <v>0</v>
      </c>
      <c r="Q19">
        <v>0</v>
      </c>
      <c r="R19">
        <v>0</v>
      </c>
      <c r="S19">
        <v>0</v>
      </c>
      <c r="T19">
        <v>9</v>
      </c>
      <c r="U19">
        <v>2</v>
      </c>
      <c r="V19">
        <v>0</v>
      </c>
      <c r="W19">
        <v>0</v>
      </c>
      <c r="X19">
        <v>0</v>
      </c>
      <c r="Y19">
        <v>0</v>
      </c>
      <c r="Z19">
        <v>10</v>
      </c>
      <c r="AA19">
        <v>3</v>
      </c>
      <c r="AB19">
        <v>0</v>
      </c>
      <c r="AC19">
        <v>12</v>
      </c>
      <c r="AD19">
        <v>2</v>
      </c>
      <c r="AE19">
        <v>1</v>
      </c>
    </row>
    <row r="20" spans="1:31" x14ac:dyDescent="0.2">
      <c r="A20" t="s">
        <v>43</v>
      </c>
      <c r="B20">
        <v>273</v>
      </c>
      <c r="C20">
        <v>50</v>
      </c>
      <c r="D20">
        <v>30</v>
      </c>
      <c r="E20">
        <v>160</v>
      </c>
      <c r="F20">
        <v>29</v>
      </c>
      <c r="G20">
        <v>13</v>
      </c>
      <c r="H20">
        <v>11</v>
      </c>
      <c r="I20">
        <v>4</v>
      </c>
      <c r="J20">
        <v>0</v>
      </c>
      <c r="K20">
        <v>13</v>
      </c>
      <c r="L20">
        <v>4</v>
      </c>
      <c r="M20">
        <v>0</v>
      </c>
      <c r="N20">
        <v>4</v>
      </c>
      <c r="O20">
        <v>2</v>
      </c>
      <c r="P20">
        <v>0</v>
      </c>
      <c r="Q20">
        <v>0</v>
      </c>
      <c r="R20">
        <v>0</v>
      </c>
      <c r="S20">
        <v>0</v>
      </c>
      <c r="T20">
        <v>11</v>
      </c>
      <c r="U20">
        <v>3</v>
      </c>
      <c r="V20">
        <v>0</v>
      </c>
      <c r="W20">
        <v>1</v>
      </c>
      <c r="X20">
        <v>1</v>
      </c>
      <c r="Y20">
        <v>0</v>
      </c>
      <c r="Z20">
        <v>8</v>
      </c>
      <c r="AA20">
        <v>3</v>
      </c>
      <c r="AB20">
        <v>0</v>
      </c>
      <c r="AC20">
        <v>11</v>
      </c>
      <c r="AD20">
        <v>3</v>
      </c>
      <c r="AE20">
        <v>0</v>
      </c>
    </row>
    <row r="21" spans="1:31" x14ac:dyDescent="0.2">
      <c r="A21" t="s">
        <v>41</v>
      </c>
      <c r="B21">
        <v>284</v>
      </c>
      <c r="C21">
        <v>45</v>
      </c>
      <c r="D21">
        <v>21</v>
      </c>
      <c r="E21">
        <v>207</v>
      </c>
      <c r="F21">
        <v>35</v>
      </c>
      <c r="G21">
        <v>13</v>
      </c>
      <c r="H21">
        <v>14</v>
      </c>
      <c r="I21">
        <v>5</v>
      </c>
      <c r="J21">
        <v>0</v>
      </c>
      <c r="K21">
        <v>28</v>
      </c>
      <c r="L21">
        <v>7</v>
      </c>
      <c r="M21">
        <v>2</v>
      </c>
      <c r="N21">
        <v>7</v>
      </c>
      <c r="O21">
        <v>2</v>
      </c>
      <c r="P21">
        <v>0</v>
      </c>
      <c r="Q21">
        <v>0</v>
      </c>
      <c r="R21">
        <v>0</v>
      </c>
      <c r="S21">
        <v>0</v>
      </c>
      <c r="T21">
        <v>20</v>
      </c>
      <c r="U21">
        <v>6</v>
      </c>
      <c r="V21">
        <v>1</v>
      </c>
      <c r="W21">
        <v>0</v>
      </c>
      <c r="X21">
        <v>0</v>
      </c>
      <c r="Y21">
        <v>0</v>
      </c>
      <c r="Z21">
        <v>13</v>
      </c>
      <c r="AA21">
        <v>4</v>
      </c>
      <c r="AB21">
        <v>0</v>
      </c>
      <c r="AC21">
        <v>27</v>
      </c>
      <c r="AD21">
        <v>7</v>
      </c>
      <c r="AE21">
        <v>2</v>
      </c>
    </row>
    <row r="22" spans="1:31" x14ac:dyDescent="0.2">
      <c r="A22" t="s">
        <v>37</v>
      </c>
      <c r="B22">
        <v>332</v>
      </c>
      <c r="C22">
        <v>50</v>
      </c>
      <c r="D22">
        <v>27</v>
      </c>
      <c r="E22">
        <v>220</v>
      </c>
      <c r="F22">
        <v>41</v>
      </c>
      <c r="G22">
        <v>20</v>
      </c>
      <c r="H22">
        <v>14</v>
      </c>
      <c r="I22">
        <v>2</v>
      </c>
      <c r="J22">
        <v>1</v>
      </c>
      <c r="K22">
        <v>23</v>
      </c>
      <c r="L22">
        <v>7</v>
      </c>
      <c r="M22">
        <v>1</v>
      </c>
      <c r="N22">
        <v>5</v>
      </c>
      <c r="O22">
        <v>2</v>
      </c>
      <c r="P22">
        <v>0</v>
      </c>
      <c r="Q22">
        <v>0</v>
      </c>
      <c r="R22">
        <v>0</v>
      </c>
      <c r="S22">
        <v>0</v>
      </c>
      <c r="T22">
        <v>17</v>
      </c>
      <c r="U22">
        <v>7</v>
      </c>
      <c r="V22">
        <v>1</v>
      </c>
      <c r="W22">
        <v>1</v>
      </c>
      <c r="X22">
        <v>1</v>
      </c>
      <c r="Y22">
        <v>0</v>
      </c>
      <c r="Z22">
        <v>13</v>
      </c>
      <c r="AA22">
        <v>2</v>
      </c>
      <c r="AB22">
        <v>1</v>
      </c>
      <c r="AC22">
        <v>23</v>
      </c>
      <c r="AD22">
        <v>7</v>
      </c>
      <c r="AE22">
        <v>1</v>
      </c>
    </row>
    <row r="23" spans="1:31" x14ac:dyDescent="0.2">
      <c r="A23" t="s">
        <v>32</v>
      </c>
      <c r="B23">
        <v>275</v>
      </c>
      <c r="C23">
        <v>54</v>
      </c>
      <c r="D23">
        <v>28</v>
      </c>
      <c r="E23">
        <v>153</v>
      </c>
      <c r="F23">
        <v>39</v>
      </c>
      <c r="G23">
        <v>9</v>
      </c>
      <c r="H23">
        <v>11</v>
      </c>
      <c r="I23">
        <v>3</v>
      </c>
      <c r="J23">
        <v>0</v>
      </c>
      <c r="K23">
        <v>16</v>
      </c>
      <c r="L23">
        <v>4</v>
      </c>
      <c r="M23">
        <v>1</v>
      </c>
      <c r="N23">
        <v>2</v>
      </c>
      <c r="O23">
        <v>1</v>
      </c>
      <c r="P23">
        <v>0</v>
      </c>
      <c r="Q23">
        <v>0</v>
      </c>
      <c r="R23">
        <v>0</v>
      </c>
      <c r="S23">
        <v>0</v>
      </c>
      <c r="T23">
        <v>12</v>
      </c>
      <c r="U23">
        <v>4</v>
      </c>
      <c r="V23">
        <v>1</v>
      </c>
      <c r="W23">
        <v>0</v>
      </c>
      <c r="X23">
        <v>0</v>
      </c>
      <c r="Y23">
        <v>0</v>
      </c>
      <c r="Z23">
        <v>9</v>
      </c>
      <c r="AA23">
        <v>3</v>
      </c>
      <c r="AB23">
        <v>0</v>
      </c>
      <c r="AC23">
        <v>16</v>
      </c>
      <c r="AD23">
        <v>4</v>
      </c>
      <c r="AE23">
        <v>1</v>
      </c>
    </row>
    <row r="24" spans="1:31" x14ac:dyDescent="0.2">
      <c r="A24" t="s">
        <v>56</v>
      </c>
      <c r="B24">
        <v>312</v>
      </c>
      <c r="C24">
        <v>58</v>
      </c>
      <c r="D24">
        <v>35</v>
      </c>
      <c r="E24">
        <v>159</v>
      </c>
      <c r="F24">
        <v>31</v>
      </c>
      <c r="G24">
        <v>14</v>
      </c>
      <c r="H24">
        <v>18</v>
      </c>
      <c r="I24">
        <v>4</v>
      </c>
      <c r="J24">
        <v>2</v>
      </c>
      <c r="K24">
        <v>15</v>
      </c>
      <c r="L24">
        <v>4</v>
      </c>
      <c r="M24">
        <v>1</v>
      </c>
      <c r="N24">
        <v>3</v>
      </c>
      <c r="O24">
        <v>2</v>
      </c>
      <c r="P24">
        <v>0</v>
      </c>
      <c r="Q24">
        <v>0</v>
      </c>
      <c r="R24">
        <v>0</v>
      </c>
      <c r="S24">
        <v>0</v>
      </c>
      <c r="T24">
        <v>13</v>
      </c>
      <c r="U24">
        <v>3</v>
      </c>
      <c r="V24">
        <v>0</v>
      </c>
      <c r="W24">
        <v>2</v>
      </c>
      <c r="X24">
        <v>2</v>
      </c>
      <c r="Y24">
        <v>0</v>
      </c>
      <c r="Z24">
        <v>18</v>
      </c>
      <c r="AA24">
        <v>4</v>
      </c>
      <c r="AB24">
        <v>2</v>
      </c>
      <c r="AC24">
        <v>13</v>
      </c>
      <c r="AD24">
        <v>3</v>
      </c>
      <c r="AE24">
        <v>1</v>
      </c>
    </row>
    <row r="25" spans="1:31" x14ac:dyDescent="0.2">
      <c r="A25" t="s">
        <v>38</v>
      </c>
      <c r="B25">
        <v>277</v>
      </c>
      <c r="C25">
        <v>58</v>
      </c>
      <c r="D25">
        <v>24</v>
      </c>
      <c r="E25">
        <v>193</v>
      </c>
      <c r="F25">
        <v>35</v>
      </c>
      <c r="G25">
        <v>16</v>
      </c>
      <c r="H25">
        <v>13</v>
      </c>
      <c r="I25">
        <v>4</v>
      </c>
      <c r="J25">
        <v>0</v>
      </c>
      <c r="K25">
        <v>14</v>
      </c>
      <c r="L25">
        <v>3</v>
      </c>
      <c r="M25">
        <v>1</v>
      </c>
      <c r="N25">
        <v>3</v>
      </c>
      <c r="O25">
        <v>2</v>
      </c>
      <c r="P25">
        <v>0</v>
      </c>
      <c r="Q25">
        <v>0</v>
      </c>
      <c r="R25">
        <v>0</v>
      </c>
      <c r="S25">
        <v>0</v>
      </c>
      <c r="T25">
        <v>10</v>
      </c>
      <c r="U25">
        <v>2</v>
      </c>
      <c r="V25">
        <v>1</v>
      </c>
      <c r="W25">
        <v>0</v>
      </c>
      <c r="X25">
        <v>0</v>
      </c>
      <c r="Y25">
        <v>0</v>
      </c>
      <c r="Z25">
        <v>13</v>
      </c>
      <c r="AA25">
        <v>4</v>
      </c>
      <c r="AB25">
        <v>0</v>
      </c>
      <c r="AC25">
        <v>14</v>
      </c>
      <c r="AD25">
        <v>3</v>
      </c>
      <c r="AE25">
        <v>1</v>
      </c>
    </row>
    <row r="26" spans="1:31" x14ac:dyDescent="0.2">
      <c r="A26" t="s">
        <v>48</v>
      </c>
      <c r="B26">
        <v>304</v>
      </c>
      <c r="C26">
        <v>48</v>
      </c>
      <c r="D26">
        <v>29</v>
      </c>
      <c r="E26">
        <v>202</v>
      </c>
      <c r="F26">
        <v>38</v>
      </c>
      <c r="G26">
        <v>17</v>
      </c>
      <c r="H26">
        <v>20</v>
      </c>
      <c r="I26">
        <v>4</v>
      </c>
      <c r="J26">
        <v>0</v>
      </c>
      <c r="K26">
        <v>13</v>
      </c>
      <c r="L26">
        <v>4</v>
      </c>
      <c r="M26">
        <v>0</v>
      </c>
      <c r="N26">
        <v>1</v>
      </c>
      <c r="O26">
        <v>1</v>
      </c>
      <c r="P26">
        <v>0</v>
      </c>
      <c r="Q26">
        <v>0</v>
      </c>
      <c r="R26">
        <v>0</v>
      </c>
      <c r="S26">
        <v>0</v>
      </c>
      <c r="T26">
        <v>12</v>
      </c>
      <c r="U26">
        <v>4</v>
      </c>
      <c r="V26">
        <v>0</v>
      </c>
      <c r="W26">
        <v>1</v>
      </c>
      <c r="X26">
        <v>1</v>
      </c>
      <c r="Y26">
        <v>0</v>
      </c>
      <c r="Z26">
        <v>16</v>
      </c>
      <c r="AA26">
        <v>3</v>
      </c>
      <c r="AB26">
        <v>0</v>
      </c>
      <c r="AC26">
        <v>13</v>
      </c>
      <c r="AD26">
        <v>4</v>
      </c>
      <c r="AE26">
        <v>0</v>
      </c>
    </row>
    <row r="27" spans="1:31" x14ac:dyDescent="0.2">
      <c r="A27" t="s">
        <v>49</v>
      </c>
      <c r="B27">
        <v>244</v>
      </c>
      <c r="C27">
        <v>41</v>
      </c>
      <c r="D27">
        <v>24</v>
      </c>
      <c r="E27">
        <v>199</v>
      </c>
      <c r="F27">
        <v>36</v>
      </c>
      <c r="G27">
        <v>16</v>
      </c>
      <c r="H27">
        <v>18</v>
      </c>
      <c r="I27">
        <v>5</v>
      </c>
      <c r="J27">
        <v>0</v>
      </c>
      <c r="K27">
        <v>24</v>
      </c>
      <c r="L27">
        <v>4</v>
      </c>
      <c r="M27">
        <v>1</v>
      </c>
      <c r="N27">
        <v>8</v>
      </c>
      <c r="O27">
        <v>3</v>
      </c>
      <c r="P27">
        <v>0</v>
      </c>
      <c r="Q27">
        <v>0</v>
      </c>
      <c r="R27">
        <v>0</v>
      </c>
      <c r="S27">
        <v>0</v>
      </c>
      <c r="T27">
        <v>14</v>
      </c>
      <c r="U27">
        <v>3</v>
      </c>
      <c r="V27">
        <v>0</v>
      </c>
      <c r="W27">
        <v>1</v>
      </c>
      <c r="X27">
        <v>1</v>
      </c>
      <c r="Y27">
        <v>0</v>
      </c>
      <c r="Z27">
        <v>17</v>
      </c>
      <c r="AA27">
        <v>5</v>
      </c>
      <c r="AB27">
        <v>0</v>
      </c>
      <c r="AC27">
        <v>24</v>
      </c>
      <c r="AD27">
        <v>4</v>
      </c>
      <c r="AE27">
        <v>1</v>
      </c>
    </row>
    <row r="28" spans="1:31" x14ac:dyDescent="0.2">
      <c r="A28" t="s">
        <v>57</v>
      </c>
      <c r="B28">
        <v>242</v>
      </c>
      <c r="C28">
        <v>44</v>
      </c>
      <c r="D28">
        <v>17</v>
      </c>
      <c r="E28">
        <v>209</v>
      </c>
      <c r="F28">
        <v>33</v>
      </c>
      <c r="G28">
        <v>15</v>
      </c>
      <c r="H28">
        <v>14</v>
      </c>
      <c r="I28">
        <v>4</v>
      </c>
      <c r="J28">
        <v>0</v>
      </c>
      <c r="K28">
        <v>13</v>
      </c>
      <c r="L28">
        <v>4</v>
      </c>
      <c r="M28">
        <v>0</v>
      </c>
      <c r="N28">
        <v>6</v>
      </c>
      <c r="O28">
        <v>3</v>
      </c>
      <c r="P28">
        <v>0</v>
      </c>
      <c r="Q28">
        <v>0</v>
      </c>
      <c r="R28">
        <v>0</v>
      </c>
      <c r="S28">
        <v>0</v>
      </c>
      <c r="T28">
        <v>6</v>
      </c>
      <c r="U28">
        <v>2</v>
      </c>
      <c r="V28">
        <v>0</v>
      </c>
      <c r="W28">
        <v>1</v>
      </c>
      <c r="X28">
        <v>1</v>
      </c>
      <c r="Y28">
        <v>0</v>
      </c>
      <c r="Z28">
        <v>14</v>
      </c>
      <c r="AA28">
        <v>4</v>
      </c>
      <c r="AB28">
        <v>0</v>
      </c>
      <c r="AC28">
        <v>12</v>
      </c>
      <c r="AD28">
        <v>4</v>
      </c>
      <c r="AE28">
        <v>0</v>
      </c>
    </row>
    <row r="29" spans="1:31" x14ac:dyDescent="0.2">
      <c r="A29" t="s">
        <v>60</v>
      </c>
      <c r="B29">
        <v>277</v>
      </c>
      <c r="C29">
        <v>54</v>
      </c>
      <c r="D29">
        <v>23</v>
      </c>
      <c r="E29">
        <v>237</v>
      </c>
      <c r="F29">
        <v>41</v>
      </c>
      <c r="G29">
        <v>17</v>
      </c>
      <c r="H29">
        <v>15</v>
      </c>
      <c r="I29">
        <v>3</v>
      </c>
      <c r="J29">
        <v>0</v>
      </c>
      <c r="K29">
        <v>21</v>
      </c>
      <c r="L29">
        <v>6</v>
      </c>
      <c r="M29">
        <v>0</v>
      </c>
      <c r="N29">
        <v>9</v>
      </c>
      <c r="O29">
        <v>3</v>
      </c>
      <c r="P29">
        <v>0</v>
      </c>
      <c r="Q29">
        <v>0</v>
      </c>
      <c r="R29">
        <v>0</v>
      </c>
      <c r="S29">
        <v>0</v>
      </c>
      <c r="T29">
        <v>13</v>
      </c>
      <c r="U29">
        <v>3</v>
      </c>
      <c r="V29">
        <v>0</v>
      </c>
      <c r="W29">
        <v>3</v>
      </c>
      <c r="X29">
        <v>2</v>
      </c>
      <c r="Y29">
        <v>0</v>
      </c>
      <c r="Z29">
        <v>11</v>
      </c>
      <c r="AA29">
        <v>3</v>
      </c>
      <c r="AB29">
        <v>0</v>
      </c>
      <c r="AC29">
        <v>20</v>
      </c>
      <c r="AD29">
        <v>6</v>
      </c>
      <c r="AE29">
        <v>0</v>
      </c>
    </row>
    <row r="30" spans="1:31" x14ac:dyDescent="0.2">
      <c r="A30" t="s">
        <v>35</v>
      </c>
      <c r="B30">
        <v>252</v>
      </c>
      <c r="C30">
        <v>46</v>
      </c>
      <c r="D30">
        <v>27</v>
      </c>
      <c r="E30">
        <v>184</v>
      </c>
      <c r="F30">
        <v>37</v>
      </c>
      <c r="G30">
        <v>21</v>
      </c>
      <c r="H30">
        <v>16</v>
      </c>
      <c r="I30">
        <v>5</v>
      </c>
      <c r="J30">
        <v>1</v>
      </c>
      <c r="K30">
        <v>9</v>
      </c>
      <c r="L30">
        <v>3</v>
      </c>
      <c r="M30">
        <v>0</v>
      </c>
      <c r="N30">
        <v>3</v>
      </c>
      <c r="O30">
        <v>2</v>
      </c>
      <c r="P30">
        <v>0</v>
      </c>
      <c r="Q30">
        <v>1</v>
      </c>
      <c r="R30">
        <v>1</v>
      </c>
      <c r="S30">
        <v>0</v>
      </c>
      <c r="T30">
        <v>5</v>
      </c>
      <c r="U30">
        <v>2</v>
      </c>
      <c r="V30">
        <v>0</v>
      </c>
      <c r="W30">
        <v>0</v>
      </c>
      <c r="X30">
        <v>0</v>
      </c>
      <c r="Y30">
        <v>0</v>
      </c>
      <c r="Z30">
        <v>16</v>
      </c>
      <c r="AA30">
        <v>5</v>
      </c>
      <c r="AB30">
        <v>1</v>
      </c>
      <c r="AC30">
        <v>9</v>
      </c>
      <c r="AD30">
        <v>3</v>
      </c>
      <c r="AE30">
        <v>0</v>
      </c>
    </row>
    <row r="31" spans="1:31" x14ac:dyDescent="0.2">
      <c r="A31" t="s">
        <v>36</v>
      </c>
      <c r="B31">
        <v>233</v>
      </c>
      <c r="C31">
        <v>45</v>
      </c>
      <c r="D31">
        <v>16</v>
      </c>
      <c r="E31">
        <v>201</v>
      </c>
      <c r="F31">
        <v>46</v>
      </c>
      <c r="G31">
        <v>17</v>
      </c>
      <c r="H31">
        <v>11</v>
      </c>
      <c r="I31">
        <v>3</v>
      </c>
      <c r="J31">
        <v>0</v>
      </c>
      <c r="K31">
        <v>24</v>
      </c>
      <c r="L31">
        <v>6</v>
      </c>
      <c r="M31">
        <v>2</v>
      </c>
      <c r="N31">
        <v>5</v>
      </c>
      <c r="O31">
        <v>2</v>
      </c>
      <c r="P31">
        <v>0</v>
      </c>
      <c r="Q31">
        <v>0</v>
      </c>
      <c r="R31">
        <v>0</v>
      </c>
      <c r="S31">
        <v>0</v>
      </c>
      <c r="T31">
        <v>17</v>
      </c>
      <c r="U31">
        <v>4</v>
      </c>
      <c r="V31">
        <v>1</v>
      </c>
      <c r="W31">
        <v>0</v>
      </c>
      <c r="X31">
        <v>0</v>
      </c>
      <c r="Y31">
        <v>0</v>
      </c>
      <c r="Z31">
        <v>9</v>
      </c>
      <c r="AA31">
        <v>3</v>
      </c>
      <c r="AB31">
        <v>0</v>
      </c>
      <c r="AC31">
        <v>22</v>
      </c>
      <c r="AD31">
        <v>6</v>
      </c>
      <c r="AE31">
        <v>1</v>
      </c>
    </row>
    <row r="32" spans="1:31" x14ac:dyDescent="0.2">
      <c r="A32" t="s">
        <v>54</v>
      </c>
      <c r="B32">
        <v>198</v>
      </c>
      <c r="C32">
        <v>38</v>
      </c>
      <c r="D32">
        <v>15</v>
      </c>
      <c r="E32">
        <v>191</v>
      </c>
      <c r="F32">
        <v>32</v>
      </c>
      <c r="G32">
        <v>23</v>
      </c>
      <c r="H32">
        <v>5</v>
      </c>
      <c r="I32">
        <v>2</v>
      </c>
      <c r="J32">
        <v>0</v>
      </c>
      <c r="K32">
        <v>21</v>
      </c>
      <c r="L32">
        <v>5</v>
      </c>
      <c r="M32">
        <v>1</v>
      </c>
      <c r="N32">
        <v>6</v>
      </c>
      <c r="O32">
        <v>2</v>
      </c>
      <c r="P32">
        <v>0</v>
      </c>
      <c r="Q32">
        <v>0</v>
      </c>
      <c r="R32">
        <v>0</v>
      </c>
      <c r="S32">
        <v>0</v>
      </c>
      <c r="T32">
        <v>12</v>
      </c>
      <c r="U32">
        <v>2</v>
      </c>
      <c r="V32">
        <v>1</v>
      </c>
      <c r="W32">
        <v>0</v>
      </c>
      <c r="X32">
        <v>0</v>
      </c>
      <c r="Y32">
        <v>0</v>
      </c>
      <c r="Z32">
        <v>4</v>
      </c>
      <c r="AA32">
        <v>2</v>
      </c>
      <c r="AB32">
        <v>0</v>
      </c>
      <c r="AC32">
        <v>21</v>
      </c>
      <c r="AD32">
        <v>5</v>
      </c>
      <c r="AE32">
        <v>1</v>
      </c>
    </row>
    <row r="33" spans="1:31" x14ac:dyDescent="0.2">
      <c r="A33" t="s">
        <v>53</v>
      </c>
      <c r="B33">
        <v>223</v>
      </c>
      <c r="C33">
        <v>42</v>
      </c>
      <c r="D33">
        <v>26</v>
      </c>
      <c r="E33">
        <v>183</v>
      </c>
      <c r="F33">
        <v>41</v>
      </c>
      <c r="G33">
        <v>13</v>
      </c>
      <c r="H33">
        <v>16</v>
      </c>
      <c r="I33">
        <v>4</v>
      </c>
      <c r="J33">
        <v>1</v>
      </c>
      <c r="K33">
        <v>17</v>
      </c>
      <c r="L33">
        <v>4</v>
      </c>
      <c r="M33">
        <v>1</v>
      </c>
      <c r="N33">
        <v>4</v>
      </c>
      <c r="O33">
        <v>2</v>
      </c>
      <c r="P33">
        <v>0</v>
      </c>
      <c r="Q33">
        <v>0</v>
      </c>
      <c r="R33">
        <v>0</v>
      </c>
      <c r="S33">
        <v>0</v>
      </c>
      <c r="T33">
        <v>11</v>
      </c>
      <c r="U33">
        <v>3</v>
      </c>
      <c r="V33">
        <v>0</v>
      </c>
      <c r="W33">
        <v>0</v>
      </c>
      <c r="X33">
        <v>0</v>
      </c>
      <c r="Y33">
        <v>0</v>
      </c>
      <c r="Z33">
        <v>12</v>
      </c>
      <c r="AA33">
        <v>3</v>
      </c>
      <c r="AB33">
        <v>0</v>
      </c>
      <c r="AC33">
        <v>16</v>
      </c>
      <c r="AD33">
        <v>4</v>
      </c>
      <c r="AE33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6"/>
  <sheetViews>
    <sheetView topLeftCell="A435" workbookViewId="0">
      <selection activeCell="E516" sqref="E516"/>
    </sheetView>
  </sheetViews>
  <sheetFormatPr baseColWidth="10" defaultRowHeight="16" x14ac:dyDescent="0.2"/>
  <cols>
    <col min="1" max="1" width="23.33203125" bestFit="1" customWidth="1"/>
    <col min="2" max="2" width="8" bestFit="1" customWidth="1"/>
    <col min="3" max="3" width="7" bestFit="1" customWidth="1"/>
    <col min="4" max="4" width="8.1640625" bestFit="1" customWidth="1"/>
    <col min="5" max="5" width="14.6640625" bestFit="1" customWidth="1"/>
    <col min="6" max="6" width="8.5" bestFit="1" customWidth="1"/>
  </cols>
  <sheetData>
    <row r="1" spans="1:6" x14ac:dyDescent="0.2">
      <c r="A1" t="s">
        <v>84</v>
      </c>
      <c r="B1" t="s">
        <v>0</v>
      </c>
      <c r="C1" t="s">
        <v>86</v>
      </c>
      <c r="D1" t="s">
        <v>85</v>
      </c>
      <c r="E1" t="s">
        <v>87</v>
      </c>
      <c r="F1" t="s">
        <v>88</v>
      </c>
    </row>
    <row r="2" spans="1:6" x14ac:dyDescent="0.2">
      <c r="A2" t="s">
        <v>89</v>
      </c>
      <c r="B2" t="s">
        <v>48</v>
      </c>
      <c r="C2" t="s">
        <v>43</v>
      </c>
      <c r="D2">
        <v>1</v>
      </c>
      <c r="E2">
        <v>21</v>
      </c>
      <c r="F2" t="s">
        <v>91</v>
      </c>
    </row>
    <row r="3" spans="1:6" x14ac:dyDescent="0.2">
      <c r="A3" t="s">
        <v>89</v>
      </c>
      <c r="B3" t="s">
        <v>43</v>
      </c>
      <c r="C3" t="s">
        <v>48</v>
      </c>
      <c r="D3">
        <v>1</v>
      </c>
      <c r="E3">
        <v>28</v>
      </c>
      <c r="F3" t="s">
        <v>90</v>
      </c>
    </row>
    <row r="4" spans="1:6" x14ac:dyDescent="0.2">
      <c r="A4" t="s">
        <v>92</v>
      </c>
      <c r="B4" t="s">
        <v>44</v>
      </c>
      <c r="C4" t="s">
        <v>40</v>
      </c>
      <c r="D4">
        <v>1</v>
      </c>
      <c r="E4">
        <v>20</v>
      </c>
      <c r="F4" t="s">
        <v>90</v>
      </c>
    </row>
    <row r="5" spans="1:6" x14ac:dyDescent="0.2">
      <c r="A5" t="s">
        <v>92</v>
      </c>
      <c r="B5" t="s">
        <v>40</v>
      </c>
      <c r="C5" t="s">
        <v>44</v>
      </c>
      <c r="D5">
        <v>1</v>
      </c>
      <c r="E5">
        <v>9</v>
      </c>
      <c r="F5" t="s">
        <v>91</v>
      </c>
    </row>
    <row r="6" spans="1:6" x14ac:dyDescent="0.2">
      <c r="A6" t="s">
        <v>93</v>
      </c>
      <c r="B6" t="s">
        <v>45</v>
      </c>
      <c r="C6" t="s">
        <v>32</v>
      </c>
      <c r="D6">
        <v>1</v>
      </c>
      <c r="E6">
        <v>10</v>
      </c>
      <c r="F6" t="s">
        <v>91</v>
      </c>
    </row>
    <row r="7" spans="1:6" x14ac:dyDescent="0.2">
      <c r="A7" t="s">
        <v>93</v>
      </c>
      <c r="B7" t="s">
        <v>32</v>
      </c>
      <c r="C7" t="s">
        <v>45</v>
      </c>
      <c r="D7">
        <v>1</v>
      </c>
      <c r="E7">
        <v>31</v>
      </c>
      <c r="F7" t="s">
        <v>90</v>
      </c>
    </row>
    <row r="8" spans="1:6" x14ac:dyDescent="0.2">
      <c r="A8" t="s">
        <v>94</v>
      </c>
      <c r="B8" t="s">
        <v>61</v>
      </c>
      <c r="C8" t="s">
        <v>49</v>
      </c>
      <c r="D8">
        <v>1</v>
      </c>
      <c r="E8">
        <v>28</v>
      </c>
      <c r="F8" t="s">
        <v>91</v>
      </c>
    </row>
    <row r="9" spans="1:6" x14ac:dyDescent="0.2">
      <c r="A9" t="s">
        <v>94</v>
      </c>
      <c r="B9" t="s">
        <v>49</v>
      </c>
      <c r="C9" t="s">
        <v>61</v>
      </c>
      <c r="D9">
        <v>1</v>
      </c>
      <c r="E9">
        <v>33</v>
      </c>
      <c r="F9" t="s">
        <v>90</v>
      </c>
    </row>
    <row r="10" spans="1:6" x14ac:dyDescent="0.2">
      <c r="A10" t="s">
        <v>95</v>
      </c>
      <c r="B10" t="s">
        <v>52</v>
      </c>
      <c r="C10" t="s">
        <v>47</v>
      </c>
      <c r="D10">
        <v>1</v>
      </c>
      <c r="E10">
        <v>23</v>
      </c>
      <c r="F10" t="s">
        <v>91</v>
      </c>
    </row>
    <row r="11" spans="1:6" x14ac:dyDescent="0.2">
      <c r="A11" t="s">
        <v>95</v>
      </c>
      <c r="B11" t="s">
        <v>47</v>
      </c>
      <c r="C11" t="s">
        <v>52</v>
      </c>
      <c r="D11">
        <v>1</v>
      </c>
      <c r="E11">
        <v>31</v>
      </c>
      <c r="F11" t="s">
        <v>90</v>
      </c>
    </row>
    <row r="12" spans="1:6" x14ac:dyDescent="0.2">
      <c r="A12" t="s">
        <v>96</v>
      </c>
      <c r="B12" t="s">
        <v>58</v>
      </c>
      <c r="C12" t="s">
        <v>59</v>
      </c>
      <c r="D12">
        <v>1</v>
      </c>
      <c r="E12">
        <v>27</v>
      </c>
      <c r="F12" t="s">
        <v>90</v>
      </c>
    </row>
    <row r="13" spans="1:6" x14ac:dyDescent="0.2">
      <c r="A13" t="s">
        <v>96</v>
      </c>
      <c r="B13" t="s">
        <v>59</v>
      </c>
      <c r="C13" t="s">
        <v>58</v>
      </c>
      <c r="D13">
        <v>1</v>
      </c>
      <c r="E13">
        <v>14</v>
      </c>
      <c r="F13" t="s">
        <v>91</v>
      </c>
    </row>
    <row r="14" spans="1:6" x14ac:dyDescent="0.2">
      <c r="A14" t="s">
        <v>97</v>
      </c>
      <c r="B14" t="s">
        <v>62</v>
      </c>
      <c r="C14" t="s">
        <v>33</v>
      </c>
      <c r="D14">
        <v>1</v>
      </c>
      <c r="E14">
        <v>27</v>
      </c>
      <c r="F14" t="s">
        <v>90</v>
      </c>
    </row>
    <row r="15" spans="1:6" x14ac:dyDescent="0.2">
      <c r="A15" t="s">
        <v>97</v>
      </c>
      <c r="B15" t="s">
        <v>33</v>
      </c>
      <c r="C15" t="s">
        <v>62</v>
      </c>
      <c r="D15">
        <v>1</v>
      </c>
      <c r="E15">
        <v>20</v>
      </c>
      <c r="F15" t="s">
        <v>91</v>
      </c>
    </row>
    <row r="16" spans="1:6" x14ac:dyDescent="0.2">
      <c r="A16" t="s">
        <v>98</v>
      </c>
      <c r="B16" t="s">
        <v>53</v>
      </c>
      <c r="C16" t="s">
        <v>42</v>
      </c>
      <c r="D16">
        <v>1</v>
      </c>
      <c r="E16">
        <v>10</v>
      </c>
      <c r="F16" t="s">
        <v>91</v>
      </c>
    </row>
    <row r="17" spans="1:6" x14ac:dyDescent="0.2">
      <c r="A17" t="s">
        <v>98</v>
      </c>
      <c r="B17" t="s">
        <v>42</v>
      </c>
      <c r="C17" t="s">
        <v>53</v>
      </c>
      <c r="D17">
        <v>1</v>
      </c>
      <c r="E17">
        <v>17</v>
      </c>
      <c r="F17" t="s">
        <v>90</v>
      </c>
    </row>
    <row r="18" spans="1:6" x14ac:dyDescent="0.2">
      <c r="A18" t="s">
        <v>99</v>
      </c>
      <c r="B18" t="s">
        <v>57</v>
      </c>
      <c r="C18" t="s">
        <v>35</v>
      </c>
      <c r="D18">
        <v>1</v>
      </c>
      <c r="E18">
        <v>31</v>
      </c>
      <c r="F18" t="s">
        <v>91</v>
      </c>
    </row>
    <row r="19" spans="1:6" x14ac:dyDescent="0.2">
      <c r="A19" t="s">
        <v>99</v>
      </c>
      <c r="B19" t="s">
        <v>35</v>
      </c>
      <c r="C19" t="s">
        <v>57</v>
      </c>
      <c r="D19">
        <v>1</v>
      </c>
      <c r="E19">
        <v>34</v>
      </c>
      <c r="F19" t="s">
        <v>90</v>
      </c>
    </row>
    <row r="20" spans="1:6" x14ac:dyDescent="0.2">
      <c r="A20" t="s">
        <v>100</v>
      </c>
      <c r="B20" t="s">
        <v>41</v>
      </c>
      <c r="C20" t="s">
        <v>46</v>
      </c>
      <c r="D20">
        <v>1</v>
      </c>
      <c r="E20">
        <v>19</v>
      </c>
      <c r="F20" t="s">
        <v>91</v>
      </c>
    </row>
    <row r="21" spans="1:6" x14ac:dyDescent="0.2">
      <c r="A21" t="s">
        <v>100</v>
      </c>
      <c r="B21" t="s">
        <v>46</v>
      </c>
      <c r="C21" t="s">
        <v>41</v>
      </c>
      <c r="D21">
        <v>1</v>
      </c>
      <c r="E21">
        <v>31</v>
      </c>
      <c r="F21" t="s">
        <v>90</v>
      </c>
    </row>
    <row r="22" spans="1:6" x14ac:dyDescent="0.2">
      <c r="A22" t="s">
        <v>101</v>
      </c>
      <c r="B22" t="s">
        <v>55</v>
      </c>
      <c r="C22" t="s">
        <v>31</v>
      </c>
      <c r="D22">
        <v>1</v>
      </c>
      <c r="E22">
        <v>13</v>
      </c>
      <c r="F22" t="s">
        <v>91</v>
      </c>
    </row>
    <row r="23" spans="1:6" x14ac:dyDescent="0.2">
      <c r="A23" t="s">
        <v>101</v>
      </c>
      <c r="B23" t="s">
        <v>31</v>
      </c>
      <c r="C23" t="s">
        <v>55</v>
      </c>
      <c r="D23">
        <v>1</v>
      </c>
      <c r="E23">
        <v>19</v>
      </c>
      <c r="F23" t="s">
        <v>90</v>
      </c>
    </row>
    <row r="24" spans="1:6" x14ac:dyDescent="0.2">
      <c r="A24" t="s">
        <v>102</v>
      </c>
      <c r="B24" t="s">
        <v>56</v>
      </c>
      <c r="C24" t="s">
        <v>51</v>
      </c>
      <c r="D24">
        <v>1</v>
      </c>
      <c r="E24">
        <v>13</v>
      </c>
      <c r="F24" t="s">
        <v>91</v>
      </c>
    </row>
    <row r="25" spans="1:6" x14ac:dyDescent="0.2">
      <c r="A25" t="s">
        <v>102</v>
      </c>
      <c r="B25" t="s">
        <v>51</v>
      </c>
      <c r="C25" t="s">
        <v>56</v>
      </c>
      <c r="D25">
        <v>1</v>
      </c>
      <c r="E25">
        <v>33</v>
      </c>
      <c r="F25" t="s">
        <v>90</v>
      </c>
    </row>
    <row r="26" spans="1:6" x14ac:dyDescent="0.2">
      <c r="A26" t="s">
        <v>103</v>
      </c>
      <c r="B26" t="s">
        <v>54</v>
      </c>
      <c r="C26" t="s">
        <v>36</v>
      </c>
      <c r="D26">
        <v>1</v>
      </c>
      <c r="E26">
        <v>42</v>
      </c>
      <c r="F26" t="s">
        <v>90</v>
      </c>
    </row>
    <row r="27" spans="1:6" x14ac:dyDescent="0.2">
      <c r="A27" t="s">
        <v>103</v>
      </c>
      <c r="B27" t="s">
        <v>36</v>
      </c>
      <c r="C27" t="s">
        <v>54</v>
      </c>
      <c r="D27">
        <v>1</v>
      </c>
      <c r="E27">
        <v>14</v>
      </c>
      <c r="F27" t="s">
        <v>91</v>
      </c>
    </row>
    <row r="28" spans="1:6" x14ac:dyDescent="0.2">
      <c r="A28" t="s">
        <v>104</v>
      </c>
      <c r="B28" t="s">
        <v>37</v>
      </c>
      <c r="C28" t="s">
        <v>34</v>
      </c>
      <c r="D28">
        <v>1</v>
      </c>
      <c r="E28">
        <v>26</v>
      </c>
      <c r="F28" t="s">
        <v>91</v>
      </c>
    </row>
    <row r="29" spans="1:6" x14ac:dyDescent="0.2">
      <c r="A29" t="s">
        <v>104</v>
      </c>
      <c r="B29" t="s">
        <v>34</v>
      </c>
      <c r="C29" t="s">
        <v>37</v>
      </c>
      <c r="D29">
        <v>1</v>
      </c>
      <c r="E29">
        <v>27</v>
      </c>
      <c r="F29" t="s">
        <v>90</v>
      </c>
    </row>
    <row r="30" spans="1:6" x14ac:dyDescent="0.2">
      <c r="A30" t="s">
        <v>105</v>
      </c>
      <c r="B30" t="s">
        <v>50</v>
      </c>
      <c r="C30" t="s">
        <v>38</v>
      </c>
      <c r="D30">
        <v>1</v>
      </c>
      <c r="E30">
        <v>26</v>
      </c>
      <c r="F30" t="s">
        <v>90</v>
      </c>
    </row>
    <row r="31" spans="1:6" x14ac:dyDescent="0.2">
      <c r="A31" t="s">
        <v>105</v>
      </c>
      <c r="B31" t="s">
        <v>38</v>
      </c>
      <c r="C31" t="s">
        <v>50</v>
      </c>
      <c r="D31">
        <v>1</v>
      </c>
      <c r="E31">
        <v>24</v>
      </c>
      <c r="F31" t="s">
        <v>91</v>
      </c>
    </row>
    <row r="32" spans="1:6" x14ac:dyDescent="0.2">
      <c r="A32" t="s">
        <v>106</v>
      </c>
      <c r="B32" t="s">
        <v>39</v>
      </c>
      <c r="C32" t="s">
        <v>60</v>
      </c>
      <c r="D32">
        <v>1</v>
      </c>
      <c r="E32">
        <v>3</v>
      </c>
      <c r="F32" t="s">
        <v>91</v>
      </c>
    </row>
    <row r="33" spans="1:6" x14ac:dyDescent="0.2">
      <c r="A33" t="s">
        <v>106</v>
      </c>
      <c r="B33" t="s">
        <v>60</v>
      </c>
      <c r="C33" t="s">
        <v>39</v>
      </c>
      <c r="D33">
        <v>1</v>
      </c>
      <c r="E33">
        <v>20</v>
      </c>
      <c r="F33" t="s">
        <v>90</v>
      </c>
    </row>
    <row r="34" spans="1:6" x14ac:dyDescent="0.2">
      <c r="A34" t="s">
        <v>107</v>
      </c>
      <c r="B34" t="s">
        <v>62</v>
      </c>
      <c r="C34" t="s">
        <v>31</v>
      </c>
      <c r="D34">
        <v>2</v>
      </c>
      <c r="E34">
        <v>24</v>
      </c>
      <c r="F34" t="s">
        <v>91</v>
      </c>
    </row>
    <row r="35" spans="1:6" x14ac:dyDescent="0.2">
      <c r="A35" t="s">
        <v>107</v>
      </c>
      <c r="B35" t="s">
        <v>31</v>
      </c>
      <c r="C35" t="s">
        <v>62</v>
      </c>
      <c r="D35">
        <v>2</v>
      </c>
      <c r="E35">
        <v>31</v>
      </c>
      <c r="F35" t="s">
        <v>90</v>
      </c>
    </row>
    <row r="36" spans="1:6" x14ac:dyDescent="0.2">
      <c r="A36" t="s">
        <v>108</v>
      </c>
      <c r="B36" t="s">
        <v>46</v>
      </c>
      <c r="C36" t="s">
        <v>52</v>
      </c>
      <c r="D36">
        <v>2</v>
      </c>
      <c r="E36">
        <v>48</v>
      </c>
      <c r="F36" t="s">
        <v>90</v>
      </c>
    </row>
    <row r="37" spans="1:6" x14ac:dyDescent="0.2">
      <c r="A37" t="s">
        <v>108</v>
      </c>
      <c r="B37" t="s">
        <v>52</v>
      </c>
      <c r="C37" t="s">
        <v>46</v>
      </c>
      <c r="D37">
        <v>2</v>
      </c>
      <c r="E37">
        <v>23</v>
      </c>
      <c r="F37" t="s">
        <v>91</v>
      </c>
    </row>
    <row r="38" spans="1:6" x14ac:dyDescent="0.2">
      <c r="A38" t="s">
        <v>109</v>
      </c>
      <c r="B38" t="s">
        <v>50</v>
      </c>
      <c r="C38" t="s">
        <v>37</v>
      </c>
      <c r="D38">
        <v>2</v>
      </c>
      <c r="E38">
        <v>24</v>
      </c>
      <c r="F38" t="s">
        <v>90</v>
      </c>
    </row>
    <row r="39" spans="1:6" x14ac:dyDescent="0.2">
      <c r="A39" t="s">
        <v>109</v>
      </c>
      <c r="B39" t="s">
        <v>37</v>
      </c>
      <c r="C39" t="s">
        <v>50</v>
      </c>
      <c r="D39">
        <v>2</v>
      </c>
      <c r="E39">
        <v>20</v>
      </c>
      <c r="F39" t="s">
        <v>91</v>
      </c>
    </row>
    <row r="40" spans="1:6" x14ac:dyDescent="0.2">
      <c r="A40" t="s">
        <v>110</v>
      </c>
      <c r="B40" t="s">
        <v>61</v>
      </c>
      <c r="C40" t="s">
        <v>39</v>
      </c>
      <c r="D40">
        <v>2</v>
      </c>
      <c r="E40">
        <v>16</v>
      </c>
      <c r="F40" t="s">
        <v>91</v>
      </c>
    </row>
    <row r="41" spans="1:6" x14ac:dyDescent="0.2">
      <c r="A41" t="s">
        <v>110</v>
      </c>
      <c r="B41" t="s">
        <v>39</v>
      </c>
      <c r="C41" t="s">
        <v>61</v>
      </c>
      <c r="D41">
        <v>2</v>
      </c>
      <c r="E41">
        <v>26</v>
      </c>
      <c r="F41" t="s">
        <v>90</v>
      </c>
    </row>
    <row r="42" spans="1:6" x14ac:dyDescent="0.2">
      <c r="A42" t="s">
        <v>111</v>
      </c>
      <c r="B42" t="s">
        <v>33</v>
      </c>
      <c r="C42" t="s">
        <v>44</v>
      </c>
      <c r="D42">
        <v>2</v>
      </c>
      <c r="E42">
        <v>17</v>
      </c>
      <c r="F42" t="s">
        <v>91</v>
      </c>
    </row>
    <row r="43" spans="1:6" x14ac:dyDescent="0.2">
      <c r="A43" t="s">
        <v>111</v>
      </c>
      <c r="B43" t="s">
        <v>44</v>
      </c>
      <c r="C43" t="s">
        <v>33</v>
      </c>
      <c r="D43">
        <v>2</v>
      </c>
      <c r="E43">
        <v>24</v>
      </c>
      <c r="F43" t="s">
        <v>90</v>
      </c>
    </row>
    <row r="44" spans="1:6" x14ac:dyDescent="0.2">
      <c r="A44" t="s">
        <v>112</v>
      </c>
      <c r="B44" t="s">
        <v>43</v>
      </c>
      <c r="C44" t="s">
        <v>58</v>
      </c>
      <c r="D44">
        <v>2</v>
      </c>
      <c r="E44">
        <v>40</v>
      </c>
      <c r="F44" t="s">
        <v>90</v>
      </c>
    </row>
    <row r="45" spans="1:6" x14ac:dyDescent="0.2">
      <c r="A45" t="s">
        <v>112</v>
      </c>
      <c r="B45" t="s">
        <v>58</v>
      </c>
      <c r="C45" t="s">
        <v>43</v>
      </c>
      <c r="D45">
        <v>2</v>
      </c>
      <c r="E45">
        <v>32</v>
      </c>
      <c r="F45" t="s">
        <v>91</v>
      </c>
    </row>
    <row r="46" spans="1:6" x14ac:dyDescent="0.2">
      <c r="A46" t="s">
        <v>113</v>
      </c>
      <c r="B46" t="s">
        <v>49</v>
      </c>
      <c r="C46" t="s">
        <v>51</v>
      </c>
      <c r="D46">
        <v>2</v>
      </c>
      <c r="E46">
        <v>19</v>
      </c>
      <c r="F46" t="s">
        <v>91</v>
      </c>
    </row>
    <row r="47" spans="1:6" x14ac:dyDescent="0.2">
      <c r="A47" t="s">
        <v>113</v>
      </c>
      <c r="B47" t="s">
        <v>51</v>
      </c>
      <c r="C47" t="s">
        <v>49</v>
      </c>
      <c r="D47">
        <v>2</v>
      </c>
      <c r="E47">
        <v>24</v>
      </c>
      <c r="F47" t="s">
        <v>90</v>
      </c>
    </row>
    <row r="48" spans="1:6" x14ac:dyDescent="0.2">
      <c r="A48" t="s">
        <v>114</v>
      </c>
      <c r="B48" t="s">
        <v>48</v>
      </c>
      <c r="C48" t="s">
        <v>60</v>
      </c>
      <c r="D48">
        <v>2</v>
      </c>
      <c r="E48">
        <v>43</v>
      </c>
      <c r="F48" t="s">
        <v>90</v>
      </c>
    </row>
    <row r="49" spans="1:6" x14ac:dyDescent="0.2">
      <c r="A49" t="s">
        <v>114</v>
      </c>
      <c r="B49" t="s">
        <v>60</v>
      </c>
      <c r="C49" t="s">
        <v>48</v>
      </c>
      <c r="D49">
        <v>2</v>
      </c>
      <c r="E49">
        <v>18</v>
      </c>
      <c r="F49" t="s">
        <v>91</v>
      </c>
    </row>
    <row r="50" spans="1:6" x14ac:dyDescent="0.2">
      <c r="A50" t="s">
        <v>115</v>
      </c>
      <c r="B50" t="s">
        <v>35</v>
      </c>
      <c r="C50" t="s">
        <v>53</v>
      </c>
      <c r="D50">
        <v>2</v>
      </c>
      <c r="E50">
        <v>10</v>
      </c>
      <c r="F50" t="s">
        <v>91</v>
      </c>
    </row>
    <row r="51" spans="1:6" x14ac:dyDescent="0.2">
      <c r="A51" t="s">
        <v>115</v>
      </c>
      <c r="B51" t="s">
        <v>53</v>
      </c>
      <c r="C51" t="s">
        <v>35</v>
      </c>
      <c r="D51">
        <v>2</v>
      </c>
      <c r="E51">
        <v>24</v>
      </c>
      <c r="F51" t="s">
        <v>90</v>
      </c>
    </row>
    <row r="52" spans="1:6" x14ac:dyDescent="0.2">
      <c r="A52" t="s">
        <v>116</v>
      </c>
      <c r="B52" t="s">
        <v>54</v>
      </c>
      <c r="C52" t="s">
        <v>45</v>
      </c>
      <c r="D52">
        <v>2</v>
      </c>
      <c r="E52">
        <v>14</v>
      </c>
      <c r="F52" t="s">
        <v>91</v>
      </c>
    </row>
    <row r="53" spans="1:6" x14ac:dyDescent="0.2">
      <c r="A53" t="s">
        <v>116</v>
      </c>
      <c r="B53" t="s">
        <v>45</v>
      </c>
      <c r="C53" t="s">
        <v>54</v>
      </c>
      <c r="D53">
        <v>2</v>
      </c>
      <c r="E53">
        <v>28</v>
      </c>
      <c r="F53" t="s">
        <v>90</v>
      </c>
    </row>
    <row r="54" spans="1:6" x14ac:dyDescent="0.2">
      <c r="A54" t="s">
        <v>117</v>
      </c>
      <c r="B54" t="s">
        <v>36</v>
      </c>
      <c r="C54" t="s">
        <v>41</v>
      </c>
      <c r="D54">
        <v>2</v>
      </c>
      <c r="E54">
        <v>26</v>
      </c>
      <c r="F54" t="s">
        <v>90</v>
      </c>
    </row>
    <row r="55" spans="1:6" x14ac:dyDescent="0.2">
      <c r="A55" t="s">
        <v>117</v>
      </c>
      <c r="B55" t="s">
        <v>41</v>
      </c>
      <c r="C55" t="s">
        <v>36</v>
      </c>
      <c r="D55">
        <v>2</v>
      </c>
      <c r="E55">
        <v>19</v>
      </c>
      <c r="F55" t="s">
        <v>91</v>
      </c>
    </row>
    <row r="56" spans="1:6" x14ac:dyDescent="0.2">
      <c r="A56" t="s">
        <v>118</v>
      </c>
      <c r="B56" t="s">
        <v>55</v>
      </c>
      <c r="C56" t="s">
        <v>56</v>
      </c>
      <c r="D56">
        <v>2</v>
      </c>
      <c r="E56">
        <v>33</v>
      </c>
      <c r="F56" t="s">
        <v>91</v>
      </c>
    </row>
    <row r="57" spans="1:6" x14ac:dyDescent="0.2">
      <c r="A57" t="s">
        <v>118</v>
      </c>
      <c r="B57" t="s">
        <v>56</v>
      </c>
      <c r="C57" t="s">
        <v>55</v>
      </c>
      <c r="D57">
        <v>2</v>
      </c>
      <c r="E57">
        <v>37</v>
      </c>
      <c r="F57" t="s">
        <v>90</v>
      </c>
    </row>
    <row r="58" spans="1:6" x14ac:dyDescent="0.2">
      <c r="A58" t="s">
        <v>119</v>
      </c>
      <c r="B58" t="s">
        <v>34</v>
      </c>
      <c r="C58" t="s">
        <v>38</v>
      </c>
      <c r="D58">
        <v>2</v>
      </c>
      <c r="E58">
        <v>20</v>
      </c>
      <c r="F58" t="s">
        <v>90</v>
      </c>
    </row>
    <row r="59" spans="1:6" x14ac:dyDescent="0.2">
      <c r="A59" t="s">
        <v>119</v>
      </c>
      <c r="B59" t="s">
        <v>38</v>
      </c>
      <c r="C59" t="s">
        <v>34</v>
      </c>
      <c r="D59">
        <v>2</v>
      </c>
      <c r="E59">
        <v>10</v>
      </c>
      <c r="F59" t="s">
        <v>91</v>
      </c>
    </row>
    <row r="60" spans="1:6" x14ac:dyDescent="0.2">
      <c r="A60" t="s">
        <v>120</v>
      </c>
      <c r="B60" t="s">
        <v>42</v>
      </c>
      <c r="C60" t="s">
        <v>40</v>
      </c>
      <c r="D60">
        <v>2</v>
      </c>
      <c r="E60">
        <v>20</v>
      </c>
      <c r="F60" t="s">
        <v>91</v>
      </c>
    </row>
    <row r="61" spans="1:6" x14ac:dyDescent="0.2">
      <c r="A61" t="s">
        <v>120</v>
      </c>
      <c r="B61" t="s">
        <v>40</v>
      </c>
      <c r="C61" t="s">
        <v>42</v>
      </c>
      <c r="D61">
        <v>2</v>
      </c>
      <c r="E61">
        <v>23</v>
      </c>
      <c r="F61" t="s">
        <v>90</v>
      </c>
    </row>
    <row r="62" spans="1:6" x14ac:dyDescent="0.2">
      <c r="A62" t="s">
        <v>121</v>
      </c>
      <c r="B62" t="s">
        <v>57</v>
      </c>
      <c r="C62" t="s">
        <v>47</v>
      </c>
      <c r="D62">
        <v>2</v>
      </c>
      <c r="E62">
        <v>17</v>
      </c>
      <c r="F62" t="s">
        <v>91</v>
      </c>
    </row>
    <row r="63" spans="1:6" x14ac:dyDescent="0.2">
      <c r="A63" t="s">
        <v>121</v>
      </c>
      <c r="B63" t="s">
        <v>47</v>
      </c>
      <c r="C63" t="s">
        <v>57</v>
      </c>
      <c r="D63">
        <v>2</v>
      </c>
      <c r="E63">
        <v>27</v>
      </c>
      <c r="F63" t="s">
        <v>90</v>
      </c>
    </row>
    <row r="64" spans="1:6" x14ac:dyDescent="0.2">
      <c r="A64" t="s">
        <v>122</v>
      </c>
      <c r="B64" t="s">
        <v>59</v>
      </c>
      <c r="C64" t="s">
        <v>32</v>
      </c>
      <c r="D64">
        <v>2</v>
      </c>
      <c r="E64">
        <v>7</v>
      </c>
      <c r="F64" t="s">
        <v>91</v>
      </c>
    </row>
    <row r="65" spans="1:6" x14ac:dyDescent="0.2">
      <c r="A65" t="s">
        <v>122</v>
      </c>
      <c r="B65" t="s">
        <v>32</v>
      </c>
      <c r="C65" t="s">
        <v>59</v>
      </c>
      <c r="D65">
        <v>2</v>
      </c>
      <c r="E65">
        <v>20</v>
      </c>
      <c r="F65" t="s">
        <v>90</v>
      </c>
    </row>
    <row r="66" spans="1:6" x14ac:dyDescent="0.2">
      <c r="A66" t="s">
        <v>123</v>
      </c>
      <c r="B66" t="s">
        <v>37</v>
      </c>
      <c r="C66" t="s">
        <v>53</v>
      </c>
      <c r="D66">
        <v>3</v>
      </c>
      <c r="E66">
        <v>32</v>
      </c>
      <c r="F66" t="s">
        <v>90</v>
      </c>
    </row>
    <row r="67" spans="1:6" x14ac:dyDescent="0.2">
      <c r="A67" t="s">
        <v>123</v>
      </c>
      <c r="B67" t="s">
        <v>53</v>
      </c>
      <c r="C67" t="s">
        <v>37</v>
      </c>
      <c r="D67">
        <v>3</v>
      </c>
      <c r="E67">
        <v>21</v>
      </c>
      <c r="F67" t="s">
        <v>91</v>
      </c>
    </row>
    <row r="68" spans="1:6" x14ac:dyDescent="0.2">
      <c r="A68" t="s">
        <v>124</v>
      </c>
      <c r="B68" t="s">
        <v>34</v>
      </c>
      <c r="C68" t="s">
        <v>50</v>
      </c>
      <c r="D68">
        <v>3</v>
      </c>
      <c r="E68">
        <v>28</v>
      </c>
      <c r="F68" t="s">
        <v>91</v>
      </c>
    </row>
    <row r="69" spans="1:6" x14ac:dyDescent="0.2">
      <c r="A69" t="s">
        <v>124</v>
      </c>
      <c r="B69" t="s">
        <v>50</v>
      </c>
      <c r="C69" t="s">
        <v>34</v>
      </c>
      <c r="D69">
        <v>3</v>
      </c>
      <c r="E69">
        <v>39</v>
      </c>
      <c r="F69" t="s">
        <v>90</v>
      </c>
    </row>
    <row r="70" spans="1:6" x14ac:dyDescent="0.2">
      <c r="A70" t="s">
        <v>125</v>
      </c>
      <c r="B70" t="s">
        <v>55</v>
      </c>
      <c r="C70" t="s">
        <v>51</v>
      </c>
      <c r="D70">
        <v>3</v>
      </c>
      <c r="E70">
        <v>24</v>
      </c>
      <c r="F70" t="s">
        <v>91</v>
      </c>
    </row>
    <row r="71" spans="1:6" x14ac:dyDescent="0.2">
      <c r="A71" t="s">
        <v>125</v>
      </c>
      <c r="B71" t="s">
        <v>51</v>
      </c>
      <c r="C71" t="s">
        <v>55</v>
      </c>
      <c r="D71">
        <v>3</v>
      </c>
      <c r="E71">
        <v>28</v>
      </c>
      <c r="F71" t="s">
        <v>90</v>
      </c>
    </row>
    <row r="72" spans="1:6" x14ac:dyDescent="0.2">
      <c r="A72" t="s">
        <v>126</v>
      </c>
      <c r="B72" t="s">
        <v>59</v>
      </c>
      <c r="C72" t="s">
        <v>54</v>
      </c>
      <c r="D72">
        <v>3</v>
      </c>
      <c r="E72">
        <v>35</v>
      </c>
      <c r="F72" t="s">
        <v>90</v>
      </c>
    </row>
    <row r="73" spans="1:6" x14ac:dyDescent="0.2">
      <c r="A73" t="s">
        <v>126</v>
      </c>
      <c r="B73" t="s">
        <v>54</v>
      </c>
      <c r="C73" t="s">
        <v>59</v>
      </c>
      <c r="D73">
        <v>3</v>
      </c>
      <c r="E73">
        <v>33</v>
      </c>
      <c r="F73" t="s">
        <v>91</v>
      </c>
    </row>
    <row r="74" spans="1:6" x14ac:dyDescent="0.2">
      <c r="A74" t="s">
        <v>127</v>
      </c>
      <c r="B74" t="s">
        <v>40</v>
      </c>
      <c r="C74" t="s">
        <v>43</v>
      </c>
      <c r="D74">
        <v>3</v>
      </c>
      <c r="E74">
        <v>17</v>
      </c>
      <c r="F74" t="s">
        <v>91</v>
      </c>
    </row>
    <row r="75" spans="1:6" x14ac:dyDescent="0.2">
      <c r="A75" t="s">
        <v>127</v>
      </c>
      <c r="B75" t="s">
        <v>43</v>
      </c>
      <c r="C75" t="s">
        <v>40</v>
      </c>
      <c r="D75">
        <v>3</v>
      </c>
      <c r="E75">
        <v>51</v>
      </c>
      <c r="F75" t="s">
        <v>90</v>
      </c>
    </row>
    <row r="76" spans="1:6" x14ac:dyDescent="0.2">
      <c r="A76" t="s">
        <v>128</v>
      </c>
      <c r="B76" t="s">
        <v>41</v>
      </c>
      <c r="C76" t="s">
        <v>44</v>
      </c>
      <c r="D76">
        <v>3</v>
      </c>
      <c r="E76">
        <v>22</v>
      </c>
      <c r="F76" t="s">
        <v>91</v>
      </c>
    </row>
    <row r="77" spans="1:6" x14ac:dyDescent="0.2">
      <c r="A77" t="s">
        <v>128</v>
      </c>
      <c r="B77" t="s">
        <v>44</v>
      </c>
      <c r="C77" t="s">
        <v>41</v>
      </c>
      <c r="D77">
        <v>3</v>
      </c>
      <c r="E77">
        <v>27</v>
      </c>
      <c r="F77" t="s">
        <v>90</v>
      </c>
    </row>
    <row r="78" spans="1:6" x14ac:dyDescent="0.2">
      <c r="A78" t="s">
        <v>129</v>
      </c>
      <c r="B78" t="s">
        <v>56</v>
      </c>
      <c r="C78" t="s">
        <v>45</v>
      </c>
      <c r="D78">
        <v>3</v>
      </c>
      <c r="E78">
        <v>27</v>
      </c>
      <c r="F78" t="s">
        <v>90</v>
      </c>
    </row>
    <row r="79" spans="1:6" x14ac:dyDescent="0.2">
      <c r="A79" t="s">
        <v>129</v>
      </c>
      <c r="B79" t="s">
        <v>45</v>
      </c>
      <c r="C79" t="s">
        <v>56</v>
      </c>
      <c r="D79">
        <v>3</v>
      </c>
      <c r="E79">
        <v>20</v>
      </c>
      <c r="F79" t="s">
        <v>91</v>
      </c>
    </row>
    <row r="80" spans="1:6" x14ac:dyDescent="0.2">
      <c r="A80" t="s">
        <v>130</v>
      </c>
      <c r="B80" t="s">
        <v>32</v>
      </c>
      <c r="C80" t="s">
        <v>38</v>
      </c>
      <c r="D80">
        <v>3</v>
      </c>
      <c r="E80">
        <v>17</v>
      </c>
      <c r="F80" t="s">
        <v>91</v>
      </c>
    </row>
    <row r="81" spans="1:6" x14ac:dyDescent="0.2">
      <c r="A81" t="s">
        <v>130</v>
      </c>
      <c r="B81" t="s">
        <v>38</v>
      </c>
      <c r="C81" t="s">
        <v>32</v>
      </c>
      <c r="D81">
        <v>3</v>
      </c>
      <c r="E81">
        <v>24</v>
      </c>
      <c r="F81" t="s">
        <v>90</v>
      </c>
    </row>
    <row r="82" spans="1:6" x14ac:dyDescent="0.2">
      <c r="A82" t="s">
        <v>131</v>
      </c>
      <c r="B82" t="s">
        <v>35</v>
      </c>
      <c r="C82" t="s">
        <v>48</v>
      </c>
      <c r="D82">
        <v>3</v>
      </c>
      <c r="E82">
        <v>6</v>
      </c>
      <c r="F82" t="s">
        <v>91</v>
      </c>
    </row>
    <row r="83" spans="1:6" x14ac:dyDescent="0.2">
      <c r="A83" t="s">
        <v>131</v>
      </c>
      <c r="B83" t="s">
        <v>48</v>
      </c>
      <c r="C83" t="s">
        <v>35</v>
      </c>
      <c r="D83">
        <v>3</v>
      </c>
      <c r="E83">
        <v>12</v>
      </c>
      <c r="F83" t="s">
        <v>90</v>
      </c>
    </row>
    <row r="84" spans="1:6" x14ac:dyDescent="0.2">
      <c r="A84" t="s">
        <v>132</v>
      </c>
      <c r="B84" t="s">
        <v>39</v>
      </c>
      <c r="C84" t="s">
        <v>49</v>
      </c>
      <c r="D84">
        <v>3</v>
      </c>
      <c r="E84">
        <v>31</v>
      </c>
      <c r="F84" t="s">
        <v>90</v>
      </c>
    </row>
    <row r="85" spans="1:6" x14ac:dyDescent="0.2">
      <c r="A85" t="s">
        <v>132</v>
      </c>
      <c r="B85" t="s">
        <v>49</v>
      </c>
      <c r="C85" t="s">
        <v>39</v>
      </c>
      <c r="D85">
        <v>3</v>
      </c>
      <c r="E85">
        <v>14</v>
      </c>
      <c r="F85" t="s">
        <v>91</v>
      </c>
    </row>
    <row r="86" spans="1:6" x14ac:dyDescent="0.2">
      <c r="A86" t="s">
        <v>133</v>
      </c>
      <c r="B86" t="s">
        <v>36</v>
      </c>
      <c r="C86" t="s">
        <v>33</v>
      </c>
      <c r="D86">
        <v>3</v>
      </c>
      <c r="E86">
        <v>9</v>
      </c>
      <c r="F86" t="s">
        <v>91</v>
      </c>
    </row>
    <row r="87" spans="1:6" x14ac:dyDescent="0.2">
      <c r="A87" t="s">
        <v>133</v>
      </c>
      <c r="B87" t="s">
        <v>33</v>
      </c>
      <c r="C87" t="s">
        <v>36</v>
      </c>
      <c r="D87">
        <v>3</v>
      </c>
      <c r="E87">
        <v>19</v>
      </c>
      <c r="F87" t="s">
        <v>90</v>
      </c>
    </row>
    <row r="88" spans="1:6" x14ac:dyDescent="0.2">
      <c r="A88" t="s">
        <v>134</v>
      </c>
      <c r="B88" t="s">
        <v>60</v>
      </c>
      <c r="C88" t="s">
        <v>46</v>
      </c>
      <c r="D88">
        <v>3</v>
      </c>
      <c r="E88">
        <v>7</v>
      </c>
      <c r="F88" t="s">
        <v>91</v>
      </c>
    </row>
    <row r="89" spans="1:6" x14ac:dyDescent="0.2">
      <c r="A89" t="s">
        <v>134</v>
      </c>
      <c r="B89" t="s">
        <v>46</v>
      </c>
      <c r="C89" t="s">
        <v>60</v>
      </c>
      <c r="D89">
        <v>3</v>
      </c>
      <c r="E89">
        <v>47</v>
      </c>
      <c r="F89" t="s">
        <v>90</v>
      </c>
    </row>
    <row r="90" spans="1:6" x14ac:dyDescent="0.2">
      <c r="A90" t="s">
        <v>135</v>
      </c>
      <c r="B90" t="s">
        <v>58</v>
      </c>
      <c r="C90" t="s">
        <v>42</v>
      </c>
      <c r="D90">
        <v>3</v>
      </c>
      <c r="E90">
        <v>41</v>
      </c>
      <c r="F90" t="s">
        <v>90</v>
      </c>
    </row>
    <row r="91" spans="1:6" x14ac:dyDescent="0.2">
      <c r="A91" t="s">
        <v>135</v>
      </c>
      <c r="B91" t="s">
        <v>42</v>
      </c>
      <c r="C91" t="s">
        <v>58</v>
      </c>
      <c r="D91">
        <v>3</v>
      </c>
      <c r="E91">
        <v>14</v>
      </c>
      <c r="F91" t="s">
        <v>91</v>
      </c>
    </row>
    <row r="92" spans="1:6" x14ac:dyDescent="0.2">
      <c r="A92" t="s">
        <v>136</v>
      </c>
      <c r="B92" t="s">
        <v>57</v>
      </c>
      <c r="C92" t="s">
        <v>52</v>
      </c>
      <c r="D92">
        <v>3</v>
      </c>
      <c r="E92">
        <v>26</v>
      </c>
      <c r="F92" t="s">
        <v>90</v>
      </c>
    </row>
    <row r="93" spans="1:6" x14ac:dyDescent="0.2">
      <c r="A93" t="s">
        <v>136</v>
      </c>
      <c r="B93" t="s">
        <v>52</v>
      </c>
      <c r="C93" t="s">
        <v>57</v>
      </c>
      <c r="D93">
        <v>3</v>
      </c>
      <c r="E93">
        <v>0</v>
      </c>
      <c r="F93" t="s">
        <v>91</v>
      </c>
    </row>
    <row r="94" spans="1:6" x14ac:dyDescent="0.2">
      <c r="A94" t="s">
        <v>137</v>
      </c>
      <c r="B94" t="s">
        <v>31</v>
      </c>
      <c r="C94" t="s">
        <v>61</v>
      </c>
      <c r="D94">
        <v>3</v>
      </c>
      <c r="E94">
        <v>24</v>
      </c>
      <c r="F94" t="s">
        <v>90</v>
      </c>
    </row>
    <row r="95" spans="1:6" x14ac:dyDescent="0.2">
      <c r="A95" t="s">
        <v>137</v>
      </c>
      <c r="B95" t="s">
        <v>61</v>
      </c>
      <c r="C95" t="s">
        <v>31</v>
      </c>
      <c r="D95">
        <v>3</v>
      </c>
      <c r="E95">
        <v>12</v>
      </c>
      <c r="F95" t="s">
        <v>91</v>
      </c>
    </row>
    <row r="96" spans="1:6" x14ac:dyDescent="0.2">
      <c r="A96" t="s">
        <v>138</v>
      </c>
      <c r="B96" t="s">
        <v>62</v>
      </c>
      <c r="C96" t="s">
        <v>47</v>
      </c>
      <c r="D96">
        <v>3</v>
      </c>
      <c r="E96">
        <v>28</v>
      </c>
      <c r="F96" t="s">
        <v>91</v>
      </c>
    </row>
    <row r="97" spans="1:6" x14ac:dyDescent="0.2">
      <c r="A97" t="s">
        <v>138</v>
      </c>
      <c r="B97" t="s">
        <v>47</v>
      </c>
      <c r="C97" t="s">
        <v>62</v>
      </c>
      <c r="D97">
        <v>3</v>
      </c>
      <c r="E97">
        <v>38</v>
      </c>
      <c r="F97" t="s">
        <v>90</v>
      </c>
    </row>
    <row r="98" spans="1:6" x14ac:dyDescent="0.2">
      <c r="A98" t="s">
        <v>139</v>
      </c>
      <c r="B98" t="s">
        <v>55</v>
      </c>
      <c r="C98" t="s">
        <v>48</v>
      </c>
      <c r="D98">
        <v>4</v>
      </c>
      <c r="E98">
        <v>23</v>
      </c>
      <c r="F98" t="s">
        <v>90</v>
      </c>
    </row>
    <row r="99" spans="1:6" x14ac:dyDescent="0.2">
      <c r="A99" t="s">
        <v>139</v>
      </c>
      <c r="B99" t="s">
        <v>48</v>
      </c>
      <c r="C99" t="s">
        <v>55</v>
      </c>
      <c r="D99">
        <v>4</v>
      </c>
      <c r="E99">
        <v>20</v>
      </c>
      <c r="F99" t="s">
        <v>91</v>
      </c>
    </row>
    <row r="100" spans="1:6" x14ac:dyDescent="0.2">
      <c r="A100" t="s">
        <v>140</v>
      </c>
      <c r="B100" t="s">
        <v>44</v>
      </c>
      <c r="C100" t="s">
        <v>36</v>
      </c>
      <c r="D100">
        <v>4</v>
      </c>
      <c r="E100">
        <v>37</v>
      </c>
      <c r="F100" t="s">
        <v>90</v>
      </c>
    </row>
    <row r="101" spans="1:6" x14ac:dyDescent="0.2">
      <c r="A101" t="s">
        <v>140</v>
      </c>
      <c r="B101" t="s">
        <v>36</v>
      </c>
      <c r="C101" t="s">
        <v>44</v>
      </c>
      <c r="D101">
        <v>4</v>
      </c>
      <c r="E101">
        <v>23</v>
      </c>
      <c r="F101" t="s">
        <v>91</v>
      </c>
    </row>
    <row r="102" spans="1:6" x14ac:dyDescent="0.2">
      <c r="A102" t="s">
        <v>141</v>
      </c>
      <c r="B102" t="s">
        <v>45</v>
      </c>
      <c r="C102" t="s">
        <v>49</v>
      </c>
      <c r="D102">
        <v>4</v>
      </c>
      <c r="E102">
        <v>27</v>
      </c>
      <c r="F102" t="s">
        <v>91</v>
      </c>
    </row>
    <row r="103" spans="1:6" x14ac:dyDescent="0.2">
      <c r="A103" t="s">
        <v>141</v>
      </c>
      <c r="B103" t="s">
        <v>49</v>
      </c>
      <c r="C103" t="s">
        <v>45</v>
      </c>
      <c r="D103">
        <v>4</v>
      </c>
      <c r="E103">
        <v>30</v>
      </c>
      <c r="F103" t="s">
        <v>90</v>
      </c>
    </row>
    <row r="104" spans="1:6" x14ac:dyDescent="0.2">
      <c r="A104" t="s">
        <v>142</v>
      </c>
      <c r="B104" t="s">
        <v>33</v>
      </c>
      <c r="C104" t="s">
        <v>50</v>
      </c>
      <c r="D104">
        <v>4</v>
      </c>
      <c r="E104">
        <v>21</v>
      </c>
      <c r="F104" t="s">
        <v>91</v>
      </c>
    </row>
    <row r="105" spans="1:6" x14ac:dyDescent="0.2">
      <c r="A105" t="s">
        <v>142</v>
      </c>
      <c r="B105" t="s">
        <v>50</v>
      </c>
      <c r="C105" t="s">
        <v>33</v>
      </c>
      <c r="D105">
        <v>4</v>
      </c>
      <c r="E105">
        <v>48</v>
      </c>
      <c r="F105" t="s">
        <v>90</v>
      </c>
    </row>
    <row r="106" spans="1:6" x14ac:dyDescent="0.2">
      <c r="A106" t="s">
        <v>143</v>
      </c>
      <c r="B106" t="s">
        <v>59</v>
      </c>
      <c r="C106" t="s">
        <v>40</v>
      </c>
      <c r="D106">
        <v>4</v>
      </c>
      <c r="E106">
        <v>16</v>
      </c>
      <c r="F106" t="s">
        <v>90</v>
      </c>
    </row>
    <row r="107" spans="1:6" x14ac:dyDescent="0.2">
      <c r="A107" t="s">
        <v>143</v>
      </c>
      <c r="B107" t="s">
        <v>40</v>
      </c>
      <c r="C107" t="s">
        <v>59</v>
      </c>
      <c r="D107">
        <v>4</v>
      </c>
      <c r="E107">
        <v>13</v>
      </c>
      <c r="F107" t="s">
        <v>91</v>
      </c>
    </row>
    <row r="108" spans="1:6" x14ac:dyDescent="0.2">
      <c r="A108" t="s">
        <v>144</v>
      </c>
      <c r="B108" t="s">
        <v>62</v>
      </c>
      <c r="C108" t="s">
        <v>51</v>
      </c>
      <c r="D108">
        <v>4</v>
      </c>
      <c r="E108">
        <v>21</v>
      </c>
      <c r="F108" t="s">
        <v>91</v>
      </c>
    </row>
    <row r="109" spans="1:6" x14ac:dyDescent="0.2">
      <c r="A109" t="s">
        <v>144</v>
      </c>
      <c r="B109" t="s">
        <v>51</v>
      </c>
      <c r="C109" t="s">
        <v>62</v>
      </c>
      <c r="D109">
        <v>4</v>
      </c>
      <c r="E109">
        <v>36</v>
      </c>
      <c r="F109" t="s">
        <v>90</v>
      </c>
    </row>
    <row r="110" spans="1:6" x14ac:dyDescent="0.2">
      <c r="A110" t="s">
        <v>145</v>
      </c>
      <c r="B110" t="s">
        <v>58</v>
      </c>
      <c r="C110" t="s">
        <v>37</v>
      </c>
      <c r="D110">
        <v>4</v>
      </c>
      <c r="E110">
        <v>10</v>
      </c>
      <c r="F110" t="s">
        <v>91</v>
      </c>
    </row>
    <row r="111" spans="1:6" x14ac:dyDescent="0.2">
      <c r="A111" t="s">
        <v>145</v>
      </c>
      <c r="B111" t="s">
        <v>37</v>
      </c>
      <c r="C111" t="s">
        <v>58</v>
      </c>
      <c r="D111">
        <v>4</v>
      </c>
      <c r="E111">
        <v>24</v>
      </c>
      <c r="F111" t="s">
        <v>90</v>
      </c>
    </row>
    <row r="112" spans="1:6" x14ac:dyDescent="0.2">
      <c r="A112" t="s">
        <v>146</v>
      </c>
      <c r="B112" t="s">
        <v>42</v>
      </c>
      <c r="C112" t="s">
        <v>32</v>
      </c>
      <c r="D112">
        <v>4</v>
      </c>
      <c r="E112">
        <v>14</v>
      </c>
      <c r="F112" t="s">
        <v>91</v>
      </c>
    </row>
    <row r="113" spans="1:6" x14ac:dyDescent="0.2">
      <c r="A113" t="s">
        <v>146</v>
      </c>
      <c r="B113" t="s">
        <v>32</v>
      </c>
      <c r="C113" t="s">
        <v>42</v>
      </c>
      <c r="D113">
        <v>4</v>
      </c>
      <c r="E113">
        <v>27</v>
      </c>
      <c r="F113" t="s">
        <v>90</v>
      </c>
    </row>
    <row r="114" spans="1:6" x14ac:dyDescent="0.2">
      <c r="A114" t="s">
        <v>147</v>
      </c>
      <c r="B114" t="s">
        <v>56</v>
      </c>
      <c r="C114" t="s">
        <v>52</v>
      </c>
      <c r="D114">
        <v>4</v>
      </c>
      <c r="E114">
        <v>20</v>
      </c>
      <c r="F114" t="s">
        <v>91</v>
      </c>
    </row>
    <row r="115" spans="1:6" x14ac:dyDescent="0.2">
      <c r="A115" t="s">
        <v>147</v>
      </c>
      <c r="B115" t="s">
        <v>52</v>
      </c>
      <c r="C115" t="s">
        <v>56</v>
      </c>
      <c r="D115">
        <v>4</v>
      </c>
      <c r="E115">
        <v>22</v>
      </c>
      <c r="F115" t="s">
        <v>90</v>
      </c>
    </row>
    <row r="116" spans="1:6" x14ac:dyDescent="0.2">
      <c r="A116" t="s">
        <v>148</v>
      </c>
      <c r="B116" t="s">
        <v>38</v>
      </c>
      <c r="C116" t="s">
        <v>53</v>
      </c>
      <c r="D116">
        <v>4</v>
      </c>
      <c r="E116">
        <v>20</v>
      </c>
      <c r="F116" t="s">
        <v>91</v>
      </c>
    </row>
    <row r="117" spans="1:6" x14ac:dyDescent="0.2">
      <c r="A117" t="s">
        <v>148</v>
      </c>
      <c r="B117" t="s">
        <v>53</v>
      </c>
      <c r="C117" t="s">
        <v>38</v>
      </c>
      <c r="D117">
        <v>4</v>
      </c>
      <c r="E117">
        <v>23</v>
      </c>
      <c r="F117" t="s">
        <v>90</v>
      </c>
    </row>
    <row r="118" spans="1:6" x14ac:dyDescent="0.2">
      <c r="A118" t="s">
        <v>149</v>
      </c>
      <c r="B118" t="s">
        <v>47</v>
      </c>
      <c r="C118" t="s">
        <v>60</v>
      </c>
      <c r="D118">
        <v>4</v>
      </c>
      <c r="E118">
        <v>17</v>
      </c>
      <c r="F118" t="s">
        <v>90</v>
      </c>
    </row>
    <row r="119" spans="1:6" x14ac:dyDescent="0.2">
      <c r="A119" t="s">
        <v>149</v>
      </c>
      <c r="B119" t="s">
        <v>60</v>
      </c>
      <c r="C119" t="s">
        <v>47</v>
      </c>
      <c r="D119">
        <v>4</v>
      </c>
      <c r="E119">
        <v>3</v>
      </c>
      <c r="F119" t="s">
        <v>91</v>
      </c>
    </row>
    <row r="120" spans="1:6" x14ac:dyDescent="0.2">
      <c r="A120" t="s">
        <v>150</v>
      </c>
      <c r="B120" t="s">
        <v>31</v>
      </c>
      <c r="C120" t="s">
        <v>39</v>
      </c>
      <c r="D120">
        <v>4</v>
      </c>
      <c r="E120">
        <v>23</v>
      </c>
      <c r="F120" t="s">
        <v>90</v>
      </c>
    </row>
    <row r="121" spans="1:6" x14ac:dyDescent="0.2">
      <c r="A121" t="s">
        <v>150</v>
      </c>
      <c r="B121" t="s">
        <v>39</v>
      </c>
      <c r="C121" t="s">
        <v>31</v>
      </c>
      <c r="D121">
        <v>4</v>
      </c>
      <c r="E121">
        <v>20</v>
      </c>
      <c r="F121" t="s">
        <v>91</v>
      </c>
    </row>
    <row r="122" spans="1:6" x14ac:dyDescent="0.2">
      <c r="A122" t="s">
        <v>151</v>
      </c>
      <c r="B122" t="s">
        <v>35</v>
      </c>
      <c r="C122" t="s">
        <v>46</v>
      </c>
      <c r="D122">
        <v>4</v>
      </c>
      <c r="E122">
        <v>24</v>
      </c>
      <c r="F122" t="s">
        <v>90</v>
      </c>
    </row>
    <row r="123" spans="1:6" x14ac:dyDescent="0.2">
      <c r="A123" t="s">
        <v>151</v>
      </c>
      <c r="B123" t="s">
        <v>46</v>
      </c>
      <c r="C123" t="s">
        <v>35</v>
      </c>
      <c r="D123">
        <v>4</v>
      </c>
      <c r="E123">
        <v>22</v>
      </c>
      <c r="F123" t="s">
        <v>91</v>
      </c>
    </row>
    <row r="124" spans="1:6" x14ac:dyDescent="0.2">
      <c r="A124" t="s">
        <v>152</v>
      </c>
      <c r="B124" t="s">
        <v>34</v>
      </c>
      <c r="C124" t="s">
        <v>41</v>
      </c>
      <c r="D124">
        <v>4</v>
      </c>
      <c r="E124">
        <v>20</v>
      </c>
      <c r="F124" t="s">
        <v>91</v>
      </c>
    </row>
    <row r="125" spans="1:6" x14ac:dyDescent="0.2">
      <c r="A125" t="s">
        <v>152</v>
      </c>
      <c r="B125" t="s">
        <v>41</v>
      </c>
      <c r="C125" t="s">
        <v>34</v>
      </c>
      <c r="D125">
        <v>4</v>
      </c>
      <c r="E125">
        <v>26</v>
      </c>
      <c r="F125" t="s">
        <v>90</v>
      </c>
    </row>
    <row r="126" spans="1:6" x14ac:dyDescent="0.2">
      <c r="A126" t="s">
        <v>153</v>
      </c>
      <c r="B126" t="s">
        <v>57</v>
      </c>
      <c r="C126" t="s">
        <v>61</v>
      </c>
      <c r="D126">
        <v>4</v>
      </c>
      <c r="E126">
        <v>13</v>
      </c>
      <c r="F126" t="s">
        <v>90</v>
      </c>
    </row>
    <row r="127" spans="1:6" x14ac:dyDescent="0.2">
      <c r="A127" t="s">
        <v>153</v>
      </c>
      <c r="B127" t="s">
        <v>61</v>
      </c>
      <c r="C127" t="s">
        <v>57</v>
      </c>
      <c r="D127">
        <v>4</v>
      </c>
      <c r="E127">
        <v>10</v>
      </c>
      <c r="F127" t="s">
        <v>91</v>
      </c>
    </row>
    <row r="128" spans="1:6" x14ac:dyDescent="0.2">
      <c r="A128" t="s">
        <v>154</v>
      </c>
      <c r="B128" t="s">
        <v>59</v>
      </c>
      <c r="C128" t="s">
        <v>33</v>
      </c>
      <c r="D128">
        <v>5</v>
      </c>
      <c r="E128">
        <v>27</v>
      </c>
      <c r="F128" t="s">
        <v>90</v>
      </c>
    </row>
    <row r="129" spans="1:6" x14ac:dyDescent="0.2">
      <c r="A129" t="s">
        <v>154</v>
      </c>
      <c r="B129" t="s">
        <v>33</v>
      </c>
      <c r="C129" t="s">
        <v>59</v>
      </c>
      <c r="D129">
        <v>5</v>
      </c>
      <c r="E129">
        <v>20</v>
      </c>
      <c r="F129" t="s">
        <v>91</v>
      </c>
    </row>
    <row r="130" spans="1:6" x14ac:dyDescent="0.2">
      <c r="A130" t="s">
        <v>155</v>
      </c>
      <c r="B130" t="s">
        <v>58</v>
      </c>
      <c r="C130" t="s">
        <v>54</v>
      </c>
      <c r="D130">
        <v>5</v>
      </c>
      <c r="E130">
        <v>14</v>
      </c>
      <c r="F130" t="s">
        <v>90</v>
      </c>
    </row>
    <row r="131" spans="1:6" x14ac:dyDescent="0.2">
      <c r="A131" t="s">
        <v>155</v>
      </c>
      <c r="B131" t="s">
        <v>54</v>
      </c>
      <c r="C131" t="s">
        <v>58</v>
      </c>
      <c r="D131">
        <v>5</v>
      </c>
      <c r="E131">
        <v>13</v>
      </c>
      <c r="F131" t="s">
        <v>91</v>
      </c>
    </row>
    <row r="132" spans="1:6" x14ac:dyDescent="0.2">
      <c r="A132" t="s">
        <v>156</v>
      </c>
      <c r="B132" t="s">
        <v>62</v>
      </c>
      <c r="C132" t="s">
        <v>52</v>
      </c>
      <c r="D132">
        <v>5</v>
      </c>
      <c r="E132">
        <v>17</v>
      </c>
      <c r="F132" t="s">
        <v>91</v>
      </c>
    </row>
    <row r="133" spans="1:6" x14ac:dyDescent="0.2">
      <c r="A133" t="s">
        <v>156</v>
      </c>
      <c r="B133" t="s">
        <v>52</v>
      </c>
      <c r="C133" t="s">
        <v>62</v>
      </c>
      <c r="D133">
        <v>5</v>
      </c>
      <c r="E133">
        <v>18</v>
      </c>
      <c r="F133" t="s">
        <v>90</v>
      </c>
    </row>
    <row r="134" spans="1:6" x14ac:dyDescent="0.2">
      <c r="A134" t="s">
        <v>157</v>
      </c>
      <c r="B134" t="s">
        <v>55</v>
      </c>
      <c r="C134" t="s">
        <v>45</v>
      </c>
      <c r="D134">
        <v>5</v>
      </c>
      <c r="E134">
        <v>30</v>
      </c>
      <c r="F134" t="s">
        <v>91</v>
      </c>
    </row>
    <row r="135" spans="1:6" x14ac:dyDescent="0.2">
      <c r="A135" t="s">
        <v>157</v>
      </c>
      <c r="B135" t="s">
        <v>45</v>
      </c>
      <c r="C135" t="s">
        <v>55</v>
      </c>
      <c r="D135">
        <v>5</v>
      </c>
      <c r="E135">
        <v>33</v>
      </c>
      <c r="F135" t="s">
        <v>90</v>
      </c>
    </row>
    <row r="136" spans="1:6" x14ac:dyDescent="0.2">
      <c r="A136" t="s">
        <v>158</v>
      </c>
      <c r="B136" t="s">
        <v>40</v>
      </c>
      <c r="C136" t="s">
        <v>36</v>
      </c>
      <c r="D136">
        <v>5</v>
      </c>
      <c r="E136">
        <v>31</v>
      </c>
      <c r="F136" t="s">
        <v>91</v>
      </c>
    </row>
    <row r="137" spans="1:6" x14ac:dyDescent="0.2">
      <c r="A137" t="s">
        <v>158</v>
      </c>
      <c r="B137" t="s">
        <v>36</v>
      </c>
      <c r="C137" t="s">
        <v>40</v>
      </c>
      <c r="D137">
        <v>5</v>
      </c>
      <c r="E137">
        <v>38</v>
      </c>
      <c r="F137" t="s">
        <v>90</v>
      </c>
    </row>
    <row r="138" spans="1:6" x14ac:dyDescent="0.2">
      <c r="A138" t="s">
        <v>159</v>
      </c>
      <c r="B138" t="s">
        <v>41</v>
      </c>
      <c r="C138" t="s">
        <v>38</v>
      </c>
      <c r="D138">
        <v>5</v>
      </c>
      <c r="E138">
        <v>17</v>
      </c>
      <c r="F138" t="s">
        <v>91</v>
      </c>
    </row>
    <row r="139" spans="1:6" x14ac:dyDescent="0.2">
      <c r="A139" t="s">
        <v>159</v>
      </c>
      <c r="B139" t="s">
        <v>38</v>
      </c>
      <c r="C139" t="s">
        <v>41</v>
      </c>
      <c r="D139">
        <v>5</v>
      </c>
      <c r="E139">
        <v>39</v>
      </c>
      <c r="F139" t="s">
        <v>90</v>
      </c>
    </row>
    <row r="140" spans="1:6" x14ac:dyDescent="0.2">
      <c r="A140" t="s">
        <v>160</v>
      </c>
      <c r="B140" t="s">
        <v>57</v>
      </c>
      <c r="C140" t="s">
        <v>51</v>
      </c>
      <c r="D140">
        <v>5</v>
      </c>
      <c r="E140">
        <v>24</v>
      </c>
      <c r="F140" t="s">
        <v>91</v>
      </c>
    </row>
    <row r="141" spans="1:6" x14ac:dyDescent="0.2">
      <c r="A141" t="s">
        <v>160</v>
      </c>
      <c r="B141" t="s">
        <v>51</v>
      </c>
      <c r="C141" t="s">
        <v>57</v>
      </c>
      <c r="D141">
        <v>5</v>
      </c>
      <c r="E141">
        <v>27</v>
      </c>
      <c r="F141" t="s">
        <v>90</v>
      </c>
    </row>
    <row r="142" spans="1:6" x14ac:dyDescent="0.2">
      <c r="A142" t="s">
        <v>161</v>
      </c>
      <c r="B142" t="s">
        <v>35</v>
      </c>
      <c r="C142" t="s">
        <v>47</v>
      </c>
      <c r="D142">
        <v>5</v>
      </c>
      <c r="E142">
        <v>10</v>
      </c>
      <c r="F142" t="s">
        <v>91</v>
      </c>
    </row>
    <row r="143" spans="1:6" x14ac:dyDescent="0.2">
      <c r="A143" t="s">
        <v>161</v>
      </c>
      <c r="B143" t="s">
        <v>47</v>
      </c>
      <c r="C143" t="s">
        <v>35</v>
      </c>
      <c r="D143">
        <v>5</v>
      </c>
      <c r="E143">
        <v>24</v>
      </c>
      <c r="F143" t="s">
        <v>90</v>
      </c>
    </row>
    <row r="144" spans="1:6" x14ac:dyDescent="0.2">
      <c r="A144" t="s">
        <v>162</v>
      </c>
      <c r="B144" t="s">
        <v>53</v>
      </c>
      <c r="C144" t="s">
        <v>50</v>
      </c>
      <c r="D144">
        <v>5</v>
      </c>
      <c r="E144">
        <v>19</v>
      </c>
      <c r="F144" t="s">
        <v>91</v>
      </c>
    </row>
    <row r="145" spans="1:6" x14ac:dyDescent="0.2">
      <c r="A145" t="s">
        <v>162</v>
      </c>
      <c r="B145" t="s">
        <v>50</v>
      </c>
      <c r="C145" t="s">
        <v>53</v>
      </c>
      <c r="D145">
        <v>5</v>
      </c>
      <c r="E145">
        <v>25</v>
      </c>
      <c r="F145" t="s">
        <v>90</v>
      </c>
    </row>
    <row r="146" spans="1:6" x14ac:dyDescent="0.2">
      <c r="A146" t="s">
        <v>163</v>
      </c>
      <c r="B146" t="s">
        <v>61</v>
      </c>
      <c r="C146" t="s">
        <v>46</v>
      </c>
      <c r="D146">
        <v>5</v>
      </c>
      <c r="E146">
        <v>17</v>
      </c>
      <c r="F146" t="s">
        <v>91</v>
      </c>
    </row>
    <row r="147" spans="1:6" x14ac:dyDescent="0.2">
      <c r="A147" t="s">
        <v>163</v>
      </c>
      <c r="B147" t="s">
        <v>46</v>
      </c>
      <c r="C147" t="s">
        <v>61</v>
      </c>
      <c r="D147">
        <v>5</v>
      </c>
      <c r="E147">
        <v>42</v>
      </c>
      <c r="F147" t="s">
        <v>90</v>
      </c>
    </row>
    <row r="148" spans="1:6" x14ac:dyDescent="0.2">
      <c r="A148" t="s">
        <v>164</v>
      </c>
      <c r="B148" t="s">
        <v>31</v>
      </c>
      <c r="C148" t="s">
        <v>56</v>
      </c>
      <c r="D148">
        <v>5</v>
      </c>
      <c r="E148">
        <v>16</v>
      </c>
      <c r="F148" t="s">
        <v>90</v>
      </c>
    </row>
    <row r="149" spans="1:6" x14ac:dyDescent="0.2">
      <c r="A149" t="s">
        <v>164</v>
      </c>
      <c r="B149" t="s">
        <v>56</v>
      </c>
      <c r="C149" t="s">
        <v>31</v>
      </c>
      <c r="D149">
        <v>5</v>
      </c>
      <c r="E149">
        <v>10</v>
      </c>
      <c r="F149" t="s">
        <v>91</v>
      </c>
    </row>
    <row r="150" spans="1:6" x14ac:dyDescent="0.2">
      <c r="A150" t="s">
        <v>165</v>
      </c>
      <c r="B150" t="s">
        <v>43</v>
      </c>
      <c r="C150" t="s">
        <v>34</v>
      </c>
      <c r="D150">
        <v>5</v>
      </c>
      <c r="E150">
        <v>30</v>
      </c>
      <c r="F150" t="s">
        <v>90</v>
      </c>
    </row>
    <row r="151" spans="1:6" x14ac:dyDescent="0.2">
      <c r="A151" t="s">
        <v>165</v>
      </c>
      <c r="B151" t="s">
        <v>34</v>
      </c>
      <c r="C151" t="s">
        <v>43</v>
      </c>
      <c r="D151">
        <v>5</v>
      </c>
      <c r="E151">
        <v>6</v>
      </c>
      <c r="F151" t="s">
        <v>91</v>
      </c>
    </row>
    <row r="152" spans="1:6" x14ac:dyDescent="0.2">
      <c r="A152" t="s">
        <v>166</v>
      </c>
      <c r="B152" t="s">
        <v>60</v>
      </c>
      <c r="C152" t="s">
        <v>37</v>
      </c>
      <c r="D152">
        <v>5</v>
      </c>
      <c r="E152">
        <v>27</v>
      </c>
      <c r="F152" t="s">
        <v>91</v>
      </c>
    </row>
    <row r="153" spans="1:6" x14ac:dyDescent="0.2">
      <c r="A153" t="s">
        <v>166</v>
      </c>
      <c r="B153" t="s">
        <v>37</v>
      </c>
      <c r="C153" t="s">
        <v>60</v>
      </c>
      <c r="D153">
        <v>5</v>
      </c>
      <c r="E153">
        <v>30</v>
      </c>
      <c r="F153" t="s">
        <v>90</v>
      </c>
    </row>
    <row r="154" spans="1:6" x14ac:dyDescent="0.2">
      <c r="A154" t="s">
        <v>167</v>
      </c>
      <c r="B154" t="s">
        <v>48</v>
      </c>
      <c r="C154" t="s">
        <v>49</v>
      </c>
      <c r="D154">
        <v>5</v>
      </c>
      <c r="E154">
        <v>24</v>
      </c>
      <c r="F154" t="s">
        <v>90</v>
      </c>
    </row>
    <row r="155" spans="1:6" x14ac:dyDescent="0.2">
      <c r="A155" t="s">
        <v>167</v>
      </c>
      <c r="B155" t="s">
        <v>49</v>
      </c>
      <c r="C155" t="s">
        <v>48</v>
      </c>
      <c r="D155">
        <v>5</v>
      </c>
      <c r="E155">
        <v>20</v>
      </c>
      <c r="F155" t="s">
        <v>91</v>
      </c>
    </row>
    <row r="156" spans="1:6" x14ac:dyDescent="0.2">
      <c r="A156" t="s">
        <v>168</v>
      </c>
      <c r="B156" t="s">
        <v>50</v>
      </c>
      <c r="C156" t="s">
        <v>41</v>
      </c>
      <c r="D156">
        <v>6</v>
      </c>
      <c r="E156">
        <v>21</v>
      </c>
      <c r="F156" t="s">
        <v>91</v>
      </c>
    </row>
    <row r="157" spans="1:6" x14ac:dyDescent="0.2">
      <c r="A157" t="s">
        <v>168</v>
      </c>
      <c r="B157" t="s">
        <v>41</v>
      </c>
      <c r="C157" t="s">
        <v>50</v>
      </c>
      <c r="D157">
        <v>6</v>
      </c>
      <c r="E157">
        <v>31</v>
      </c>
      <c r="F157" t="s">
        <v>90</v>
      </c>
    </row>
    <row r="158" spans="1:6" x14ac:dyDescent="0.2">
      <c r="A158" t="s">
        <v>169</v>
      </c>
      <c r="B158" t="s">
        <v>48</v>
      </c>
      <c r="C158" t="s">
        <v>46</v>
      </c>
      <c r="D158">
        <v>6</v>
      </c>
      <c r="E158">
        <v>25</v>
      </c>
      <c r="F158" t="s">
        <v>90</v>
      </c>
    </row>
    <row r="159" spans="1:6" x14ac:dyDescent="0.2">
      <c r="A159" t="s">
        <v>169</v>
      </c>
      <c r="B159" t="s">
        <v>46</v>
      </c>
      <c r="C159" t="s">
        <v>48</v>
      </c>
      <c r="D159">
        <v>6</v>
      </c>
      <c r="E159">
        <v>13</v>
      </c>
      <c r="F159" t="s">
        <v>91</v>
      </c>
    </row>
    <row r="160" spans="1:6" x14ac:dyDescent="0.2">
      <c r="A160" t="s">
        <v>170</v>
      </c>
      <c r="B160" t="s">
        <v>52</v>
      </c>
      <c r="C160" t="s">
        <v>61</v>
      </c>
      <c r="D160">
        <v>6</v>
      </c>
      <c r="E160">
        <v>34</v>
      </c>
      <c r="F160" t="s">
        <v>91</v>
      </c>
    </row>
    <row r="161" spans="1:6" x14ac:dyDescent="0.2">
      <c r="A161" t="s">
        <v>170</v>
      </c>
      <c r="B161" t="s">
        <v>61</v>
      </c>
      <c r="C161" t="s">
        <v>52</v>
      </c>
      <c r="D161">
        <v>6</v>
      </c>
      <c r="E161">
        <v>37</v>
      </c>
      <c r="F161" t="s">
        <v>90</v>
      </c>
    </row>
    <row r="162" spans="1:6" x14ac:dyDescent="0.2">
      <c r="A162" t="s">
        <v>171</v>
      </c>
      <c r="B162" t="s">
        <v>51</v>
      </c>
      <c r="C162" t="s">
        <v>58</v>
      </c>
      <c r="D162">
        <v>6</v>
      </c>
      <c r="E162">
        <v>34</v>
      </c>
      <c r="F162" t="s">
        <v>90</v>
      </c>
    </row>
    <row r="163" spans="1:6" x14ac:dyDescent="0.2">
      <c r="A163" t="s">
        <v>171</v>
      </c>
      <c r="B163" t="s">
        <v>58</v>
      </c>
      <c r="C163" t="s">
        <v>51</v>
      </c>
      <c r="D163">
        <v>6</v>
      </c>
      <c r="E163">
        <v>21</v>
      </c>
      <c r="F163" t="s">
        <v>91</v>
      </c>
    </row>
    <row r="164" spans="1:6" x14ac:dyDescent="0.2">
      <c r="A164" t="s">
        <v>172</v>
      </c>
      <c r="B164" t="s">
        <v>31</v>
      </c>
      <c r="C164" t="s">
        <v>45</v>
      </c>
      <c r="D164">
        <v>6</v>
      </c>
      <c r="E164">
        <v>26</v>
      </c>
      <c r="F164" t="s">
        <v>90</v>
      </c>
    </row>
    <row r="165" spans="1:6" x14ac:dyDescent="0.2">
      <c r="A165" t="s">
        <v>172</v>
      </c>
      <c r="B165" t="s">
        <v>45</v>
      </c>
      <c r="C165" t="s">
        <v>31</v>
      </c>
      <c r="D165">
        <v>6</v>
      </c>
      <c r="E165">
        <v>23</v>
      </c>
      <c r="F165" t="s">
        <v>91</v>
      </c>
    </row>
    <row r="166" spans="1:6" x14ac:dyDescent="0.2">
      <c r="A166" t="s">
        <v>173</v>
      </c>
      <c r="B166" t="s">
        <v>33</v>
      </c>
      <c r="C166" t="s">
        <v>40</v>
      </c>
      <c r="D166">
        <v>6</v>
      </c>
      <c r="E166">
        <v>31</v>
      </c>
      <c r="F166" t="s">
        <v>90</v>
      </c>
    </row>
    <row r="167" spans="1:6" x14ac:dyDescent="0.2">
      <c r="A167" t="s">
        <v>173</v>
      </c>
      <c r="B167" t="s">
        <v>40</v>
      </c>
      <c r="C167" t="s">
        <v>33</v>
      </c>
      <c r="D167">
        <v>6</v>
      </c>
      <c r="E167">
        <v>20</v>
      </c>
      <c r="F167" t="s">
        <v>91</v>
      </c>
    </row>
    <row r="168" spans="1:6" x14ac:dyDescent="0.2">
      <c r="A168" t="s">
        <v>174</v>
      </c>
      <c r="B168" t="s">
        <v>62</v>
      </c>
      <c r="C168" t="s">
        <v>39</v>
      </c>
      <c r="D168">
        <v>6</v>
      </c>
      <c r="E168">
        <v>10</v>
      </c>
      <c r="F168" t="s">
        <v>91</v>
      </c>
    </row>
    <row r="169" spans="1:6" x14ac:dyDescent="0.2">
      <c r="A169" t="s">
        <v>174</v>
      </c>
      <c r="B169" t="s">
        <v>39</v>
      </c>
      <c r="C169" t="s">
        <v>62</v>
      </c>
      <c r="D169">
        <v>6</v>
      </c>
      <c r="E169">
        <v>16</v>
      </c>
      <c r="F169" t="s">
        <v>90</v>
      </c>
    </row>
    <row r="170" spans="1:6" x14ac:dyDescent="0.2">
      <c r="A170" t="s">
        <v>175</v>
      </c>
      <c r="B170" t="s">
        <v>54</v>
      </c>
      <c r="C170" t="s">
        <v>42</v>
      </c>
      <c r="D170">
        <v>6</v>
      </c>
      <c r="E170">
        <v>10</v>
      </c>
      <c r="F170" t="s">
        <v>91</v>
      </c>
    </row>
    <row r="171" spans="1:6" x14ac:dyDescent="0.2">
      <c r="A171" t="s">
        <v>175</v>
      </c>
      <c r="B171" t="s">
        <v>42</v>
      </c>
      <c r="C171" t="s">
        <v>54</v>
      </c>
      <c r="D171">
        <v>6</v>
      </c>
      <c r="E171">
        <v>38</v>
      </c>
      <c r="F171" t="s">
        <v>90</v>
      </c>
    </row>
    <row r="172" spans="1:6" x14ac:dyDescent="0.2">
      <c r="A172" t="s">
        <v>176</v>
      </c>
      <c r="B172" t="s">
        <v>53</v>
      </c>
      <c r="C172" t="s">
        <v>32</v>
      </c>
      <c r="D172">
        <v>6</v>
      </c>
      <c r="E172">
        <v>20</v>
      </c>
      <c r="F172" t="s">
        <v>91</v>
      </c>
    </row>
    <row r="173" spans="1:6" x14ac:dyDescent="0.2">
      <c r="A173" t="s">
        <v>176</v>
      </c>
      <c r="B173" t="s">
        <v>32</v>
      </c>
      <c r="C173" t="s">
        <v>53</v>
      </c>
      <c r="D173">
        <v>6</v>
      </c>
      <c r="E173">
        <v>34</v>
      </c>
      <c r="F173" t="s">
        <v>90</v>
      </c>
    </row>
    <row r="174" spans="1:6" x14ac:dyDescent="0.2">
      <c r="A174" t="s">
        <v>177</v>
      </c>
      <c r="B174" t="s">
        <v>44</v>
      </c>
      <c r="C174" t="s">
        <v>57</v>
      </c>
      <c r="D174">
        <v>6</v>
      </c>
      <c r="E174">
        <v>27</v>
      </c>
      <c r="F174" t="s">
        <v>90</v>
      </c>
    </row>
    <row r="175" spans="1:6" x14ac:dyDescent="0.2">
      <c r="A175" t="s">
        <v>177</v>
      </c>
      <c r="B175" t="s">
        <v>57</v>
      </c>
      <c r="C175" t="s">
        <v>44</v>
      </c>
      <c r="D175">
        <v>6</v>
      </c>
      <c r="E175">
        <v>23</v>
      </c>
      <c r="F175" t="s">
        <v>91</v>
      </c>
    </row>
    <row r="176" spans="1:6" x14ac:dyDescent="0.2">
      <c r="A176" t="s">
        <v>178</v>
      </c>
      <c r="B176" t="s">
        <v>55</v>
      </c>
      <c r="C176" t="s">
        <v>60</v>
      </c>
      <c r="D176">
        <v>6</v>
      </c>
      <c r="E176">
        <v>20</v>
      </c>
      <c r="F176" t="s">
        <v>91</v>
      </c>
    </row>
    <row r="177" spans="1:6" x14ac:dyDescent="0.2">
      <c r="A177" t="s">
        <v>178</v>
      </c>
      <c r="B177" t="s">
        <v>60</v>
      </c>
      <c r="C177" t="s">
        <v>55</v>
      </c>
      <c r="D177">
        <v>6</v>
      </c>
      <c r="E177">
        <v>25</v>
      </c>
      <c r="F177" t="s">
        <v>90</v>
      </c>
    </row>
    <row r="178" spans="1:6" x14ac:dyDescent="0.2">
      <c r="A178" t="s">
        <v>179</v>
      </c>
      <c r="B178" t="s">
        <v>49</v>
      </c>
      <c r="C178" t="s">
        <v>47</v>
      </c>
      <c r="D178">
        <v>6</v>
      </c>
      <c r="E178">
        <v>20</v>
      </c>
      <c r="F178" t="s">
        <v>91</v>
      </c>
    </row>
    <row r="179" spans="1:6" x14ac:dyDescent="0.2">
      <c r="A179" t="s">
        <v>179</v>
      </c>
      <c r="B179" t="s">
        <v>47</v>
      </c>
      <c r="C179" t="s">
        <v>49</v>
      </c>
      <c r="D179">
        <v>6</v>
      </c>
      <c r="E179">
        <v>27</v>
      </c>
      <c r="F179" t="s">
        <v>90</v>
      </c>
    </row>
    <row r="180" spans="1:6" x14ac:dyDescent="0.2">
      <c r="A180" t="s">
        <v>180</v>
      </c>
      <c r="B180" t="s">
        <v>43</v>
      </c>
      <c r="C180" t="s">
        <v>59</v>
      </c>
      <c r="D180">
        <v>6</v>
      </c>
      <c r="E180">
        <v>34</v>
      </c>
      <c r="F180" t="s">
        <v>90</v>
      </c>
    </row>
    <row r="181" spans="1:6" x14ac:dyDescent="0.2">
      <c r="A181" t="s">
        <v>180</v>
      </c>
      <c r="B181" t="s">
        <v>59</v>
      </c>
      <c r="C181" t="s">
        <v>43</v>
      </c>
      <c r="D181">
        <v>6</v>
      </c>
      <c r="E181">
        <v>27</v>
      </c>
      <c r="F181" t="s">
        <v>91</v>
      </c>
    </row>
    <row r="182" spans="1:6" x14ac:dyDescent="0.2">
      <c r="A182" t="s">
        <v>181</v>
      </c>
      <c r="B182" t="s">
        <v>37</v>
      </c>
      <c r="C182" t="s">
        <v>38</v>
      </c>
      <c r="D182">
        <v>6</v>
      </c>
      <c r="E182">
        <v>7</v>
      </c>
      <c r="F182" t="s">
        <v>91</v>
      </c>
    </row>
    <row r="183" spans="1:6" x14ac:dyDescent="0.2">
      <c r="A183" t="s">
        <v>181</v>
      </c>
      <c r="B183" t="s">
        <v>38</v>
      </c>
      <c r="C183" t="s">
        <v>37</v>
      </c>
      <c r="D183">
        <v>6</v>
      </c>
      <c r="E183">
        <v>27</v>
      </c>
      <c r="F183" t="s">
        <v>90</v>
      </c>
    </row>
    <row r="184" spans="1:6" x14ac:dyDescent="0.2">
      <c r="A184" t="s">
        <v>182</v>
      </c>
      <c r="B184" t="s">
        <v>57</v>
      </c>
      <c r="C184" t="s">
        <v>60</v>
      </c>
      <c r="D184">
        <v>7</v>
      </c>
      <c r="E184">
        <v>20</v>
      </c>
      <c r="F184" t="s">
        <v>90</v>
      </c>
    </row>
    <row r="185" spans="1:6" x14ac:dyDescent="0.2">
      <c r="A185" t="s">
        <v>182</v>
      </c>
      <c r="B185" t="s">
        <v>60</v>
      </c>
      <c r="C185" t="s">
        <v>57</v>
      </c>
      <c r="D185">
        <v>7</v>
      </c>
      <c r="E185">
        <v>3</v>
      </c>
      <c r="F185" t="s">
        <v>91</v>
      </c>
    </row>
    <row r="186" spans="1:6" x14ac:dyDescent="0.2">
      <c r="A186" t="s">
        <v>183</v>
      </c>
      <c r="B186" t="s">
        <v>54</v>
      </c>
      <c r="C186" t="s">
        <v>50</v>
      </c>
      <c r="D186">
        <v>7</v>
      </c>
      <c r="E186">
        <v>7</v>
      </c>
      <c r="F186" t="s">
        <v>91</v>
      </c>
    </row>
    <row r="187" spans="1:6" x14ac:dyDescent="0.2">
      <c r="A187" t="s">
        <v>183</v>
      </c>
      <c r="B187" t="s">
        <v>50</v>
      </c>
      <c r="C187" t="s">
        <v>54</v>
      </c>
      <c r="D187">
        <v>7</v>
      </c>
      <c r="E187">
        <v>10</v>
      </c>
      <c r="F187" t="s">
        <v>90</v>
      </c>
    </row>
    <row r="188" spans="1:6" x14ac:dyDescent="0.2">
      <c r="A188" t="s">
        <v>184</v>
      </c>
      <c r="B188" t="s">
        <v>40</v>
      </c>
      <c r="C188" t="s">
        <v>58</v>
      </c>
      <c r="D188">
        <v>7</v>
      </c>
      <c r="E188">
        <v>34</v>
      </c>
      <c r="F188" t="s">
        <v>90</v>
      </c>
    </row>
    <row r="189" spans="1:6" x14ac:dyDescent="0.2">
      <c r="A189" t="s">
        <v>184</v>
      </c>
      <c r="B189" t="s">
        <v>58</v>
      </c>
      <c r="C189" t="s">
        <v>40</v>
      </c>
      <c r="D189">
        <v>7</v>
      </c>
      <c r="E189">
        <v>31</v>
      </c>
      <c r="F189" t="s">
        <v>91</v>
      </c>
    </row>
    <row r="190" spans="1:6" x14ac:dyDescent="0.2">
      <c r="A190" t="s">
        <v>185</v>
      </c>
      <c r="B190" t="s">
        <v>45</v>
      </c>
      <c r="C190" t="s">
        <v>35</v>
      </c>
      <c r="D190">
        <v>7</v>
      </c>
      <c r="E190">
        <v>6</v>
      </c>
      <c r="F190" t="s">
        <v>91</v>
      </c>
    </row>
    <row r="191" spans="1:6" x14ac:dyDescent="0.2">
      <c r="A191" t="s">
        <v>185</v>
      </c>
      <c r="B191" t="s">
        <v>35</v>
      </c>
      <c r="C191" t="s">
        <v>45</v>
      </c>
      <c r="D191">
        <v>7</v>
      </c>
      <c r="E191">
        <v>24</v>
      </c>
      <c r="F191" t="s">
        <v>90</v>
      </c>
    </row>
    <row r="192" spans="1:6" x14ac:dyDescent="0.2">
      <c r="A192" t="s">
        <v>186</v>
      </c>
      <c r="B192" t="s">
        <v>42</v>
      </c>
      <c r="C192" t="s">
        <v>33</v>
      </c>
      <c r="D192">
        <v>7</v>
      </c>
      <c r="E192">
        <v>44</v>
      </c>
      <c r="F192" t="s">
        <v>90</v>
      </c>
    </row>
    <row r="193" spans="1:6" x14ac:dyDescent="0.2">
      <c r="A193" t="s">
        <v>186</v>
      </c>
      <c r="B193" t="s">
        <v>33</v>
      </c>
      <c r="C193" t="s">
        <v>42</v>
      </c>
      <c r="D193">
        <v>7</v>
      </c>
      <c r="E193">
        <v>26</v>
      </c>
      <c r="F193" t="s">
        <v>91</v>
      </c>
    </row>
    <row r="194" spans="1:6" x14ac:dyDescent="0.2">
      <c r="A194" t="s">
        <v>187</v>
      </c>
      <c r="B194" t="s">
        <v>39</v>
      </c>
      <c r="C194" t="s">
        <v>61</v>
      </c>
      <c r="D194">
        <v>7</v>
      </c>
      <c r="E194">
        <v>28</v>
      </c>
      <c r="F194" t="s">
        <v>90</v>
      </c>
    </row>
    <row r="195" spans="1:6" x14ac:dyDescent="0.2">
      <c r="A195" t="s">
        <v>187</v>
      </c>
      <c r="B195" t="s">
        <v>61</v>
      </c>
      <c r="C195" t="s">
        <v>39</v>
      </c>
      <c r="D195">
        <v>7</v>
      </c>
      <c r="E195">
        <v>19</v>
      </c>
      <c r="F195" t="s">
        <v>91</v>
      </c>
    </row>
    <row r="196" spans="1:6" x14ac:dyDescent="0.2">
      <c r="A196" t="s">
        <v>188</v>
      </c>
      <c r="B196" t="s">
        <v>59</v>
      </c>
      <c r="C196" t="s">
        <v>41</v>
      </c>
      <c r="D196">
        <v>7</v>
      </c>
      <c r="E196">
        <v>21</v>
      </c>
      <c r="F196" t="s">
        <v>91</v>
      </c>
    </row>
    <row r="197" spans="1:6" x14ac:dyDescent="0.2">
      <c r="A197" t="s">
        <v>188</v>
      </c>
      <c r="B197" t="s">
        <v>41</v>
      </c>
      <c r="C197" t="s">
        <v>59</v>
      </c>
      <c r="D197">
        <v>7</v>
      </c>
      <c r="E197">
        <v>27</v>
      </c>
      <c r="F197" t="s">
        <v>90</v>
      </c>
    </row>
    <row r="198" spans="1:6" x14ac:dyDescent="0.2">
      <c r="A198" t="s">
        <v>189</v>
      </c>
      <c r="B198" t="s">
        <v>43</v>
      </c>
      <c r="C198" t="s">
        <v>32</v>
      </c>
      <c r="D198">
        <v>7</v>
      </c>
      <c r="E198">
        <v>30</v>
      </c>
      <c r="F198" t="s">
        <v>90</v>
      </c>
    </row>
    <row r="199" spans="1:6" x14ac:dyDescent="0.2">
      <c r="A199" t="s">
        <v>189</v>
      </c>
      <c r="B199" t="s">
        <v>32</v>
      </c>
      <c r="C199" t="s">
        <v>43</v>
      </c>
      <c r="D199">
        <v>7</v>
      </c>
      <c r="E199">
        <v>23</v>
      </c>
      <c r="F199" t="s">
        <v>91</v>
      </c>
    </row>
    <row r="200" spans="1:6" x14ac:dyDescent="0.2">
      <c r="A200" t="s">
        <v>190</v>
      </c>
      <c r="B200" t="s">
        <v>48</v>
      </c>
      <c r="C200" t="s">
        <v>62</v>
      </c>
      <c r="D200">
        <v>7</v>
      </c>
      <c r="E200">
        <v>13</v>
      </c>
      <c r="F200" t="s">
        <v>91</v>
      </c>
    </row>
    <row r="201" spans="1:6" x14ac:dyDescent="0.2">
      <c r="A201" t="s">
        <v>190</v>
      </c>
      <c r="B201" t="s">
        <v>62</v>
      </c>
      <c r="C201" t="s">
        <v>48</v>
      </c>
      <c r="D201">
        <v>7</v>
      </c>
      <c r="E201">
        <v>23</v>
      </c>
      <c r="F201" t="s">
        <v>90</v>
      </c>
    </row>
    <row r="202" spans="1:6" x14ac:dyDescent="0.2">
      <c r="A202" t="s">
        <v>191</v>
      </c>
      <c r="B202" t="s">
        <v>53</v>
      </c>
      <c r="C202" t="s">
        <v>36</v>
      </c>
      <c r="D202">
        <v>7</v>
      </c>
      <c r="E202">
        <v>31</v>
      </c>
      <c r="F202" t="s">
        <v>90</v>
      </c>
    </row>
    <row r="203" spans="1:6" x14ac:dyDescent="0.2">
      <c r="A203" t="s">
        <v>191</v>
      </c>
      <c r="B203" t="s">
        <v>36</v>
      </c>
      <c r="C203" t="s">
        <v>53</v>
      </c>
      <c r="D203">
        <v>7</v>
      </c>
      <c r="E203">
        <v>30</v>
      </c>
      <c r="F203" t="s">
        <v>91</v>
      </c>
    </row>
    <row r="204" spans="1:6" x14ac:dyDescent="0.2">
      <c r="A204" t="s">
        <v>192</v>
      </c>
      <c r="B204" t="s">
        <v>56</v>
      </c>
      <c r="C204" t="s">
        <v>49</v>
      </c>
      <c r="D204">
        <v>7</v>
      </c>
      <c r="E204">
        <v>37</v>
      </c>
      <c r="F204" t="s">
        <v>90</v>
      </c>
    </row>
    <row r="205" spans="1:6" x14ac:dyDescent="0.2">
      <c r="A205" t="s">
        <v>192</v>
      </c>
      <c r="B205" t="s">
        <v>49</v>
      </c>
      <c r="C205" t="s">
        <v>56</v>
      </c>
      <c r="D205">
        <v>7</v>
      </c>
      <c r="E205">
        <v>29</v>
      </c>
      <c r="F205" t="s">
        <v>91</v>
      </c>
    </row>
    <row r="206" spans="1:6" x14ac:dyDescent="0.2">
      <c r="A206" t="s">
        <v>193</v>
      </c>
      <c r="B206" t="s">
        <v>37</v>
      </c>
      <c r="C206" t="s">
        <v>34</v>
      </c>
      <c r="D206">
        <v>7</v>
      </c>
      <c r="E206">
        <v>27</v>
      </c>
      <c r="F206" t="s">
        <v>90</v>
      </c>
    </row>
    <row r="207" spans="1:6" x14ac:dyDescent="0.2">
      <c r="A207" t="s">
        <v>193</v>
      </c>
      <c r="B207" t="s">
        <v>34</v>
      </c>
      <c r="C207" t="s">
        <v>37</v>
      </c>
      <c r="D207">
        <v>7</v>
      </c>
      <c r="E207">
        <v>20</v>
      </c>
      <c r="F207" t="s">
        <v>91</v>
      </c>
    </row>
    <row r="208" spans="1:6" x14ac:dyDescent="0.2">
      <c r="A208" t="s">
        <v>194</v>
      </c>
      <c r="B208" t="s">
        <v>38</v>
      </c>
      <c r="C208" t="s">
        <v>44</v>
      </c>
      <c r="D208">
        <v>7</v>
      </c>
      <c r="E208">
        <v>16</v>
      </c>
      <c r="F208" t="s">
        <v>91</v>
      </c>
    </row>
    <row r="209" spans="1:6" x14ac:dyDescent="0.2">
      <c r="A209" t="s">
        <v>194</v>
      </c>
      <c r="B209" t="s">
        <v>44</v>
      </c>
      <c r="C209" t="s">
        <v>38</v>
      </c>
      <c r="D209">
        <v>7</v>
      </c>
      <c r="E209">
        <v>27</v>
      </c>
      <c r="F209" t="s">
        <v>90</v>
      </c>
    </row>
    <row r="210" spans="1:6" x14ac:dyDescent="0.2">
      <c r="A210" t="s">
        <v>195</v>
      </c>
      <c r="B210" t="s">
        <v>55</v>
      </c>
      <c r="C210" t="s">
        <v>46</v>
      </c>
      <c r="D210">
        <v>7</v>
      </c>
      <c r="E210">
        <v>18</v>
      </c>
      <c r="F210" t="s">
        <v>91</v>
      </c>
    </row>
    <row r="211" spans="1:6" x14ac:dyDescent="0.2">
      <c r="A211" t="s">
        <v>195</v>
      </c>
      <c r="B211" t="s">
        <v>46</v>
      </c>
      <c r="C211" t="s">
        <v>55</v>
      </c>
      <c r="D211">
        <v>7</v>
      </c>
      <c r="E211">
        <v>26</v>
      </c>
      <c r="F211" t="s">
        <v>90</v>
      </c>
    </row>
    <row r="212" spans="1:6" x14ac:dyDescent="0.2">
      <c r="A212" t="s">
        <v>196</v>
      </c>
      <c r="B212" t="s">
        <v>43</v>
      </c>
      <c r="C212" t="s">
        <v>42</v>
      </c>
      <c r="D212">
        <v>8</v>
      </c>
      <c r="E212">
        <v>36</v>
      </c>
      <c r="F212" t="s">
        <v>90</v>
      </c>
    </row>
    <row r="213" spans="1:6" x14ac:dyDescent="0.2">
      <c r="A213" t="s">
        <v>196</v>
      </c>
      <c r="B213" t="s">
        <v>42</v>
      </c>
      <c r="C213" t="s">
        <v>43</v>
      </c>
      <c r="D213">
        <v>8</v>
      </c>
      <c r="E213">
        <v>7</v>
      </c>
      <c r="F213" t="s">
        <v>91</v>
      </c>
    </row>
    <row r="214" spans="1:6" x14ac:dyDescent="0.2">
      <c r="A214" t="s">
        <v>197</v>
      </c>
      <c r="B214" t="s">
        <v>61</v>
      </c>
      <c r="C214" t="s">
        <v>62</v>
      </c>
      <c r="D214">
        <v>8</v>
      </c>
      <c r="E214">
        <v>10</v>
      </c>
      <c r="F214" t="s">
        <v>91</v>
      </c>
    </row>
    <row r="215" spans="1:6" x14ac:dyDescent="0.2">
      <c r="A215" t="s">
        <v>197</v>
      </c>
      <c r="B215" t="s">
        <v>62</v>
      </c>
      <c r="C215" t="s">
        <v>61</v>
      </c>
      <c r="D215">
        <v>8</v>
      </c>
      <c r="E215">
        <v>45</v>
      </c>
      <c r="F215" t="s">
        <v>90</v>
      </c>
    </row>
    <row r="216" spans="1:6" x14ac:dyDescent="0.2">
      <c r="A216" t="s">
        <v>198</v>
      </c>
      <c r="B216" t="s">
        <v>46</v>
      </c>
      <c r="C216" t="s">
        <v>45</v>
      </c>
      <c r="D216">
        <v>8</v>
      </c>
      <c r="E216">
        <v>34</v>
      </c>
      <c r="F216" t="s">
        <v>90</v>
      </c>
    </row>
    <row r="217" spans="1:6" x14ac:dyDescent="0.2">
      <c r="A217" t="s">
        <v>198</v>
      </c>
      <c r="B217" t="s">
        <v>45</v>
      </c>
      <c r="C217" t="s">
        <v>46</v>
      </c>
      <c r="D217">
        <v>8</v>
      </c>
      <c r="E217">
        <v>20</v>
      </c>
      <c r="F217" t="s">
        <v>91</v>
      </c>
    </row>
    <row r="218" spans="1:6" x14ac:dyDescent="0.2">
      <c r="A218" t="s">
        <v>199</v>
      </c>
      <c r="B218" t="s">
        <v>51</v>
      </c>
      <c r="C218" t="s">
        <v>48</v>
      </c>
      <c r="D218">
        <v>8</v>
      </c>
      <c r="E218">
        <v>16</v>
      </c>
      <c r="F218" t="s">
        <v>90</v>
      </c>
    </row>
    <row r="219" spans="1:6" x14ac:dyDescent="0.2">
      <c r="A219" t="s">
        <v>199</v>
      </c>
      <c r="B219" t="s">
        <v>48</v>
      </c>
      <c r="C219" t="s">
        <v>51</v>
      </c>
      <c r="D219">
        <v>8</v>
      </c>
      <c r="E219">
        <v>10</v>
      </c>
      <c r="F219" t="s">
        <v>91</v>
      </c>
    </row>
    <row r="220" spans="1:6" x14ac:dyDescent="0.2">
      <c r="A220" t="s">
        <v>200</v>
      </c>
      <c r="B220" t="s">
        <v>39</v>
      </c>
      <c r="C220" t="s">
        <v>52</v>
      </c>
      <c r="D220">
        <v>8</v>
      </c>
      <c r="E220">
        <v>23</v>
      </c>
      <c r="F220" t="s">
        <v>90</v>
      </c>
    </row>
    <row r="221" spans="1:6" x14ac:dyDescent="0.2">
      <c r="A221" t="s">
        <v>200</v>
      </c>
      <c r="B221" t="s">
        <v>52</v>
      </c>
      <c r="C221" t="s">
        <v>39</v>
      </c>
      <c r="D221">
        <v>8</v>
      </c>
      <c r="E221">
        <v>20</v>
      </c>
      <c r="F221" t="s">
        <v>91</v>
      </c>
    </row>
    <row r="222" spans="1:6" x14ac:dyDescent="0.2">
      <c r="A222" t="s">
        <v>201</v>
      </c>
      <c r="B222" t="s">
        <v>37</v>
      </c>
      <c r="C222" t="s">
        <v>41</v>
      </c>
      <c r="D222">
        <v>8</v>
      </c>
      <c r="E222">
        <v>49</v>
      </c>
      <c r="F222" t="s">
        <v>91</v>
      </c>
    </row>
    <row r="223" spans="1:6" x14ac:dyDescent="0.2">
      <c r="A223" t="s">
        <v>201</v>
      </c>
      <c r="B223" t="s">
        <v>41</v>
      </c>
      <c r="C223" t="s">
        <v>37</v>
      </c>
      <c r="D223">
        <v>8</v>
      </c>
      <c r="E223">
        <v>52</v>
      </c>
      <c r="F223" t="s">
        <v>90</v>
      </c>
    </row>
    <row r="224" spans="1:6" x14ac:dyDescent="0.2">
      <c r="A224" t="s">
        <v>202</v>
      </c>
      <c r="B224" t="s">
        <v>49</v>
      </c>
      <c r="C224" t="s">
        <v>55</v>
      </c>
      <c r="D224">
        <v>8</v>
      </c>
      <c r="E224">
        <v>26</v>
      </c>
      <c r="F224" t="s">
        <v>91</v>
      </c>
    </row>
    <row r="225" spans="1:6" x14ac:dyDescent="0.2">
      <c r="A225" t="s">
        <v>202</v>
      </c>
      <c r="B225" t="s">
        <v>55</v>
      </c>
      <c r="C225" t="s">
        <v>49</v>
      </c>
      <c r="D225">
        <v>8</v>
      </c>
      <c r="E225">
        <v>29</v>
      </c>
      <c r="F225" t="s">
        <v>90</v>
      </c>
    </row>
    <row r="226" spans="1:6" x14ac:dyDescent="0.2">
      <c r="A226" t="s">
        <v>203</v>
      </c>
      <c r="B226" t="s">
        <v>60</v>
      </c>
      <c r="C226" t="s">
        <v>35</v>
      </c>
      <c r="D226">
        <v>8</v>
      </c>
      <c r="E226">
        <v>6</v>
      </c>
      <c r="F226" t="s">
        <v>91</v>
      </c>
    </row>
    <row r="227" spans="1:6" x14ac:dyDescent="0.2">
      <c r="A227" t="s">
        <v>203</v>
      </c>
      <c r="B227" t="s">
        <v>35</v>
      </c>
      <c r="C227" t="s">
        <v>60</v>
      </c>
      <c r="D227">
        <v>8</v>
      </c>
      <c r="E227">
        <v>27</v>
      </c>
      <c r="F227" t="s">
        <v>90</v>
      </c>
    </row>
    <row r="228" spans="1:6" x14ac:dyDescent="0.2">
      <c r="A228" t="s">
        <v>204</v>
      </c>
      <c r="B228" t="s">
        <v>36</v>
      </c>
      <c r="C228" t="s">
        <v>50</v>
      </c>
      <c r="D228">
        <v>8</v>
      </c>
      <c r="E228">
        <v>23</v>
      </c>
      <c r="F228" t="s">
        <v>90</v>
      </c>
    </row>
    <row r="229" spans="1:6" x14ac:dyDescent="0.2">
      <c r="A229" t="s">
        <v>204</v>
      </c>
      <c r="B229" t="s">
        <v>50</v>
      </c>
      <c r="C229" t="s">
        <v>36</v>
      </c>
      <c r="D229">
        <v>8</v>
      </c>
      <c r="E229">
        <v>20</v>
      </c>
      <c r="F229" t="s">
        <v>91</v>
      </c>
    </row>
    <row r="230" spans="1:6" x14ac:dyDescent="0.2">
      <c r="A230" t="s">
        <v>205</v>
      </c>
      <c r="B230" t="s">
        <v>54</v>
      </c>
      <c r="C230" t="s">
        <v>33</v>
      </c>
      <c r="D230">
        <v>8</v>
      </c>
      <c r="E230">
        <v>6</v>
      </c>
      <c r="F230" t="s">
        <v>91</v>
      </c>
    </row>
    <row r="231" spans="1:6" x14ac:dyDescent="0.2">
      <c r="A231" t="s">
        <v>205</v>
      </c>
      <c r="B231" t="s">
        <v>33</v>
      </c>
      <c r="C231" t="s">
        <v>54</v>
      </c>
      <c r="D231">
        <v>8</v>
      </c>
      <c r="E231">
        <v>20</v>
      </c>
      <c r="F231" t="s">
        <v>90</v>
      </c>
    </row>
    <row r="232" spans="1:6" x14ac:dyDescent="0.2">
      <c r="A232" t="s">
        <v>206</v>
      </c>
      <c r="B232" t="s">
        <v>32</v>
      </c>
      <c r="C232" t="s">
        <v>56</v>
      </c>
      <c r="D232">
        <v>8</v>
      </c>
      <c r="E232">
        <v>20</v>
      </c>
      <c r="F232" t="s">
        <v>91</v>
      </c>
    </row>
    <row r="233" spans="1:6" x14ac:dyDescent="0.2">
      <c r="A233" t="s">
        <v>206</v>
      </c>
      <c r="B233" t="s">
        <v>56</v>
      </c>
      <c r="C233" t="s">
        <v>32</v>
      </c>
      <c r="D233">
        <v>8</v>
      </c>
      <c r="E233">
        <v>34</v>
      </c>
      <c r="F233" t="s">
        <v>90</v>
      </c>
    </row>
    <row r="234" spans="1:6" x14ac:dyDescent="0.2">
      <c r="A234" t="s">
        <v>207</v>
      </c>
      <c r="B234" t="s">
        <v>57</v>
      </c>
      <c r="C234" t="s">
        <v>34</v>
      </c>
      <c r="D234">
        <v>8</v>
      </c>
      <c r="E234">
        <v>13</v>
      </c>
      <c r="F234" t="s">
        <v>90</v>
      </c>
    </row>
    <row r="235" spans="1:6" x14ac:dyDescent="0.2">
      <c r="A235" t="s">
        <v>207</v>
      </c>
      <c r="B235" t="s">
        <v>34</v>
      </c>
      <c r="C235" t="s">
        <v>57</v>
      </c>
      <c r="D235">
        <v>8</v>
      </c>
      <c r="E235">
        <v>12</v>
      </c>
      <c r="F235" t="s">
        <v>91</v>
      </c>
    </row>
    <row r="236" spans="1:6" x14ac:dyDescent="0.2">
      <c r="A236" t="s">
        <v>208</v>
      </c>
      <c r="B236" t="s">
        <v>47</v>
      </c>
      <c r="C236" t="s">
        <v>31</v>
      </c>
      <c r="D236">
        <v>8</v>
      </c>
      <c r="E236">
        <v>10</v>
      </c>
      <c r="F236" t="s">
        <v>91</v>
      </c>
    </row>
    <row r="237" spans="1:6" x14ac:dyDescent="0.2">
      <c r="A237" t="s">
        <v>208</v>
      </c>
      <c r="B237" t="s">
        <v>31</v>
      </c>
      <c r="C237" t="s">
        <v>47</v>
      </c>
      <c r="D237">
        <v>8</v>
      </c>
      <c r="E237">
        <v>29</v>
      </c>
      <c r="F237" t="s">
        <v>90</v>
      </c>
    </row>
    <row r="238" spans="1:6" x14ac:dyDescent="0.2">
      <c r="A238" t="s">
        <v>209</v>
      </c>
      <c r="B238" t="s">
        <v>59</v>
      </c>
      <c r="C238" t="s">
        <v>44</v>
      </c>
      <c r="D238">
        <v>8</v>
      </c>
      <c r="E238">
        <v>26</v>
      </c>
      <c r="F238" t="s">
        <v>91</v>
      </c>
    </row>
    <row r="239" spans="1:6" x14ac:dyDescent="0.2">
      <c r="A239" t="s">
        <v>209</v>
      </c>
      <c r="B239" t="s">
        <v>44</v>
      </c>
      <c r="C239" t="s">
        <v>59</v>
      </c>
      <c r="D239">
        <v>8</v>
      </c>
      <c r="E239">
        <v>29</v>
      </c>
      <c r="F239" t="s">
        <v>90</v>
      </c>
    </row>
    <row r="240" spans="1:6" x14ac:dyDescent="0.2">
      <c r="A240" t="s">
        <v>210</v>
      </c>
      <c r="B240" t="s">
        <v>51</v>
      </c>
      <c r="C240" t="s">
        <v>45</v>
      </c>
      <c r="D240">
        <v>9</v>
      </c>
      <c r="E240">
        <v>0</v>
      </c>
      <c r="F240" t="s">
        <v>211</v>
      </c>
    </row>
    <row r="241" spans="1:6" x14ac:dyDescent="0.2">
      <c r="A241" t="s">
        <v>210</v>
      </c>
      <c r="B241" t="s">
        <v>45</v>
      </c>
      <c r="C241" t="s">
        <v>51</v>
      </c>
      <c r="D241">
        <v>9</v>
      </c>
      <c r="E241">
        <v>0</v>
      </c>
      <c r="F241" t="s">
        <v>211</v>
      </c>
    </row>
    <row r="242" spans="1:6" x14ac:dyDescent="0.2">
      <c r="A242" t="s">
        <v>212</v>
      </c>
      <c r="B242" t="s">
        <v>47</v>
      </c>
      <c r="C242" t="s">
        <v>44</v>
      </c>
      <c r="D242">
        <v>9</v>
      </c>
      <c r="E242">
        <v>0</v>
      </c>
      <c r="F242" t="s">
        <v>211</v>
      </c>
    </row>
    <row r="243" spans="1:6" x14ac:dyDescent="0.2">
      <c r="A243" t="s">
        <v>212</v>
      </c>
      <c r="B243" t="s">
        <v>44</v>
      </c>
      <c r="C243" t="s">
        <v>47</v>
      </c>
      <c r="D243">
        <v>9</v>
      </c>
      <c r="E243">
        <v>0</v>
      </c>
      <c r="F243" t="s">
        <v>211</v>
      </c>
    </row>
    <row r="244" spans="1:6" x14ac:dyDescent="0.2">
      <c r="A244" t="s">
        <v>213</v>
      </c>
      <c r="B244" t="s">
        <v>40</v>
      </c>
      <c r="C244" t="s">
        <v>32</v>
      </c>
      <c r="D244">
        <v>9</v>
      </c>
      <c r="E244">
        <v>0</v>
      </c>
      <c r="F244" t="s">
        <v>211</v>
      </c>
    </row>
    <row r="245" spans="1:6" x14ac:dyDescent="0.2">
      <c r="A245" t="s">
        <v>213</v>
      </c>
      <c r="B245" t="s">
        <v>32</v>
      </c>
      <c r="C245" t="s">
        <v>40</v>
      </c>
      <c r="D245">
        <v>9</v>
      </c>
      <c r="E245">
        <v>0</v>
      </c>
      <c r="F245" t="s">
        <v>211</v>
      </c>
    </row>
    <row r="246" spans="1:6" x14ac:dyDescent="0.2">
      <c r="A246" t="s">
        <v>214</v>
      </c>
      <c r="B246" t="s">
        <v>42</v>
      </c>
      <c r="C246" t="s">
        <v>58</v>
      </c>
      <c r="D246">
        <v>9</v>
      </c>
      <c r="E246">
        <v>0</v>
      </c>
      <c r="F246" t="s">
        <v>211</v>
      </c>
    </row>
    <row r="247" spans="1:6" x14ac:dyDescent="0.2">
      <c r="A247" t="s">
        <v>214</v>
      </c>
      <c r="B247" t="s">
        <v>58</v>
      </c>
      <c r="C247" t="s">
        <v>42</v>
      </c>
      <c r="D247">
        <v>9</v>
      </c>
      <c r="E247">
        <v>0</v>
      </c>
      <c r="F247" t="s">
        <v>211</v>
      </c>
    </row>
    <row r="248" spans="1:6" x14ac:dyDescent="0.2">
      <c r="A248" t="s">
        <v>215</v>
      </c>
      <c r="B248" t="s">
        <v>56</v>
      </c>
      <c r="C248" t="s">
        <v>48</v>
      </c>
      <c r="D248">
        <v>9</v>
      </c>
      <c r="E248">
        <v>0</v>
      </c>
      <c r="F248" t="s">
        <v>211</v>
      </c>
    </row>
    <row r="249" spans="1:6" x14ac:dyDescent="0.2">
      <c r="A249" t="s">
        <v>215</v>
      </c>
      <c r="B249" t="s">
        <v>48</v>
      </c>
      <c r="C249" t="s">
        <v>56</v>
      </c>
      <c r="D249">
        <v>9</v>
      </c>
      <c r="E249">
        <v>0</v>
      </c>
      <c r="F249" t="s">
        <v>211</v>
      </c>
    </row>
    <row r="250" spans="1:6" x14ac:dyDescent="0.2">
      <c r="A250" t="s">
        <v>216</v>
      </c>
      <c r="B250" t="s">
        <v>35</v>
      </c>
      <c r="C250" t="s">
        <v>39</v>
      </c>
      <c r="D250">
        <v>9</v>
      </c>
      <c r="E250">
        <v>0</v>
      </c>
      <c r="F250" t="s">
        <v>211</v>
      </c>
    </row>
    <row r="251" spans="1:6" x14ac:dyDescent="0.2">
      <c r="A251" t="s">
        <v>216</v>
      </c>
      <c r="B251" t="s">
        <v>39</v>
      </c>
      <c r="C251" t="s">
        <v>35</v>
      </c>
      <c r="D251">
        <v>9</v>
      </c>
      <c r="E251">
        <v>0</v>
      </c>
      <c r="F251" t="s">
        <v>211</v>
      </c>
    </row>
    <row r="252" spans="1:6" x14ac:dyDescent="0.2">
      <c r="A252" t="s">
        <v>217</v>
      </c>
      <c r="B252" t="s">
        <v>54</v>
      </c>
      <c r="C252" t="s">
        <v>41</v>
      </c>
      <c r="D252">
        <v>9</v>
      </c>
      <c r="E252">
        <v>0</v>
      </c>
      <c r="F252" t="s">
        <v>211</v>
      </c>
    </row>
    <row r="253" spans="1:6" x14ac:dyDescent="0.2">
      <c r="A253" t="s">
        <v>217</v>
      </c>
      <c r="B253" t="s">
        <v>41</v>
      </c>
      <c r="C253" t="s">
        <v>54</v>
      </c>
      <c r="D253">
        <v>9</v>
      </c>
      <c r="E253">
        <v>0</v>
      </c>
      <c r="F253" t="s">
        <v>211</v>
      </c>
    </row>
    <row r="254" spans="1:6" x14ac:dyDescent="0.2">
      <c r="A254" t="s">
        <v>218</v>
      </c>
      <c r="B254" t="s">
        <v>53</v>
      </c>
      <c r="C254" t="s">
        <v>43</v>
      </c>
      <c r="D254">
        <v>9</v>
      </c>
      <c r="E254">
        <v>0</v>
      </c>
      <c r="F254" t="s">
        <v>211</v>
      </c>
    </row>
    <row r="255" spans="1:6" x14ac:dyDescent="0.2">
      <c r="A255" t="s">
        <v>218</v>
      </c>
      <c r="B255" t="s">
        <v>43</v>
      </c>
      <c r="C255" t="s">
        <v>53</v>
      </c>
      <c r="D255">
        <v>9</v>
      </c>
      <c r="E255">
        <v>0</v>
      </c>
      <c r="F255" t="s">
        <v>211</v>
      </c>
    </row>
    <row r="256" spans="1:6" x14ac:dyDescent="0.2">
      <c r="A256" t="s">
        <v>219</v>
      </c>
      <c r="B256" t="s">
        <v>60</v>
      </c>
      <c r="C256" t="s">
        <v>50</v>
      </c>
      <c r="D256">
        <v>9</v>
      </c>
      <c r="E256">
        <v>0</v>
      </c>
      <c r="F256" t="s">
        <v>211</v>
      </c>
    </row>
    <row r="257" spans="1:6" x14ac:dyDescent="0.2">
      <c r="A257" t="s">
        <v>219</v>
      </c>
      <c r="B257" t="s">
        <v>50</v>
      </c>
      <c r="C257" t="s">
        <v>60</v>
      </c>
      <c r="D257">
        <v>9</v>
      </c>
      <c r="E257">
        <v>0</v>
      </c>
      <c r="F257" t="s">
        <v>211</v>
      </c>
    </row>
    <row r="258" spans="1:6" x14ac:dyDescent="0.2">
      <c r="A258" t="s">
        <v>220</v>
      </c>
      <c r="B258" t="s">
        <v>37</v>
      </c>
      <c r="C258" t="s">
        <v>36</v>
      </c>
      <c r="D258">
        <v>9</v>
      </c>
      <c r="E258">
        <v>0</v>
      </c>
      <c r="F258" t="s">
        <v>211</v>
      </c>
    </row>
    <row r="259" spans="1:6" x14ac:dyDescent="0.2">
      <c r="A259" t="s">
        <v>220</v>
      </c>
      <c r="B259" t="s">
        <v>36</v>
      </c>
      <c r="C259" t="s">
        <v>37</v>
      </c>
      <c r="D259">
        <v>9</v>
      </c>
      <c r="E259">
        <v>0</v>
      </c>
      <c r="F259" t="s">
        <v>211</v>
      </c>
    </row>
    <row r="260" spans="1:6" x14ac:dyDescent="0.2">
      <c r="A260" t="s">
        <v>221</v>
      </c>
      <c r="B260" t="s">
        <v>31</v>
      </c>
      <c r="C260" t="s">
        <v>59</v>
      </c>
      <c r="D260">
        <v>9</v>
      </c>
      <c r="E260">
        <v>0</v>
      </c>
      <c r="F260" t="s">
        <v>211</v>
      </c>
    </row>
    <row r="261" spans="1:6" x14ac:dyDescent="0.2">
      <c r="A261" t="s">
        <v>221</v>
      </c>
      <c r="B261" t="s">
        <v>59</v>
      </c>
      <c r="C261" t="s">
        <v>31</v>
      </c>
      <c r="D261">
        <v>9</v>
      </c>
      <c r="E261">
        <v>0</v>
      </c>
      <c r="F261" t="s">
        <v>211</v>
      </c>
    </row>
    <row r="262" spans="1:6" x14ac:dyDescent="0.2">
      <c r="A262" t="s">
        <v>222</v>
      </c>
      <c r="B262" t="s">
        <v>38</v>
      </c>
      <c r="C262" t="s">
        <v>34</v>
      </c>
      <c r="D262">
        <v>9</v>
      </c>
      <c r="E262">
        <v>0</v>
      </c>
      <c r="F262" t="s">
        <v>211</v>
      </c>
    </row>
    <row r="263" spans="1:6" x14ac:dyDescent="0.2">
      <c r="A263" t="s">
        <v>222</v>
      </c>
      <c r="B263" t="s">
        <v>34</v>
      </c>
      <c r="C263" t="s">
        <v>38</v>
      </c>
      <c r="D263">
        <v>9</v>
      </c>
      <c r="E263">
        <v>0</v>
      </c>
      <c r="F263" t="s">
        <v>211</v>
      </c>
    </row>
    <row r="264" spans="1:6" x14ac:dyDescent="0.2">
      <c r="A264" t="s">
        <v>223</v>
      </c>
      <c r="B264" t="s">
        <v>49</v>
      </c>
      <c r="C264" t="s">
        <v>52</v>
      </c>
      <c r="D264">
        <v>9</v>
      </c>
      <c r="E264">
        <v>0</v>
      </c>
      <c r="F264" t="s">
        <v>211</v>
      </c>
    </row>
    <row r="265" spans="1:6" x14ac:dyDescent="0.2">
      <c r="A265" t="s">
        <v>223</v>
      </c>
      <c r="B265" t="s">
        <v>52</v>
      </c>
      <c r="C265" t="s">
        <v>49</v>
      </c>
      <c r="D265">
        <v>9</v>
      </c>
      <c r="E265">
        <v>0</v>
      </c>
      <c r="F265" t="s">
        <v>211</v>
      </c>
    </row>
    <row r="266" spans="1:6" x14ac:dyDescent="0.2">
      <c r="A266" t="s">
        <v>224</v>
      </c>
      <c r="B266" t="s">
        <v>58</v>
      </c>
      <c r="C266" t="s">
        <v>32</v>
      </c>
      <c r="D266">
        <v>10</v>
      </c>
      <c r="E266">
        <v>0</v>
      </c>
      <c r="F266" t="s">
        <v>211</v>
      </c>
    </row>
    <row r="267" spans="1:6" x14ac:dyDescent="0.2">
      <c r="A267" t="s">
        <v>224</v>
      </c>
      <c r="B267" t="s">
        <v>32</v>
      </c>
      <c r="C267" t="s">
        <v>58</v>
      </c>
      <c r="D267">
        <v>10</v>
      </c>
      <c r="E267">
        <v>0</v>
      </c>
      <c r="F267" t="s">
        <v>211</v>
      </c>
    </row>
    <row r="268" spans="1:6" x14ac:dyDescent="0.2">
      <c r="A268" t="s">
        <v>225</v>
      </c>
      <c r="B268" t="s">
        <v>44</v>
      </c>
      <c r="C268" t="s">
        <v>54</v>
      </c>
      <c r="D268">
        <v>10</v>
      </c>
      <c r="E268">
        <v>0</v>
      </c>
      <c r="F268" t="s">
        <v>211</v>
      </c>
    </row>
    <row r="269" spans="1:6" x14ac:dyDescent="0.2">
      <c r="A269" t="s">
        <v>225</v>
      </c>
      <c r="B269" t="s">
        <v>54</v>
      </c>
      <c r="C269" t="s">
        <v>44</v>
      </c>
      <c r="D269">
        <v>10</v>
      </c>
      <c r="E269">
        <v>0</v>
      </c>
      <c r="F269" t="s">
        <v>211</v>
      </c>
    </row>
    <row r="270" spans="1:6" x14ac:dyDescent="0.2">
      <c r="A270" t="s">
        <v>226</v>
      </c>
      <c r="B270" t="s">
        <v>52</v>
      </c>
      <c r="C270" t="s">
        <v>35</v>
      </c>
      <c r="D270">
        <v>10</v>
      </c>
      <c r="E270">
        <v>0</v>
      </c>
      <c r="F270" t="s">
        <v>211</v>
      </c>
    </row>
    <row r="271" spans="1:6" x14ac:dyDescent="0.2">
      <c r="A271" t="s">
        <v>226</v>
      </c>
      <c r="B271" t="s">
        <v>35</v>
      </c>
      <c r="C271" t="s">
        <v>52</v>
      </c>
      <c r="D271">
        <v>10</v>
      </c>
      <c r="E271">
        <v>0</v>
      </c>
      <c r="F271" t="s">
        <v>211</v>
      </c>
    </row>
    <row r="272" spans="1:6" x14ac:dyDescent="0.2">
      <c r="A272" t="s">
        <v>227</v>
      </c>
      <c r="B272" t="s">
        <v>48</v>
      </c>
      <c r="C272" t="s">
        <v>45</v>
      </c>
      <c r="D272">
        <v>10</v>
      </c>
      <c r="E272">
        <v>0</v>
      </c>
      <c r="F272" t="s">
        <v>211</v>
      </c>
    </row>
    <row r="273" spans="1:6" x14ac:dyDescent="0.2">
      <c r="A273" t="s">
        <v>227</v>
      </c>
      <c r="B273" t="s">
        <v>45</v>
      </c>
      <c r="C273" t="s">
        <v>48</v>
      </c>
      <c r="D273">
        <v>10</v>
      </c>
      <c r="E273">
        <v>0</v>
      </c>
      <c r="F273" t="s">
        <v>211</v>
      </c>
    </row>
    <row r="274" spans="1:6" x14ac:dyDescent="0.2">
      <c r="A274" t="s">
        <v>228</v>
      </c>
      <c r="B274" t="s">
        <v>36</v>
      </c>
      <c r="C274" t="s">
        <v>34</v>
      </c>
      <c r="D274">
        <v>10</v>
      </c>
      <c r="E274">
        <v>0</v>
      </c>
      <c r="F274" t="s">
        <v>211</v>
      </c>
    </row>
    <row r="275" spans="1:6" x14ac:dyDescent="0.2">
      <c r="A275" t="s">
        <v>228</v>
      </c>
      <c r="B275" t="s">
        <v>34</v>
      </c>
      <c r="C275" t="s">
        <v>36</v>
      </c>
      <c r="D275">
        <v>10</v>
      </c>
      <c r="E275">
        <v>0</v>
      </c>
      <c r="F275" t="s">
        <v>211</v>
      </c>
    </row>
    <row r="276" spans="1:6" x14ac:dyDescent="0.2">
      <c r="A276" t="s">
        <v>229</v>
      </c>
      <c r="B276" t="s">
        <v>61</v>
      </c>
      <c r="C276" t="s">
        <v>47</v>
      </c>
      <c r="D276">
        <v>10</v>
      </c>
      <c r="E276">
        <v>0</v>
      </c>
      <c r="F276" t="s">
        <v>211</v>
      </c>
    </row>
    <row r="277" spans="1:6" x14ac:dyDescent="0.2">
      <c r="A277" t="s">
        <v>229</v>
      </c>
      <c r="B277" t="s">
        <v>47</v>
      </c>
      <c r="C277" t="s">
        <v>61</v>
      </c>
      <c r="D277">
        <v>10</v>
      </c>
      <c r="E277">
        <v>0</v>
      </c>
      <c r="F277" t="s">
        <v>211</v>
      </c>
    </row>
    <row r="278" spans="1:6" x14ac:dyDescent="0.2">
      <c r="A278" t="s">
        <v>230</v>
      </c>
      <c r="B278" t="s">
        <v>40</v>
      </c>
      <c r="C278" t="s">
        <v>55</v>
      </c>
      <c r="D278">
        <v>10</v>
      </c>
      <c r="E278">
        <v>0</v>
      </c>
      <c r="F278" t="s">
        <v>211</v>
      </c>
    </row>
    <row r="279" spans="1:6" x14ac:dyDescent="0.2">
      <c r="A279" t="s">
        <v>230</v>
      </c>
      <c r="B279" t="s">
        <v>55</v>
      </c>
      <c r="C279" t="s">
        <v>40</v>
      </c>
      <c r="D279">
        <v>10</v>
      </c>
      <c r="E279">
        <v>0</v>
      </c>
      <c r="F279" t="s">
        <v>211</v>
      </c>
    </row>
    <row r="280" spans="1:6" x14ac:dyDescent="0.2">
      <c r="A280" t="s">
        <v>231</v>
      </c>
      <c r="B280" t="s">
        <v>42</v>
      </c>
      <c r="C280" t="s">
        <v>38</v>
      </c>
      <c r="D280">
        <v>10</v>
      </c>
      <c r="E280">
        <v>0</v>
      </c>
      <c r="F280" t="s">
        <v>211</v>
      </c>
    </row>
    <row r="281" spans="1:6" x14ac:dyDescent="0.2">
      <c r="A281" t="s">
        <v>231</v>
      </c>
      <c r="B281" t="s">
        <v>38</v>
      </c>
      <c r="C281" t="s">
        <v>42</v>
      </c>
      <c r="D281">
        <v>10</v>
      </c>
      <c r="E281">
        <v>0</v>
      </c>
      <c r="F281" t="s">
        <v>211</v>
      </c>
    </row>
    <row r="282" spans="1:6" x14ac:dyDescent="0.2">
      <c r="A282" t="s">
        <v>232</v>
      </c>
      <c r="B282" t="s">
        <v>41</v>
      </c>
      <c r="C282" t="s">
        <v>53</v>
      </c>
      <c r="D282">
        <v>10</v>
      </c>
      <c r="E282">
        <v>0</v>
      </c>
      <c r="F282" t="s">
        <v>211</v>
      </c>
    </row>
    <row r="283" spans="1:6" x14ac:dyDescent="0.2">
      <c r="A283" t="s">
        <v>232</v>
      </c>
      <c r="B283" t="s">
        <v>53</v>
      </c>
      <c r="C283" t="s">
        <v>41</v>
      </c>
      <c r="D283">
        <v>10</v>
      </c>
      <c r="E283">
        <v>0</v>
      </c>
      <c r="F283" t="s">
        <v>211</v>
      </c>
    </row>
    <row r="284" spans="1:6" x14ac:dyDescent="0.2">
      <c r="A284" t="s">
        <v>233</v>
      </c>
      <c r="B284" t="s">
        <v>39</v>
      </c>
      <c r="C284" t="s">
        <v>56</v>
      </c>
      <c r="D284">
        <v>10</v>
      </c>
      <c r="E284">
        <v>0</v>
      </c>
      <c r="F284" t="s">
        <v>211</v>
      </c>
    </row>
    <row r="285" spans="1:6" x14ac:dyDescent="0.2">
      <c r="A285" t="s">
        <v>233</v>
      </c>
      <c r="B285" t="s">
        <v>56</v>
      </c>
      <c r="C285" t="s">
        <v>39</v>
      </c>
      <c r="D285">
        <v>10</v>
      </c>
      <c r="E285">
        <v>0</v>
      </c>
      <c r="F285" t="s">
        <v>211</v>
      </c>
    </row>
    <row r="286" spans="1:6" x14ac:dyDescent="0.2">
      <c r="A286" t="s">
        <v>234</v>
      </c>
      <c r="B286" t="s">
        <v>62</v>
      </c>
      <c r="C286" t="s">
        <v>31</v>
      </c>
      <c r="D286">
        <v>10</v>
      </c>
      <c r="E286">
        <v>0</v>
      </c>
      <c r="F286" t="s">
        <v>211</v>
      </c>
    </row>
    <row r="287" spans="1:6" x14ac:dyDescent="0.2">
      <c r="A287" t="s">
        <v>234</v>
      </c>
      <c r="B287" t="s">
        <v>31</v>
      </c>
      <c r="C287" t="s">
        <v>62</v>
      </c>
      <c r="D287">
        <v>10</v>
      </c>
      <c r="E287">
        <v>0</v>
      </c>
      <c r="F287" t="s">
        <v>211</v>
      </c>
    </row>
    <row r="288" spans="1:6" x14ac:dyDescent="0.2">
      <c r="A288" t="s">
        <v>235</v>
      </c>
      <c r="B288" t="s">
        <v>43</v>
      </c>
      <c r="C288" t="s">
        <v>37</v>
      </c>
      <c r="D288">
        <v>10</v>
      </c>
      <c r="E288">
        <v>0</v>
      </c>
      <c r="F288" t="s">
        <v>211</v>
      </c>
    </row>
    <row r="289" spans="1:6" x14ac:dyDescent="0.2">
      <c r="A289" t="s">
        <v>235</v>
      </c>
      <c r="B289" t="s">
        <v>37</v>
      </c>
      <c r="C289" t="s">
        <v>43</v>
      </c>
      <c r="D289">
        <v>10</v>
      </c>
      <c r="E289">
        <v>0</v>
      </c>
      <c r="F289" t="s">
        <v>211</v>
      </c>
    </row>
    <row r="290" spans="1:6" x14ac:dyDescent="0.2">
      <c r="A290" t="s">
        <v>236</v>
      </c>
      <c r="B290" t="s">
        <v>46</v>
      </c>
      <c r="C290" t="s">
        <v>57</v>
      </c>
      <c r="D290">
        <v>10</v>
      </c>
      <c r="E290">
        <v>0</v>
      </c>
      <c r="F290" t="s">
        <v>211</v>
      </c>
    </row>
    <row r="291" spans="1:6" x14ac:dyDescent="0.2">
      <c r="A291" t="s">
        <v>236</v>
      </c>
      <c r="B291" t="s">
        <v>57</v>
      </c>
      <c r="C291" t="s">
        <v>46</v>
      </c>
      <c r="D291">
        <v>10</v>
      </c>
      <c r="E291">
        <v>0</v>
      </c>
      <c r="F291" t="s">
        <v>211</v>
      </c>
    </row>
    <row r="292" spans="1:6" x14ac:dyDescent="0.2">
      <c r="A292" t="s">
        <v>237</v>
      </c>
      <c r="B292" t="s">
        <v>33</v>
      </c>
      <c r="C292" t="s">
        <v>51</v>
      </c>
      <c r="D292">
        <v>10</v>
      </c>
      <c r="E292">
        <v>0</v>
      </c>
      <c r="F292" t="s">
        <v>211</v>
      </c>
    </row>
    <row r="293" spans="1:6" x14ac:dyDescent="0.2">
      <c r="A293" t="s">
        <v>237</v>
      </c>
      <c r="B293" t="s">
        <v>51</v>
      </c>
      <c r="C293" t="s">
        <v>33</v>
      </c>
      <c r="D293">
        <v>10</v>
      </c>
      <c r="E293">
        <v>0</v>
      </c>
      <c r="F293" t="s">
        <v>211</v>
      </c>
    </row>
    <row r="294" spans="1:6" x14ac:dyDescent="0.2">
      <c r="A294" t="s">
        <v>238</v>
      </c>
      <c r="B294" t="s">
        <v>54</v>
      </c>
      <c r="C294" t="s">
        <v>40</v>
      </c>
      <c r="D294">
        <v>11</v>
      </c>
      <c r="E294">
        <v>0</v>
      </c>
      <c r="F294" t="s">
        <v>211</v>
      </c>
    </row>
    <row r="295" spans="1:6" x14ac:dyDescent="0.2">
      <c r="A295" t="s">
        <v>238</v>
      </c>
      <c r="B295" t="s">
        <v>40</v>
      </c>
      <c r="C295" t="s">
        <v>54</v>
      </c>
      <c r="D295">
        <v>11</v>
      </c>
      <c r="E295">
        <v>0</v>
      </c>
      <c r="F295" t="s">
        <v>211</v>
      </c>
    </row>
    <row r="296" spans="1:6" x14ac:dyDescent="0.2">
      <c r="A296" t="s">
        <v>239</v>
      </c>
      <c r="B296" t="s">
        <v>34</v>
      </c>
      <c r="C296" t="s">
        <v>42</v>
      </c>
      <c r="D296">
        <v>11</v>
      </c>
      <c r="E296">
        <v>0</v>
      </c>
      <c r="F296" t="s">
        <v>211</v>
      </c>
    </row>
    <row r="297" spans="1:6" x14ac:dyDescent="0.2">
      <c r="A297" t="s">
        <v>239</v>
      </c>
      <c r="B297" t="s">
        <v>42</v>
      </c>
      <c r="C297" t="s">
        <v>34</v>
      </c>
      <c r="D297">
        <v>11</v>
      </c>
      <c r="E297">
        <v>0</v>
      </c>
      <c r="F297" t="s">
        <v>211</v>
      </c>
    </row>
    <row r="298" spans="1:6" x14ac:dyDescent="0.2">
      <c r="A298" t="s">
        <v>240</v>
      </c>
      <c r="B298" t="s">
        <v>31</v>
      </c>
      <c r="C298" t="s">
        <v>52</v>
      </c>
      <c r="D298">
        <v>11</v>
      </c>
      <c r="E298">
        <v>0</v>
      </c>
      <c r="F298" t="s">
        <v>211</v>
      </c>
    </row>
    <row r="299" spans="1:6" x14ac:dyDescent="0.2">
      <c r="A299" t="s">
        <v>240</v>
      </c>
      <c r="B299" t="s">
        <v>52</v>
      </c>
      <c r="C299" t="s">
        <v>31</v>
      </c>
      <c r="D299">
        <v>11</v>
      </c>
      <c r="E299">
        <v>0</v>
      </c>
      <c r="F299" t="s">
        <v>211</v>
      </c>
    </row>
    <row r="300" spans="1:6" x14ac:dyDescent="0.2">
      <c r="A300" t="s">
        <v>241</v>
      </c>
      <c r="B300" t="s">
        <v>47</v>
      </c>
      <c r="C300" t="s">
        <v>39</v>
      </c>
      <c r="D300">
        <v>11</v>
      </c>
      <c r="E300">
        <v>0</v>
      </c>
      <c r="F300" t="s">
        <v>211</v>
      </c>
    </row>
    <row r="301" spans="1:6" x14ac:dyDescent="0.2">
      <c r="A301" t="s">
        <v>241</v>
      </c>
      <c r="B301" t="s">
        <v>39</v>
      </c>
      <c r="C301" t="s">
        <v>47</v>
      </c>
      <c r="D301">
        <v>11</v>
      </c>
      <c r="E301">
        <v>0</v>
      </c>
      <c r="F301" t="s">
        <v>211</v>
      </c>
    </row>
    <row r="302" spans="1:6" x14ac:dyDescent="0.2">
      <c r="A302" t="s">
        <v>242</v>
      </c>
      <c r="B302" t="s">
        <v>59</v>
      </c>
      <c r="C302" t="s">
        <v>50</v>
      </c>
      <c r="D302">
        <v>11</v>
      </c>
      <c r="E302">
        <v>0</v>
      </c>
      <c r="F302" t="s">
        <v>211</v>
      </c>
    </row>
    <row r="303" spans="1:6" x14ac:dyDescent="0.2">
      <c r="A303" t="s">
        <v>242</v>
      </c>
      <c r="B303" t="s">
        <v>50</v>
      </c>
      <c r="C303" t="s">
        <v>59</v>
      </c>
      <c r="D303">
        <v>11</v>
      </c>
      <c r="E303">
        <v>0</v>
      </c>
      <c r="F303" t="s">
        <v>211</v>
      </c>
    </row>
    <row r="304" spans="1:6" x14ac:dyDescent="0.2">
      <c r="A304" t="s">
        <v>243</v>
      </c>
      <c r="B304" t="s">
        <v>32</v>
      </c>
      <c r="C304" t="s">
        <v>33</v>
      </c>
      <c r="D304">
        <v>11</v>
      </c>
      <c r="E304">
        <v>0</v>
      </c>
      <c r="F304" t="s">
        <v>211</v>
      </c>
    </row>
    <row r="305" spans="1:6" x14ac:dyDescent="0.2">
      <c r="A305" t="s">
        <v>243</v>
      </c>
      <c r="B305" t="s">
        <v>33</v>
      </c>
      <c r="C305" t="s">
        <v>32</v>
      </c>
      <c r="D305">
        <v>11</v>
      </c>
      <c r="E305">
        <v>0</v>
      </c>
      <c r="F305" t="s">
        <v>211</v>
      </c>
    </row>
    <row r="306" spans="1:6" x14ac:dyDescent="0.2">
      <c r="A306" t="s">
        <v>244</v>
      </c>
      <c r="B306" t="s">
        <v>56</v>
      </c>
      <c r="C306" t="s">
        <v>61</v>
      </c>
      <c r="D306">
        <v>11</v>
      </c>
      <c r="E306">
        <v>0</v>
      </c>
      <c r="F306" t="s">
        <v>211</v>
      </c>
    </row>
    <row r="307" spans="1:6" x14ac:dyDescent="0.2">
      <c r="A307" t="s">
        <v>244</v>
      </c>
      <c r="B307" t="s">
        <v>61</v>
      </c>
      <c r="C307" t="s">
        <v>56</v>
      </c>
      <c r="D307">
        <v>11</v>
      </c>
      <c r="E307">
        <v>0</v>
      </c>
      <c r="F307" t="s">
        <v>211</v>
      </c>
    </row>
    <row r="308" spans="1:6" x14ac:dyDescent="0.2">
      <c r="A308" t="s">
        <v>245</v>
      </c>
      <c r="B308" t="s">
        <v>35</v>
      </c>
      <c r="C308" t="s">
        <v>55</v>
      </c>
      <c r="D308">
        <v>11</v>
      </c>
      <c r="E308">
        <v>0</v>
      </c>
      <c r="F308" t="s">
        <v>211</v>
      </c>
    </row>
    <row r="309" spans="1:6" x14ac:dyDescent="0.2">
      <c r="A309" t="s">
        <v>245</v>
      </c>
      <c r="B309" t="s">
        <v>55</v>
      </c>
      <c r="C309" t="s">
        <v>35</v>
      </c>
      <c r="D309">
        <v>11</v>
      </c>
      <c r="E309">
        <v>0</v>
      </c>
      <c r="F309" t="s">
        <v>211</v>
      </c>
    </row>
    <row r="310" spans="1:6" x14ac:dyDescent="0.2">
      <c r="A310" t="s">
        <v>246</v>
      </c>
      <c r="B310" t="s">
        <v>36</v>
      </c>
      <c r="C310" t="s">
        <v>38</v>
      </c>
      <c r="D310">
        <v>11</v>
      </c>
      <c r="E310">
        <v>0</v>
      </c>
      <c r="F310" t="s">
        <v>211</v>
      </c>
    </row>
    <row r="311" spans="1:6" x14ac:dyDescent="0.2">
      <c r="A311" t="s">
        <v>246</v>
      </c>
      <c r="B311" t="s">
        <v>38</v>
      </c>
      <c r="C311" t="s">
        <v>36</v>
      </c>
      <c r="D311">
        <v>11</v>
      </c>
      <c r="E311">
        <v>0</v>
      </c>
      <c r="F311" t="s">
        <v>211</v>
      </c>
    </row>
    <row r="312" spans="1:6" x14ac:dyDescent="0.2">
      <c r="A312" t="s">
        <v>247</v>
      </c>
      <c r="B312" t="s">
        <v>44</v>
      </c>
      <c r="C312" t="s">
        <v>53</v>
      </c>
      <c r="D312">
        <v>11</v>
      </c>
      <c r="E312">
        <v>0</v>
      </c>
      <c r="F312" t="s">
        <v>211</v>
      </c>
    </row>
    <row r="313" spans="1:6" x14ac:dyDescent="0.2">
      <c r="A313" t="s">
        <v>247</v>
      </c>
      <c r="B313" t="s">
        <v>53</v>
      </c>
      <c r="C313" t="s">
        <v>44</v>
      </c>
      <c r="D313">
        <v>11</v>
      </c>
      <c r="E313">
        <v>0</v>
      </c>
      <c r="F313" t="s">
        <v>211</v>
      </c>
    </row>
    <row r="314" spans="1:6" x14ac:dyDescent="0.2">
      <c r="A314" t="s">
        <v>248</v>
      </c>
      <c r="B314" t="s">
        <v>51</v>
      </c>
      <c r="C314" t="s">
        <v>46</v>
      </c>
      <c r="D314">
        <v>11</v>
      </c>
      <c r="E314">
        <v>0</v>
      </c>
      <c r="F314" t="s">
        <v>211</v>
      </c>
    </row>
    <row r="315" spans="1:6" x14ac:dyDescent="0.2">
      <c r="A315" t="s">
        <v>248</v>
      </c>
      <c r="B315" t="s">
        <v>46</v>
      </c>
      <c r="C315" t="s">
        <v>51</v>
      </c>
      <c r="D315">
        <v>11</v>
      </c>
      <c r="E315">
        <v>0</v>
      </c>
      <c r="F315" t="s">
        <v>211</v>
      </c>
    </row>
    <row r="316" spans="1:6" x14ac:dyDescent="0.2">
      <c r="A316" t="s">
        <v>249</v>
      </c>
      <c r="B316" t="s">
        <v>60</v>
      </c>
      <c r="C316" t="s">
        <v>57</v>
      </c>
      <c r="D316">
        <v>11</v>
      </c>
      <c r="E316">
        <v>0</v>
      </c>
      <c r="F316" t="s">
        <v>211</v>
      </c>
    </row>
    <row r="317" spans="1:6" x14ac:dyDescent="0.2">
      <c r="A317" t="s">
        <v>249</v>
      </c>
      <c r="B317" t="s">
        <v>57</v>
      </c>
      <c r="C317" t="s">
        <v>60</v>
      </c>
      <c r="D317">
        <v>11</v>
      </c>
      <c r="E317">
        <v>0</v>
      </c>
      <c r="F317" t="s">
        <v>211</v>
      </c>
    </row>
    <row r="318" spans="1:6" x14ac:dyDescent="0.2">
      <c r="A318" t="s">
        <v>250</v>
      </c>
      <c r="B318" t="s">
        <v>62</v>
      </c>
      <c r="C318" t="s">
        <v>49</v>
      </c>
      <c r="D318">
        <v>11</v>
      </c>
      <c r="E318">
        <v>0</v>
      </c>
      <c r="F318" t="s">
        <v>211</v>
      </c>
    </row>
    <row r="319" spans="1:6" x14ac:dyDescent="0.2">
      <c r="A319" t="s">
        <v>250</v>
      </c>
      <c r="B319" t="s">
        <v>49</v>
      </c>
      <c r="C319" t="s">
        <v>62</v>
      </c>
      <c r="D319">
        <v>11</v>
      </c>
      <c r="E319">
        <v>0</v>
      </c>
      <c r="F319" t="s">
        <v>211</v>
      </c>
    </row>
    <row r="320" spans="1:6" x14ac:dyDescent="0.2">
      <c r="A320" t="s">
        <v>251</v>
      </c>
      <c r="B320" t="s">
        <v>58</v>
      </c>
      <c r="C320" t="s">
        <v>43</v>
      </c>
      <c r="D320">
        <v>11</v>
      </c>
      <c r="E320">
        <v>0</v>
      </c>
      <c r="F320" t="s">
        <v>211</v>
      </c>
    </row>
    <row r="321" spans="1:6" x14ac:dyDescent="0.2">
      <c r="A321" t="s">
        <v>251</v>
      </c>
      <c r="B321" t="s">
        <v>43</v>
      </c>
      <c r="C321" t="s">
        <v>58</v>
      </c>
      <c r="D321">
        <v>11</v>
      </c>
      <c r="E321">
        <v>0</v>
      </c>
      <c r="F321" t="s">
        <v>211</v>
      </c>
    </row>
    <row r="322" spans="1:6" x14ac:dyDescent="0.2">
      <c r="A322" t="s">
        <v>252</v>
      </c>
      <c r="B322" t="s">
        <v>44</v>
      </c>
      <c r="C322" t="s">
        <v>34</v>
      </c>
      <c r="D322">
        <v>12</v>
      </c>
      <c r="E322">
        <v>0</v>
      </c>
      <c r="F322" t="s">
        <v>211</v>
      </c>
    </row>
    <row r="323" spans="1:6" x14ac:dyDescent="0.2">
      <c r="A323" t="s">
        <v>252</v>
      </c>
      <c r="B323" t="s">
        <v>34</v>
      </c>
      <c r="C323" t="s">
        <v>44</v>
      </c>
      <c r="D323">
        <v>12</v>
      </c>
      <c r="E323">
        <v>0</v>
      </c>
      <c r="F323" t="s">
        <v>211</v>
      </c>
    </row>
    <row r="324" spans="1:6" x14ac:dyDescent="0.2">
      <c r="A324" t="s">
        <v>253</v>
      </c>
      <c r="B324" t="s">
        <v>47</v>
      </c>
      <c r="C324" t="s">
        <v>52</v>
      </c>
      <c r="D324">
        <v>12</v>
      </c>
      <c r="E324">
        <v>0</v>
      </c>
      <c r="F324" t="s">
        <v>211</v>
      </c>
    </row>
    <row r="325" spans="1:6" x14ac:dyDescent="0.2">
      <c r="A325" t="s">
        <v>253</v>
      </c>
      <c r="B325" t="s">
        <v>52</v>
      </c>
      <c r="C325" t="s">
        <v>47</v>
      </c>
      <c r="D325">
        <v>12</v>
      </c>
      <c r="E325">
        <v>0</v>
      </c>
      <c r="F325" t="s">
        <v>211</v>
      </c>
    </row>
    <row r="326" spans="1:6" x14ac:dyDescent="0.2">
      <c r="A326" t="s">
        <v>254</v>
      </c>
      <c r="B326" t="s">
        <v>38</v>
      </c>
      <c r="C326" t="s">
        <v>61</v>
      </c>
      <c r="D326">
        <v>12</v>
      </c>
      <c r="E326">
        <v>0</v>
      </c>
      <c r="F326" t="s">
        <v>211</v>
      </c>
    </row>
    <row r="327" spans="1:6" x14ac:dyDescent="0.2">
      <c r="A327" t="s">
        <v>254</v>
      </c>
      <c r="B327" t="s">
        <v>61</v>
      </c>
      <c r="C327" t="s">
        <v>38</v>
      </c>
      <c r="D327">
        <v>12</v>
      </c>
      <c r="E327">
        <v>0</v>
      </c>
      <c r="F327" t="s">
        <v>211</v>
      </c>
    </row>
    <row r="328" spans="1:6" x14ac:dyDescent="0.2">
      <c r="A328" t="s">
        <v>255</v>
      </c>
      <c r="B328" t="s">
        <v>60</v>
      </c>
      <c r="C328" t="s">
        <v>46</v>
      </c>
      <c r="D328">
        <v>12</v>
      </c>
      <c r="E328">
        <v>0</v>
      </c>
      <c r="F328" t="s">
        <v>211</v>
      </c>
    </row>
    <row r="329" spans="1:6" x14ac:dyDescent="0.2">
      <c r="A329" t="s">
        <v>255</v>
      </c>
      <c r="B329" t="s">
        <v>46</v>
      </c>
      <c r="C329" t="s">
        <v>60</v>
      </c>
      <c r="D329">
        <v>12</v>
      </c>
      <c r="E329">
        <v>0</v>
      </c>
      <c r="F329" t="s">
        <v>211</v>
      </c>
    </row>
    <row r="330" spans="1:6" x14ac:dyDescent="0.2">
      <c r="A330" t="s">
        <v>256</v>
      </c>
      <c r="B330" t="s">
        <v>58</v>
      </c>
      <c r="C330" t="s">
        <v>62</v>
      </c>
      <c r="D330">
        <v>12</v>
      </c>
      <c r="E330">
        <v>0</v>
      </c>
      <c r="F330" t="s">
        <v>211</v>
      </c>
    </row>
    <row r="331" spans="1:6" x14ac:dyDescent="0.2">
      <c r="A331" t="s">
        <v>256</v>
      </c>
      <c r="B331" t="s">
        <v>62</v>
      </c>
      <c r="C331" t="s">
        <v>58</v>
      </c>
      <c r="D331">
        <v>12</v>
      </c>
      <c r="E331">
        <v>0</v>
      </c>
      <c r="F331" t="s">
        <v>211</v>
      </c>
    </row>
    <row r="332" spans="1:6" x14ac:dyDescent="0.2">
      <c r="A332" t="s">
        <v>257</v>
      </c>
      <c r="B332" t="s">
        <v>32</v>
      </c>
      <c r="C332" t="s">
        <v>42</v>
      </c>
      <c r="D332">
        <v>12</v>
      </c>
      <c r="E332">
        <v>0</v>
      </c>
      <c r="F332" t="s">
        <v>211</v>
      </c>
    </row>
    <row r="333" spans="1:6" x14ac:dyDescent="0.2">
      <c r="A333" t="s">
        <v>257</v>
      </c>
      <c r="B333" t="s">
        <v>42</v>
      </c>
      <c r="C333" t="s">
        <v>32</v>
      </c>
      <c r="D333">
        <v>12</v>
      </c>
      <c r="E333">
        <v>0</v>
      </c>
      <c r="F333" t="s">
        <v>211</v>
      </c>
    </row>
    <row r="334" spans="1:6" x14ac:dyDescent="0.2">
      <c r="A334" t="s">
        <v>258</v>
      </c>
      <c r="B334" t="s">
        <v>39</v>
      </c>
      <c r="C334" t="s">
        <v>50</v>
      </c>
      <c r="D334">
        <v>12</v>
      </c>
      <c r="E334">
        <v>0</v>
      </c>
      <c r="F334" t="s">
        <v>211</v>
      </c>
    </row>
    <row r="335" spans="1:6" x14ac:dyDescent="0.2">
      <c r="A335" t="s">
        <v>258</v>
      </c>
      <c r="B335" t="s">
        <v>50</v>
      </c>
      <c r="C335" t="s">
        <v>39</v>
      </c>
      <c r="D335">
        <v>12</v>
      </c>
      <c r="E335">
        <v>0</v>
      </c>
      <c r="F335" t="s">
        <v>211</v>
      </c>
    </row>
    <row r="336" spans="1:6" x14ac:dyDescent="0.2">
      <c r="A336" t="s">
        <v>259</v>
      </c>
      <c r="B336" t="s">
        <v>41</v>
      </c>
      <c r="C336" t="s">
        <v>33</v>
      </c>
      <c r="D336">
        <v>12</v>
      </c>
      <c r="E336">
        <v>0</v>
      </c>
      <c r="F336" t="s">
        <v>211</v>
      </c>
    </row>
    <row r="337" spans="1:6" x14ac:dyDescent="0.2">
      <c r="A337" t="s">
        <v>259</v>
      </c>
      <c r="B337" t="s">
        <v>33</v>
      </c>
      <c r="C337" t="s">
        <v>41</v>
      </c>
      <c r="D337">
        <v>12</v>
      </c>
      <c r="E337">
        <v>0</v>
      </c>
      <c r="F337" t="s">
        <v>211</v>
      </c>
    </row>
    <row r="338" spans="1:6" x14ac:dyDescent="0.2">
      <c r="A338" t="s">
        <v>260</v>
      </c>
      <c r="B338" t="s">
        <v>37</v>
      </c>
      <c r="C338" t="s">
        <v>53</v>
      </c>
      <c r="D338">
        <v>12</v>
      </c>
      <c r="E338">
        <v>0</v>
      </c>
      <c r="F338" t="s">
        <v>211</v>
      </c>
    </row>
    <row r="339" spans="1:6" x14ac:dyDescent="0.2">
      <c r="A339" t="s">
        <v>260</v>
      </c>
      <c r="B339" t="s">
        <v>53</v>
      </c>
      <c r="C339" t="s">
        <v>37</v>
      </c>
      <c r="D339">
        <v>12</v>
      </c>
      <c r="E339">
        <v>0</v>
      </c>
      <c r="F339" t="s">
        <v>211</v>
      </c>
    </row>
    <row r="340" spans="1:6" x14ac:dyDescent="0.2">
      <c r="A340" t="s">
        <v>261</v>
      </c>
      <c r="B340" t="s">
        <v>56</v>
      </c>
      <c r="C340" t="s">
        <v>54</v>
      </c>
      <c r="D340">
        <v>12</v>
      </c>
      <c r="E340">
        <v>0</v>
      </c>
      <c r="F340" t="s">
        <v>211</v>
      </c>
    </row>
    <row r="341" spans="1:6" x14ac:dyDescent="0.2">
      <c r="A341" t="s">
        <v>261</v>
      </c>
      <c r="B341" t="s">
        <v>54</v>
      </c>
      <c r="C341" t="s">
        <v>56</v>
      </c>
      <c r="D341">
        <v>12</v>
      </c>
      <c r="E341">
        <v>0</v>
      </c>
      <c r="F341" t="s">
        <v>211</v>
      </c>
    </row>
    <row r="342" spans="1:6" x14ac:dyDescent="0.2">
      <c r="A342" t="s">
        <v>262</v>
      </c>
      <c r="B342" t="s">
        <v>57</v>
      </c>
      <c r="C342" t="s">
        <v>48</v>
      </c>
      <c r="D342">
        <v>12</v>
      </c>
      <c r="E342">
        <v>0</v>
      </c>
      <c r="F342" t="s">
        <v>211</v>
      </c>
    </row>
    <row r="343" spans="1:6" x14ac:dyDescent="0.2">
      <c r="A343" t="s">
        <v>262</v>
      </c>
      <c r="B343" t="s">
        <v>48</v>
      </c>
      <c r="C343" t="s">
        <v>57</v>
      </c>
      <c r="D343">
        <v>12</v>
      </c>
      <c r="E343">
        <v>0</v>
      </c>
      <c r="F343" t="s">
        <v>211</v>
      </c>
    </row>
    <row r="344" spans="1:6" x14ac:dyDescent="0.2">
      <c r="A344" t="s">
        <v>263</v>
      </c>
      <c r="B344" t="s">
        <v>49</v>
      </c>
      <c r="C344" t="s">
        <v>40</v>
      </c>
      <c r="D344">
        <v>12</v>
      </c>
      <c r="E344">
        <v>0</v>
      </c>
      <c r="F344" t="s">
        <v>211</v>
      </c>
    </row>
    <row r="345" spans="1:6" x14ac:dyDescent="0.2">
      <c r="A345" t="s">
        <v>263</v>
      </c>
      <c r="B345" t="s">
        <v>40</v>
      </c>
      <c r="C345" t="s">
        <v>49</v>
      </c>
      <c r="D345">
        <v>12</v>
      </c>
      <c r="E345">
        <v>0</v>
      </c>
      <c r="F345" t="s">
        <v>211</v>
      </c>
    </row>
    <row r="346" spans="1:6" x14ac:dyDescent="0.2">
      <c r="A346" t="s">
        <v>264</v>
      </c>
      <c r="B346" t="s">
        <v>35</v>
      </c>
      <c r="C346" t="s">
        <v>51</v>
      </c>
      <c r="D346">
        <v>12</v>
      </c>
      <c r="E346">
        <v>0</v>
      </c>
      <c r="F346" t="s">
        <v>211</v>
      </c>
    </row>
    <row r="347" spans="1:6" x14ac:dyDescent="0.2">
      <c r="A347" t="s">
        <v>264</v>
      </c>
      <c r="B347" t="s">
        <v>51</v>
      </c>
      <c r="C347" t="s">
        <v>35</v>
      </c>
      <c r="D347">
        <v>12</v>
      </c>
      <c r="E347">
        <v>0</v>
      </c>
      <c r="F347" t="s">
        <v>211</v>
      </c>
    </row>
    <row r="348" spans="1:6" x14ac:dyDescent="0.2">
      <c r="A348" t="s">
        <v>265</v>
      </c>
      <c r="B348" t="s">
        <v>36</v>
      </c>
      <c r="C348" t="s">
        <v>59</v>
      </c>
      <c r="D348">
        <v>12</v>
      </c>
      <c r="E348">
        <v>0</v>
      </c>
      <c r="F348" t="s">
        <v>211</v>
      </c>
    </row>
    <row r="349" spans="1:6" x14ac:dyDescent="0.2">
      <c r="A349" t="s">
        <v>265</v>
      </c>
      <c r="B349" t="s">
        <v>59</v>
      </c>
      <c r="C349" t="s">
        <v>36</v>
      </c>
      <c r="D349">
        <v>12</v>
      </c>
      <c r="E349">
        <v>0</v>
      </c>
      <c r="F349" t="s">
        <v>211</v>
      </c>
    </row>
    <row r="350" spans="1:6" x14ac:dyDescent="0.2">
      <c r="A350" t="s">
        <v>266</v>
      </c>
      <c r="B350" t="s">
        <v>43</v>
      </c>
      <c r="C350" t="s">
        <v>31</v>
      </c>
      <c r="D350">
        <v>12</v>
      </c>
      <c r="E350">
        <v>0</v>
      </c>
      <c r="F350" t="s">
        <v>211</v>
      </c>
    </row>
    <row r="351" spans="1:6" x14ac:dyDescent="0.2">
      <c r="A351" t="s">
        <v>266</v>
      </c>
      <c r="B351" t="s">
        <v>31</v>
      </c>
      <c r="C351" t="s">
        <v>43</v>
      </c>
      <c r="D351">
        <v>12</v>
      </c>
      <c r="E351">
        <v>0</v>
      </c>
      <c r="F351" t="s">
        <v>211</v>
      </c>
    </row>
    <row r="352" spans="1:6" x14ac:dyDescent="0.2">
      <c r="A352" t="s">
        <v>267</v>
      </c>
      <c r="B352" t="s">
        <v>55</v>
      </c>
      <c r="C352" t="s">
        <v>45</v>
      </c>
      <c r="D352">
        <v>12</v>
      </c>
      <c r="E352">
        <v>0</v>
      </c>
      <c r="F352" t="s">
        <v>211</v>
      </c>
    </row>
    <row r="353" spans="1:6" x14ac:dyDescent="0.2">
      <c r="A353" t="s">
        <v>267</v>
      </c>
      <c r="B353" t="s">
        <v>45</v>
      </c>
      <c r="C353" t="s">
        <v>55</v>
      </c>
      <c r="D353">
        <v>12</v>
      </c>
      <c r="E353">
        <v>0</v>
      </c>
      <c r="F353" t="s">
        <v>211</v>
      </c>
    </row>
    <row r="354" spans="1:6" x14ac:dyDescent="0.2">
      <c r="A354" t="s">
        <v>268</v>
      </c>
      <c r="B354" t="s">
        <v>61</v>
      </c>
      <c r="C354" t="s">
        <v>47</v>
      </c>
      <c r="D354">
        <v>13</v>
      </c>
      <c r="E354">
        <v>0</v>
      </c>
      <c r="F354" t="s">
        <v>211</v>
      </c>
    </row>
    <row r="355" spans="1:6" x14ac:dyDescent="0.2">
      <c r="A355" t="s">
        <v>268</v>
      </c>
      <c r="B355" t="s">
        <v>47</v>
      </c>
      <c r="C355" t="s">
        <v>61</v>
      </c>
      <c r="D355">
        <v>13</v>
      </c>
      <c r="E355">
        <v>0</v>
      </c>
      <c r="F355" t="s">
        <v>211</v>
      </c>
    </row>
    <row r="356" spans="1:6" x14ac:dyDescent="0.2">
      <c r="A356" t="s">
        <v>269</v>
      </c>
      <c r="B356" t="s">
        <v>35</v>
      </c>
      <c r="C356" t="s">
        <v>46</v>
      </c>
      <c r="D356">
        <v>13</v>
      </c>
      <c r="E356">
        <v>0</v>
      </c>
      <c r="F356" t="s">
        <v>211</v>
      </c>
    </row>
    <row r="357" spans="1:6" x14ac:dyDescent="0.2">
      <c r="A357" t="s">
        <v>269</v>
      </c>
      <c r="B357" t="s">
        <v>46</v>
      </c>
      <c r="C357" t="s">
        <v>35</v>
      </c>
      <c r="D357">
        <v>13</v>
      </c>
      <c r="E357">
        <v>0</v>
      </c>
      <c r="F357" t="s">
        <v>211</v>
      </c>
    </row>
    <row r="358" spans="1:6" x14ac:dyDescent="0.2">
      <c r="A358" t="s">
        <v>270</v>
      </c>
      <c r="B358" t="s">
        <v>36</v>
      </c>
      <c r="C358" t="s">
        <v>50</v>
      </c>
      <c r="D358">
        <v>13</v>
      </c>
      <c r="E358">
        <v>0</v>
      </c>
      <c r="F358" t="s">
        <v>211</v>
      </c>
    </row>
    <row r="359" spans="1:6" x14ac:dyDescent="0.2">
      <c r="A359" t="s">
        <v>270</v>
      </c>
      <c r="B359" t="s">
        <v>50</v>
      </c>
      <c r="C359" t="s">
        <v>36</v>
      </c>
      <c r="D359">
        <v>13</v>
      </c>
      <c r="E359">
        <v>0</v>
      </c>
      <c r="F359" t="s">
        <v>211</v>
      </c>
    </row>
    <row r="360" spans="1:6" x14ac:dyDescent="0.2">
      <c r="A360" t="s">
        <v>271</v>
      </c>
      <c r="B360" t="s">
        <v>55</v>
      </c>
      <c r="C360" t="s">
        <v>42</v>
      </c>
      <c r="D360">
        <v>13</v>
      </c>
      <c r="E360">
        <v>0</v>
      </c>
      <c r="F360" t="s">
        <v>211</v>
      </c>
    </row>
    <row r="361" spans="1:6" x14ac:dyDescent="0.2">
      <c r="A361" t="s">
        <v>271</v>
      </c>
      <c r="B361" t="s">
        <v>42</v>
      </c>
      <c r="C361" t="s">
        <v>55</v>
      </c>
      <c r="D361">
        <v>13</v>
      </c>
      <c r="E361">
        <v>0</v>
      </c>
      <c r="F361" t="s">
        <v>211</v>
      </c>
    </row>
    <row r="362" spans="1:6" x14ac:dyDescent="0.2">
      <c r="A362" t="s">
        <v>272</v>
      </c>
      <c r="B362" t="s">
        <v>44</v>
      </c>
      <c r="C362" t="s">
        <v>41</v>
      </c>
      <c r="D362">
        <v>13</v>
      </c>
      <c r="E362">
        <v>0</v>
      </c>
      <c r="F362" t="s">
        <v>211</v>
      </c>
    </row>
    <row r="363" spans="1:6" x14ac:dyDescent="0.2">
      <c r="A363" t="s">
        <v>272</v>
      </c>
      <c r="B363" t="s">
        <v>41</v>
      </c>
      <c r="C363" t="s">
        <v>44</v>
      </c>
      <c r="D363">
        <v>13</v>
      </c>
      <c r="E363">
        <v>0</v>
      </c>
      <c r="F363" t="s">
        <v>211</v>
      </c>
    </row>
    <row r="364" spans="1:6" x14ac:dyDescent="0.2">
      <c r="A364" t="s">
        <v>273</v>
      </c>
      <c r="B364" t="s">
        <v>45</v>
      </c>
      <c r="C364" t="s">
        <v>51</v>
      </c>
      <c r="D364">
        <v>13</v>
      </c>
      <c r="E364">
        <v>0</v>
      </c>
      <c r="F364" t="s">
        <v>211</v>
      </c>
    </row>
    <row r="365" spans="1:6" x14ac:dyDescent="0.2">
      <c r="A365" t="s">
        <v>273</v>
      </c>
      <c r="B365" t="s">
        <v>51</v>
      </c>
      <c r="C365" t="s">
        <v>45</v>
      </c>
      <c r="D365">
        <v>13</v>
      </c>
      <c r="E365">
        <v>0</v>
      </c>
      <c r="F365" t="s">
        <v>211</v>
      </c>
    </row>
    <row r="366" spans="1:6" x14ac:dyDescent="0.2">
      <c r="A366" t="s">
        <v>274</v>
      </c>
      <c r="B366" t="s">
        <v>33</v>
      </c>
      <c r="C366" t="s">
        <v>58</v>
      </c>
      <c r="D366">
        <v>13</v>
      </c>
      <c r="E366">
        <v>0</v>
      </c>
      <c r="F366" t="s">
        <v>211</v>
      </c>
    </row>
    <row r="367" spans="1:6" x14ac:dyDescent="0.2">
      <c r="A367" t="s">
        <v>274</v>
      </c>
      <c r="B367" t="s">
        <v>58</v>
      </c>
      <c r="C367" t="s">
        <v>33</v>
      </c>
      <c r="D367">
        <v>13</v>
      </c>
      <c r="E367">
        <v>0</v>
      </c>
      <c r="F367" t="s">
        <v>211</v>
      </c>
    </row>
    <row r="368" spans="1:6" x14ac:dyDescent="0.2">
      <c r="A368" t="s">
        <v>275</v>
      </c>
      <c r="B368" t="s">
        <v>40</v>
      </c>
      <c r="C368" t="s">
        <v>54</v>
      </c>
      <c r="D368">
        <v>13</v>
      </c>
      <c r="E368">
        <v>0</v>
      </c>
      <c r="F368" t="s">
        <v>211</v>
      </c>
    </row>
    <row r="369" spans="1:6" x14ac:dyDescent="0.2">
      <c r="A369" t="s">
        <v>275</v>
      </c>
      <c r="B369" t="s">
        <v>54</v>
      </c>
      <c r="C369" t="s">
        <v>40</v>
      </c>
      <c r="D369">
        <v>13</v>
      </c>
      <c r="E369">
        <v>0</v>
      </c>
      <c r="F369" t="s">
        <v>211</v>
      </c>
    </row>
    <row r="370" spans="1:6" x14ac:dyDescent="0.2">
      <c r="A370" t="s">
        <v>276</v>
      </c>
      <c r="B370" t="s">
        <v>32</v>
      </c>
      <c r="C370" t="s">
        <v>37</v>
      </c>
      <c r="D370">
        <v>13</v>
      </c>
      <c r="E370">
        <v>0</v>
      </c>
      <c r="F370" t="s">
        <v>211</v>
      </c>
    </row>
    <row r="371" spans="1:6" x14ac:dyDescent="0.2">
      <c r="A371" t="s">
        <v>276</v>
      </c>
      <c r="B371" t="s">
        <v>37</v>
      </c>
      <c r="C371" t="s">
        <v>32</v>
      </c>
      <c r="D371">
        <v>13</v>
      </c>
      <c r="E371">
        <v>0</v>
      </c>
      <c r="F371" t="s">
        <v>211</v>
      </c>
    </row>
    <row r="372" spans="1:6" x14ac:dyDescent="0.2">
      <c r="A372" t="s">
        <v>277</v>
      </c>
      <c r="B372" t="s">
        <v>57</v>
      </c>
      <c r="C372" t="s">
        <v>39</v>
      </c>
      <c r="D372">
        <v>13</v>
      </c>
      <c r="E372">
        <v>0</v>
      </c>
      <c r="F372" t="s">
        <v>211</v>
      </c>
    </row>
    <row r="373" spans="1:6" x14ac:dyDescent="0.2">
      <c r="A373" t="s">
        <v>277</v>
      </c>
      <c r="B373" t="s">
        <v>39</v>
      </c>
      <c r="C373" t="s">
        <v>57</v>
      </c>
      <c r="D373">
        <v>13</v>
      </c>
      <c r="E373">
        <v>0</v>
      </c>
      <c r="F373" t="s">
        <v>211</v>
      </c>
    </row>
    <row r="374" spans="1:6" x14ac:dyDescent="0.2">
      <c r="A374" t="s">
        <v>278</v>
      </c>
      <c r="B374" t="s">
        <v>60</v>
      </c>
      <c r="C374" t="s">
        <v>52</v>
      </c>
      <c r="D374">
        <v>13</v>
      </c>
      <c r="E374">
        <v>0</v>
      </c>
      <c r="F374" t="s">
        <v>211</v>
      </c>
    </row>
    <row r="375" spans="1:6" x14ac:dyDescent="0.2">
      <c r="A375" t="s">
        <v>278</v>
      </c>
      <c r="B375" t="s">
        <v>52</v>
      </c>
      <c r="C375" t="s">
        <v>60</v>
      </c>
      <c r="D375">
        <v>13</v>
      </c>
      <c r="E375">
        <v>0</v>
      </c>
      <c r="F375" t="s">
        <v>211</v>
      </c>
    </row>
    <row r="376" spans="1:6" x14ac:dyDescent="0.2">
      <c r="A376" t="s">
        <v>279</v>
      </c>
      <c r="B376" t="s">
        <v>49</v>
      </c>
      <c r="C376" t="s">
        <v>31</v>
      </c>
      <c r="D376">
        <v>13</v>
      </c>
      <c r="E376">
        <v>0</v>
      </c>
      <c r="F376" t="s">
        <v>211</v>
      </c>
    </row>
    <row r="377" spans="1:6" x14ac:dyDescent="0.2">
      <c r="A377" t="s">
        <v>279</v>
      </c>
      <c r="B377" t="s">
        <v>31</v>
      </c>
      <c r="C377" t="s">
        <v>49</v>
      </c>
      <c r="D377">
        <v>13</v>
      </c>
      <c r="E377">
        <v>0</v>
      </c>
      <c r="F377" t="s">
        <v>211</v>
      </c>
    </row>
    <row r="378" spans="1:6" x14ac:dyDescent="0.2">
      <c r="A378" t="s">
        <v>280</v>
      </c>
      <c r="B378" t="s">
        <v>62</v>
      </c>
      <c r="C378" t="s">
        <v>56</v>
      </c>
      <c r="D378">
        <v>13</v>
      </c>
      <c r="E378">
        <v>0</v>
      </c>
      <c r="F378" t="s">
        <v>211</v>
      </c>
    </row>
    <row r="379" spans="1:6" x14ac:dyDescent="0.2">
      <c r="A379" t="s">
        <v>280</v>
      </c>
      <c r="B379" t="s">
        <v>56</v>
      </c>
      <c r="C379" t="s">
        <v>62</v>
      </c>
      <c r="D379">
        <v>13</v>
      </c>
      <c r="E379">
        <v>0</v>
      </c>
      <c r="F379" t="s">
        <v>211</v>
      </c>
    </row>
    <row r="380" spans="1:6" x14ac:dyDescent="0.2">
      <c r="A380" t="s">
        <v>281</v>
      </c>
      <c r="B380" t="s">
        <v>38</v>
      </c>
      <c r="C380" t="s">
        <v>43</v>
      </c>
      <c r="D380">
        <v>13</v>
      </c>
      <c r="E380">
        <v>0</v>
      </c>
      <c r="F380" t="s">
        <v>211</v>
      </c>
    </row>
    <row r="381" spans="1:6" x14ac:dyDescent="0.2">
      <c r="A381" t="s">
        <v>281</v>
      </c>
      <c r="B381" t="s">
        <v>43</v>
      </c>
      <c r="C381" t="s">
        <v>38</v>
      </c>
      <c r="D381">
        <v>13</v>
      </c>
      <c r="E381">
        <v>0</v>
      </c>
      <c r="F381" t="s">
        <v>211</v>
      </c>
    </row>
    <row r="382" spans="1:6" x14ac:dyDescent="0.2">
      <c r="A382" t="s">
        <v>282</v>
      </c>
      <c r="B382" t="s">
        <v>48</v>
      </c>
      <c r="C382" t="s">
        <v>59</v>
      </c>
      <c r="D382">
        <v>13</v>
      </c>
      <c r="E382">
        <v>0</v>
      </c>
      <c r="F382" t="s">
        <v>211</v>
      </c>
    </row>
    <row r="383" spans="1:6" x14ac:dyDescent="0.2">
      <c r="A383" t="s">
        <v>282</v>
      </c>
      <c r="B383" t="s">
        <v>59</v>
      </c>
      <c r="C383" t="s">
        <v>48</v>
      </c>
      <c r="D383">
        <v>13</v>
      </c>
      <c r="E383">
        <v>0</v>
      </c>
      <c r="F383" t="s">
        <v>211</v>
      </c>
    </row>
    <row r="384" spans="1:6" x14ac:dyDescent="0.2">
      <c r="A384" t="s">
        <v>283</v>
      </c>
      <c r="B384" t="s">
        <v>34</v>
      </c>
      <c r="C384" t="s">
        <v>53</v>
      </c>
      <c r="D384">
        <v>13</v>
      </c>
      <c r="E384">
        <v>0</v>
      </c>
      <c r="F384" t="s">
        <v>211</v>
      </c>
    </row>
    <row r="385" spans="1:6" x14ac:dyDescent="0.2">
      <c r="A385" t="s">
        <v>283</v>
      </c>
      <c r="B385" t="s">
        <v>53</v>
      </c>
      <c r="C385" t="s">
        <v>34</v>
      </c>
      <c r="D385">
        <v>13</v>
      </c>
      <c r="E385">
        <v>0</v>
      </c>
      <c r="F385" t="s">
        <v>211</v>
      </c>
    </row>
    <row r="386" spans="1:6" x14ac:dyDescent="0.2">
      <c r="A386" t="s">
        <v>284</v>
      </c>
      <c r="B386" t="s">
        <v>46</v>
      </c>
      <c r="C386" t="s">
        <v>39</v>
      </c>
      <c r="D386">
        <v>14</v>
      </c>
      <c r="E386">
        <v>0</v>
      </c>
      <c r="F386" t="s">
        <v>211</v>
      </c>
    </row>
    <row r="387" spans="1:6" x14ac:dyDescent="0.2">
      <c r="A387" t="s">
        <v>284</v>
      </c>
      <c r="B387" t="s">
        <v>39</v>
      </c>
      <c r="C387" t="s">
        <v>46</v>
      </c>
      <c r="D387">
        <v>14</v>
      </c>
      <c r="E387">
        <v>0</v>
      </c>
      <c r="F387" t="s">
        <v>211</v>
      </c>
    </row>
    <row r="388" spans="1:6" x14ac:dyDescent="0.2">
      <c r="A388" t="s">
        <v>285</v>
      </c>
      <c r="B388" t="s">
        <v>50</v>
      </c>
      <c r="C388" t="s">
        <v>44</v>
      </c>
      <c r="D388">
        <v>14</v>
      </c>
      <c r="E388">
        <v>0</v>
      </c>
      <c r="F388" t="s">
        <v>211</v>
      </c>
    </row>
    <row r="389" spans="1:6" x14ac:dyDescent="0.2">
      <c r="A389" t="s">
        <v>285</v>
      </c>
      <c r="B389" t="s">
        <v>44</v>
      </c>
      <c r="C389" t="s">
        <v>50</v>
      </c>
      <c r="D389">
        <v>14</v>
      </c>
      <c r="E389">
        <v>0</v>
      </c>
      <c r="F389" t="s">
        <v>211</v>
      </c>
    </row>
    <row r="390" spans="1:6" x14ac:dyDescent="0.2">
      <c r="A390" t="s">
        <v>286</v>
      </c>
      <c r="B390" t="s">
        <v>58</v>
      </c>
      <c r="C390" t="s">
        <v>38</v>
      </c>
      <c r="D390">
        <v>14</v>
      </c>
      <c r="E390">
        <v>0</v>
      </c>
      <c r="F390" t="s">
        <v>211</v>
      </c>
    </row>
    <row r="391" spans="1:6" x14ac:dyDescent="0.2">
      <c r="A391" t="s">
        <v>286</v>
      </c>
      <c r="B391" t="s">
        <v>38</v>
      </c>
      <c r="C391" t="s">
        <v>58</v>
      </c>
      <c r="D391">
        <v>14</v>
      </c>
      <c r="E391">
        <v>0</v>
      </c>
      <c r="F391" t="s">
        <v>211</v>
      </c>
    </row>
    <row r="392" spans="1:6" x14ac:dyDescent="0.2">
      <c r="A392" t="s">
        <v>287</v>
      </c>
      <c r="B392" t="s">
        <v>47</v>
      </c>
      <c r="C392" t="s">
        <v>34</v>
      </c>
      <c r="D392">
        <v>14</v>
      </c>
      <c r="E392">
        <v>0</v>
      </c>
      <c r="F392" t="s">
        <v>211</v>
      </c>
    </row>
    <row r="393" spans="1:6" x14ac:dyDescent="0.2">
      <c r="A393" t="s">
        <v>287</v>
      </c>
      <c r="B393" t="s">
        <v>34</v>
      </c>
      <c r="C393" t="s">
        <v>47</v>
      </c>
      <c r="D393">
        <v>14</v>
      </c>
      <c r="E393">
        <v>0</v>
      </c>
      <c r="F393" t="s">
        <v>211</v>
      </c>
    </row>
    <row r="394" spans="1:6" x14ac:dyDescent="0.2">
      <c r="A394" t="s">
        <v>288</v>
      </c>
      <c r="B394" t="s">
        <v>61</v>
      </c>
      <c r="C394" t="s">
        <v>35</v>
      </c>
      <c r="D394">
        <v>14</v>
      </c>
      <c r="E394">
        <v>0</v>
      </c>
      <c r="F394" t="s">
        <v>211</v>
      </c>
    </row>
    <row r="395" spans="1:6" x14ac:dyDescent="0.2">
      <c r="A395" t="s">
        <v>288</v>
      </c>
      <c r="B395" t="s">
        <v>35</v>
      </c>
      <c r="C395" t="s">
        <v>61</v>
      </c>
      <c r="D395">
        <v>14</v>
      </c>
      <c r="E395">
        <v>0</v>
      </c>
      <c r="F395" t="s">
        <v>211</v>
      </c>
    </row>
    <row r="396" spans="1:6" x14ac:dyDescent="0.2">
      <c r="A396" t="s">
        <v>289</v>
      </c>
      <c r="B396" t="s">
        <v>59</v>
      </c>
      <c r="C396" t="s">
        <v>40</v>
      </c>
      <c r="D396">
        <v>14</v>
      </c>
      <c r="E396">
        <v>0</v>
      </c>
      <c r="F396" t="s">
        <v>211</v>
      </c>
    </row>
    <row r="397" spans="1:6" x14ac:dyDescent="0.2">
      <c r="A397" t="s">
        <v>289</v>
      </c>
      <c r="B397" t="s">
        <v>40</v>
      </c>
      <c r="C397" t="s">
        <v>59</v>
      </c>
      <c r="D397">
        <v>14</v>
      </c>
      <c r="E397">
        <v>0</v>
      </c>
      <c r="F397" t="s">
        <v>211</v>
      </c>
    </row>
    <row r="398" spans="1:6" x14ac:dyDescent="0.2">
      <c r="A398" t="s">
        <v>290</v>
      </c>
      <c r="B398" t="s">
        <v>33</v>
      </c>
      <c r="C398" t="s">
        <v>43</v>
      </c>
      <c r="D398">
        <v>14</v>
      </c>
      <c r="E398">
        <v>0</v>
      </c>
      <c r="F398" t="s">
        <v>211</v>
      </c>
    </row>
    <row r="399" spans="1:6" x14ac:dyDescent="0.2">
      <c r="A399" t="s">
        <v>290</v>
      </c>
      <c r="B399" t="s">
        <v>43</v>
      </c>
      <c r="C399" t="s">
        <v>33</v>
      </c>
      <c r="D399">
        <v>14</v>
      </c>
      <c r="E399">
        <v>0</v>
      </c>
      <c r="F399" t="s">
        <v>211</v>
      </c>
    </row>
    <row r="400" spans="1:6" x14ac:dyDescent="0.2">
      <c r="A400" t="s">
        <v>291</v>
      </c>
      <c r="B400" t="s">
        <v>41</v>
      </c>
      <c r="C400" t="s">
        <v>36</v>
      </c>
      <c r="D400">
        <v>14</v>
      </c>
      <c r="E400">
        <v>0</v>
      </c>
      <c r="F400" t="s">
        <v>211</v>
      </c>
    </row>
    <row r="401" spans="1:6" x14ac:dyDescent="0.2">
      <c r="A401" t="s">
        <v>291</v>
      </c>
      <c r="B401" t="s">
        <v>36</v>
      </c>
      <c r="C401" t="s">
        <v>41</v>
      </c>
      <c r="D401">
        <v>14</v>
      </c>
      <c r="E401">
        <v>0</v>
      </c>
      <c r="F401" t="s">
        <v>211</v>
      </c>
    </row>
    <row r="402" spans="1:6" x14ac:dyDescent="0.2">
      <c r="A402" t="s">
        <v>292</v>
      </c>
      <c r="B402" t="s">
        <v>56</v>
      </c>
      <c r="C402" t="s">
        <v>31</v>
      </c>
      <c r="D402">
        <v>14</v>
      </c>
      <c r="E402">
        <v>0</v>
      </c>
      <c r="F402" t="s">
        <v>211</v>
      </c>
    </row>
    <row r="403" spans="1:6" x14ac:dyDescent="0.2">
      <c r="A403" t="s">
        <v>292</v>
      </c>
      <c r="B403" t="s">
        <v>31</v>
      </c>
      <c r="C403" t="s">
        <v>56</v>
      </c>
      <c r="D403">
        <v>14</v>
      </c>
      <c r="E403">
        <v>0</v>
      </c>
      <c r="F403" t="s">
        <v>211</v>
      </c>
    </row>
    <row r="404" spans="1:6" x14ac:dyDescent="0.2">
      <c r="A404" t="s">
        <v>293</v>
      </c>
      <c r="B404" t="s">
        <v>51</v>
      </c>
      <c r="C404" t="s">
        <v>48</v>
      </c>
      <c r="D404">
        <v>14</v>
      </c>
      <c r="E404">
        <v>0</v>
      </c>
      <c r="F404" t="s">
        <v>211</v>
      </c>
    </row>
    <row r="405" spans="1:6" x14ac:dyDescent="0.2">
      <c r="A405" t="s">
        <v>293</v>
      </c>
      <c r="B405" t="s">
        <v>48</v>
      </c>
      <c r="C405" t="s">
        <v>51</v>
      </c>
      <c r="D405">
        <v>14</v>
      </c>
      <c r="E405">
        <v>0</v>
      </c>
      <c r="F405" t="s">
        <v>211</v>
      </c>
    </row>
    <row r="406" spans="1:6" x14ac:dyDescent="0.2">
      <c r="A406" t="s">
        <v>294</v>
      </c>
      <c r="B406" t="s">
        <v>49</v>
      </c>
      <c r="C406" t="s">
        <v>62</v>
      </c>
      <c r="D406">
        <v>14</v>
      </c>
      <c r="E406">
        <v>0</v>
      </c>
      <c r="F406" t="s">
        <v>211</v>
      </c>
    </row>
    <row r="407" spans="1:6" x14ac:dyDescent="0.2">
      <c r="A407" t="s">
        <v>294</v>
      </c>
      <c r="B407" t="s">
        <v>62</v>
      </c>
      <c r="C407" t="s">
        <v>49</v>
      </c>
      <c r="D407">
        <v>14</v>
      </c>
      <c r="E407">
        <v>0</v>
      </c>
      <c r="F407" t="s">
        <v>211</v>
      </c>
    </row>
    <row r="408" spans="1:6" x14ac:dyDescent="0.2">
      <c r="A408" t="s">
        <v>295</v>
      </c>
      <c r="B408" t="s">
        <v>45</v>
      </c>
      <c r="C408" t="s">
        <v>60</v>
      </c>
      <c r="D408">
        <v>14</v>
      </c>
      <c r="E408">
        <v>0</v>
      </c>
      <c r="F408" t="s">
        <v>211</v>
      </c>
    </row>
    <row r="409" spans="1:6" x14ac:dyDescent="0.2">
      <c r="A409" t="s">
        <v>295</v>
      </c>
      <c r="B409" t="s">
        <v>60</v>
      </c>
      <c r="C409" t="s">
        <v>45</v>
      </c>
      <c r="D409">
        <v>14</v>
      </c>
      <c r="E409">
        <v>0</v>
      </c>
      <c r="F409" t="s">
        <v>211</v>
      </c>
    </row>
    <row r="410" spans="1:6" x14ac:dyDescent="0.2">
      <c r="A410" t="s">
        <v>296</v>
      </c>
      <c r="B410" t="s">
        <v>54</v>
      </c>
      <c r="C410" t="s">
        <v>32</v>
      </c>
      <c r="D410">
        <v>14</v>
      </c>
      <c r="E410">
        <v>0</v>
      </c>
      <c r="F410" t="s">
        <v>211</v>
      </c>
    </row>
    <row r="411" spans="1:6" x14ac:dyDescent="0.2">
      <c r="A411" t="s">
        <v>296</v>
      </c>
      <c r="B411" t="s">
        <v>32</v>
      </c>
      <c r="C411" t="s">
        <v>54</v>
      </c>
      <c r="D411">
        <v>14</v>
      </c>
      <c r="E411">
        <v>0</v>
      </c>
      <c r="F411" t="s">
        <v>211</v>
      </c>
    </row>
    <row r="412" spans="1:6" x14ac:dyDescent="0.2">
      <c r="A412" t="s">
        <v>297</v>
      </c>
      <c r="B412" t="s">
        <v>53</v>
      </c>
      <c r="C412" t="s">
        <v>52</v>
      </c>
      <c r="D412">
        <v>14</v>
      </c>
      <c r="E412">
        <v>0</v>
      </c>
      <c r="F412" t="s">
        <v>211</v>
      </c>
    </row>
    <row r="413" spans="1:6" x14ac:dyDescent="0.2">
      <c r="A413" t="s">
        <v>297</v>
      </c>
      <c r="B413" t="s">
        <v>52</v>
      </c>
      <c r="C413" t="s">
        <v>53</v>
      </c>
      <c r="D413">
        <v>14</v>
      </c>
      <c r="E413">
        <v>0</v>
      </c>
      <c r="F413" t="s">
        <v>211</v>
      </c>
    </row>
    <row r="414" spans="1:6" x14ac:dyDescent="0.2">
      <c r="A414" t="s">
        <v>298</v>
      </c>
      <c r="B414" t="s">
        <v>55</v>
      </c>
      <c r="C414" t="s">
        <v>57</v>
      </c>
      <c r="D414">
        <v>14</v>
      </c>
      <c r="E414">
        <v>0</v>
      </c>
      <c r="F414" t="s">
        <v>211</v>
      </c>
    </row>
    <row r="415" spans="1:6" x14ac:dyDescent="0.2">
      <c r="A415" t="s">
        <v>298</v>
      </c>
      <c r="B415" t="s">
        <v>57</v>
      </c>
      <c r="C415" t="s">
        <v>55</v>
      </c>
      <c r="D415">
        <v>14</v>
      </c>
      <c r="E415">
        <v>0</v>
      </c>
      <c r="F415" t="s">
        <v>211</v>
      </c>
    </row>
    <row r="416" spans="1:6" x14ac:dyDescent="0.2">
      <c r="A416" t="s">
        <v>299</v>
      </c>
      <c r="B416" t="s">
        <v>37</v>
      </c>
      <c r="C416" t="s">
        <v>42</v>
      </c>
      <c r="D416">
        <v>14</v>
      </c>
      <c r="E416">
        <v>0</v>
      </c>
      <c r="F416" t="s">
        <v>211</v>
      </c>
    </row>
    <row r="417" spans="1:6" x14ac:dyDescent="0.2">
      <c r="A417" t="s">
        <v>299</v>
      </c>
      <c r="B417" t="s">
        <v>42</v>
      </c>
      <c r="C417" t="s">
        <v>37</v>
      </c>
      <c r="D417">
        <v>14</v>
      </c>
      <c r="E417">
        <v>0</v>
      </c>
      <c r="F417" t="s">
        <v>211</v>
      </c>
    </row>
    <row r="418" spans="1:6" x14ac:dyDescent="0.2">
      <c r="A418" t="s">
        <v>300</v>
      </c>
      <c r="B418" t="s">
        <v>36</v>
      </c>
      <c r="C418" t="s">
        <v>35</v>
      </c>
      <c r="D418">
        <v>15</v>
      </c>
      <c r="E418">
        <v>0</v>
      </c>
      <c r="F418" t="s">
        <v>211</v>
      </c>
    </row>
    <row r="419" spans="1:6" x14ac:dyDescent="0.2">
      <c r="A419" t="s">
        <v>300</v>
      </c>
      <c r="B419" t="s">
        <v>35</v>
      </c>
      <c r="C419" t="s">
        <v>36</v>
      </c>
      <c r="D419">
        <v>15</v>
      </c>
      <c r="E419">
        <v>0</v>
      </c>
      <c r="F419" t="s">
        <v>211</v>
      </c>
    </row>
    <row r="420" spans="1:6" x14ac:dyDescent="0.2">
      <c r="A420" t="s">
        <v>301</v>
      </c>
      <c r="B420" t="s">
        <v>32</v>
      </c>
      <c r="C420" t="s">
        <v>34</v>
      </c>
      <c r="D420">
        <v>15</v>
      </c>
      <c r="E420">
        <v>0</v>
      </c>
      <c r="F420" t="s">
        <v>211</v>
      </c>
    </row>
    <row r="421" spans="1:6" x14ac:dyDescent="0.2">
      <c r="A421" t="s">
        <v>301</v>
      </c>
      <c r="B421" t="s">
        <v>34</v>
      </c>
      <c r="C421" t="s">
        <v>32</v>
      </c>
      <c r="D421">
        <v>15</v>
      </c>
      <c r="E421">
        <v>0</v>
      </c>
      <c r="F421" t="s">
        <v>211</v>
      </c>
    </row>
    <row r="422" spans="1:6" x14ac:dyDescent="0.2">
      <c r="A422" t="s">
        <v>302</v>
      </c>
      <c r="B422" t="s">
        <v>46</v>
      </c>
      <c r="C422" t="s">
        <v>38</v>
      </c>
      <c r="D422">
        <v>15</v>
      </c>
      <c r="E422">
        <v>0</v>
      </c>
      <c r="F422" t="s">
        <v>211</v>
      </c>
    </row>
    <row r="423" spans="1:6" x14ac:dyDescent="0.2">
      <c r="A423" t="s">
        <v>302</v>
      </c>
      <c r="B423" t="s">
        <v>38</v>
      </c>
      <c r="C423" t="s">
        <v>46</v>
      </c>
      <c r="D423">
        <v>15</v>
      </c>
      <c r="E423">
        <v>0</v>
      </c>
      <c r="F423" t="s">
        <v>211</v>
      </c>
    </row>
    <row r="424" spans="1:6" x14ac:dyDescent="0.2">
      <c r="A424" t="s">
        <v>303</v>
      </c>
      <c r="B424" t="s">
        <v>40</v>
      </c>
      <c r="C424" t="s">
        <v>50</v>
      </c>
      <c r="D424">
        <v>15</v>
      </c>
      <c r="E424">
        <v>0</v>
      </c>
      <c r="F424" t="s">
        <v>211</v>
      </c>
    </row>
    <row r="425" spans="1:6" x14ac:dyDescent="0.2">
      <c r="A425" t="s">
        <v>303</v>
      </c>
      <c r="B425" t="s">
        <v>50</v>
      </c>
      <c r="C425" t="s">
        <v>40</v>
      </c>
      <c r="D425">
        <v>15</v>
      </c>
      <c r="E425">
        <v>0</v>
      </c>
      <c r="F425" t="s">
        <v>211</v>
      </c>
    </row>
    <row r="426" spans="1:6" x14ac:dyDescent="0.2">
      <c r="A426" t="s">
        <v>304</v>
      </c>
      <c r="B426" t="s">
        <v>53</v>
      </c>
      <c r="C426" t="s">
        <v>58</v>
      </c>
      <c r="D426">
        <v>15</v>
      </c>
      <c r="E426">
        <v>0</v>
      </c>
      <c r="F426" t="s">
        <v>211</v>
      </c>
    </row>
    <row r="427" spans="1:6" x14ac:dyDescent="0.2">
      <c r="A427" t="s">
        <v>304</v>
      </c>
      <c r="B427" t="s">
        <v>58</v>
      </c>
      <c r="C427" t="s">
        <v>53</v>
      </c>
      <c r="D427">
        <v>15</v>
      </c>
      <c r="E427">
        <v>0</v>
      </c>
      <c r="F427" t="s">
        <v>211</v>
      </c>
    </row>
    <row r="428" spans="1:6" x14ac:dyDescent="0.2">
      <c r="A428" t="s">
        <v>305</v>
      </c>
      <c r="B428" t="s">
        <v>44</v>
      </c>
      <c r="C428" t="s">
        <v>37</v>
      </c>
      <c r="D428">
        <v>15</v>
      </c>
      <c r="E428">
        <v>0</v>
      </c>
      <c r="F428" t="s">
        <v>211</v>
      </c>
    </row>
    <row r="429" spans="1:6" x14ac:dyDescent="0.2">
      <c r="A429" t="s">
        <v>305</v>
      </c>
      <c r="B429" t="s">
        <v>37</v>
      </c>
      <c r="C429" t="s">
        <v>44</v>
      </c>
      <c r="D429">
        <v>15</v>
      </c>
      <c r="E429">
        <v>0</v>
      </c>
      <c r="F429" t="s">
        <v>211</v>
      </c>
    </row>
    <row r="430" spans="1:6" x14ac:dyDescent="0.2">
      <c r="A430" t="s">
        <v>306</v>
      </c>
      <c r="B430" t="s">
        <v>39</v>
      </c>
      <c r="C430" t="s">
        <v>52</v>
      </c>
      <c r="D430">
        <v>15</v>
      </c>
      <c r="E430">
        <v>0</v>
      </c>
      <c r="F430" t="s">
        <v>211</v>
      </c>
    </row>
    <row r="431" spans="1:6" x14ac:dyDescent="0.2">
      <c r="A431" t="s">
        <v>306</v>
      </c>
      <c r="B431" t="s">
        <v>52</v>
      </c>
      <c r="C431" t="s">
        <v>39</v>
      </c>
      <c r="D431">
        <v>15</v>
      </c>
      <c r="E431">
        <v>0</v>
      </c>
      <c r="F431" t="s">
        <v>211</v>
      </c>
    </row>
    <row r="432" spans="1:6" x14ac:dyDescent="0.2">
      <c r="A432" t="s">
        <v>307</v>
      </c>
      <c r="B432" t="s">
        <v>33</v>
      </c>
      <c r="C432" t="s">
        <v>59</v>
      </c>
      <c r="D432">
        <v>15</v>
      </c>
      <c r="E432">
        <v>0</v>
      </c>
      <c r="F432" t="s">
        <v>211</v>
      </c>
    </row>
    <row r="433" spans="1:6" x14ac:dyDescent="0.2">
      <c r="A433" t="s">
        <v>307</v>
      </c>
      <c r="B433" t="s">
        <v>59</v>
      </c>
      <c r="C433" t="s">
        <v>33</v>
      </c>
      <c r="D433">
        <v>15</v>
      </c>
      <c r="E433">
        <v>0</v>
      </c>
      <c r="F433" t="s">
        <v>211</v>
      </c>
    </row>
    <row r="434" spans="1:6" x14ac:dyDescent="0.2">
      <c r="A434" t="s">
        <v>308</v>
      </c>
      <c r="B434" t="s">
        <v>55</v>
      </c>
      <c r="C434" t="s">
        <v>62</v>
      </c>
      <c r="D434">
        <v>15</v>
      </c>
      <c r="E434">
        <v>0</v>
      </c>
      <c r="F434" t="s">
        <v>211</v>
      </c>
    </row>
    <row r="435" spans="1:6" x14ac:dyDescent="0.2">
      <c r="A435" t="s">
        <v>308</v>
      </c>
      <c r="B435" t="s">
        <v>62</v>
      </c>
      <c r="C435" t="s">
        <v>55</v>
      </c>
      <c r="D435">
        <v>15</v>
      </c>
      <c r="E435">
        <v>0</v>
      </c>
      <c r="F435" t="s">
        <v>211</v>
      </c>
    </row>
    <row r="436" spans="1:6" x14ac:dyDescent="0.2">
      <c r="A436" t="s">
        <v>309</v>
      </c>
      <c r="B436" t="s">
        <v>43</v>
      </c>
      <c r="C436" t="s">
        <v>54</v>
      </c>
      <c r="D436">
        <v>15</v>
      </c>
      <c r="E436">
        <v>0</v>
      </c>
      <c r="F436" t="s">
        <v>211</v>
      </c>
    </row>
    <row r="437" spans="1:6" x14ac:dyDescent="0.2">
      <c r="A437" t="s">
        <v>309</v>
      </c>
      <c r="B437" t="s">
        <v>54</v>
      </c>
      <c r="C437" t="s">
        <v>43</v>
      </c>
      <c r="D437">
        <v>15</v>
      </c>
      <c r="E437">
        <v>0</v>
      </c>
      <c r="F437" t="s">
        <v>211</v>
      </c>
    </row>
    <row r="438" spans="1:6" x14ac:dyDescent="0.2">
      <c r="A438" t="s">
        <v>310</v>
      </c>
      <c r="B438" t="s">
        <v>57</v>
      </c>
      <c r="C438" t="s">
        <v>45</v>
      </c>
      <c r="D438">
        <v>15</v>
      </c>
      <c r="E438">
        <v>0</v>
      </c>
      <c r="F438" t="s">
        <v>211</v>
      </c>
    </row>
    <row r="439" spans="1:6" x14ac:dyDescent="0.2">
      <c r="A439" t="s">
        <v>310</v>
      </c>
      <c r="B439" t="s">
        <v>45</v>
      </c>
      <c r="C439" t="s">
        <v>57</v>
      </c>
      <c r="D439">
        <v>15</v>
      </c>
      <c r="E439">
        <v>0</v>
      </c>
      <c r="F439" t="s">
        <v>211</v>
      </c>
    </row>
    <row r="440" spans="1:6" x14ac:dyDescent="0.2">
      <c r="A440" t="s">
        <v>311</v>
      </c>
      <c r="B440" t="s">
        <v>47</v>
      </c>
      <c r="C440" t="s">
        <v>56</v>
      </c>
      <c r="D440">
        <v>15</v>
      </c>
      <c r="E440">
        <v>0</v>
      </c>
      <c r="F440" t="s">
        <v>211</v>
      </c>
    </row>
    <row r="441" spans="1:6" x14ac:dyDescent="0.2">
      <c r="A441" t="s">
        <v>311</v>
      </c>
      <c r="B441" t="s">
        <v>56</v>
      </c>
      <c r="C441" t="s">
        <v>47</v>
      </c>
      <c r="D441">
        <v>15</v>
      </c>
      <c r="E441">
        <v>0</v>
      </c>
      <c r="F441" t="s">
        <v>211</v>
      </c>
    </row>
    <row r="442" spans="1:6" x14ac:dyDescent="0.2">
      <c r="A442" t="s">
        <v>312</v>
      </c>
      <c r="B442" t="s">
        <v>31</v>
      </c>
      <c r="C442" t="s">
        <v>48</v>
      </c>
      <c r="D442">
        <v>15</v>
      </c>
      <c r="E442">
        <v>0</v>
      </c>
      <c r="F442" t="s">
        <v>211</v>
      </c>
    </row>
    <row r="443" spans="1:6" x14ac:dyDescent="0.2">
      <c r="A443" t="s">
        <v>312</v>
      </c>
      <c r="B443" t="s">
        <v>48</v>
      </c>
      <c r="C443" t="s">
        <v>31</v>
      </c>
      <c r="D443">
        <v>15</v>
      </c>
      <c r="E443">
        <v>0</v>
      </c>
      <c r="F443" t="s">
        <v>211</v>
      </c>
    </row>
    <row r="444" spans="1:6" x14ac:dyDescent="0.2">
      <c r="A444" t="s">
        <v>313</v>
      </c>
      <c r="B444" t="s">
        <v>42</v>
      </c>
      <c r="C444" t="s">
        <v>49</v>
      </c>
      <c r="D444">
        <v>15</v>
      </c>
      <c r="E444">
        <v>0</v>
      </c>
      <c r="F444" t="s">
        <v>211</v>
      </c>
    </row>
    <row r="445" spans="1:6" x14ac:dyDescent="0.2">
      <c r="A445" t="s">
        <v>313</v>
      </c>
      <c r="B445" t="s">
        <v>49</v>
      </c>
      <c r="C445" t="s">
        <v>42</v>
      </c>
      <c r="D445">
        <v>15</v>
      </c>
      <c r="E445">
        <v>0</v>
      </c>
      <c r="F445" t="s">
        <v>211</v>
      </c>
    </row>
    <row r="446" spans="1:6" x14ac:dyDescent="0.2">
      <c r="A446" t="s">
        <v>314</v>
      </c>
      <c r="B446" t="s">
        <v>60</v>
      </c>
      <c r="C446" t="s">
        <v>51</v>
      </c>
      <c r="D446">
        <v>15</v>
      </c>
      <c r="E446">
        <v>0</v>
      </c>
      <c r="F446" t="s">
        <v>211</v>
      </c>
    </row>
    <row r="447" spans="1:6" x14ac:dyDescent="0.2">
      <c r="A447" t="s">
        <v>314</v>
      </c>
      <c r="B447" t="s">
        <v>51</v>
      </c>
      <c r="C447" t="s">
        <v>60</v>
      </c>
      <c r="D447">
        <v>15</v>
      </c>
      <c r="E447">
        <v>0</v>
      </c>
      <c r="F447" t="s">
        <v>211</v>
      </c>
    </row>
    <row r="448" spans="1:6" x14ac:dyDescent="0.2">
      <c r="A448" t="s">
        <v>315</v>
      </c>
      <c r="B448" t="s">
        <v>61</v>
      </c>
      <c r="C448" t="s">
        <v>41</v>
      </c>
      <c r="D448">
        <v>15</v>
      </c>
      <c r="E448">
        <v>0</v>
      </c>
      <c r="F448" t="s">
        <v>211</v>
      </c>
    </row>
    <row r="449" spans="1:6" x14ac:dyDescent="0.2">
      <c r="A449" t="s">
        <v>315</v>
      </c>
      <c r="B449" t="s">
        <v>41</v>
      </c>
      <c r="C449" t="s">
        <v>61</v>
      </c>
      <c r="D449">
        <v>15</v>
      </c>
      <c r="E449">
        <v>0</v>
      </c>
      <c r="F449" t="s">
        <v>211</v>
      </c>
    </row>
    <row r="450" spans="1:6" x14ac:dyDescent="0.2">
      <c r="A450" t="s">
        <v>316</v>
      </c>
      <c r="B450" t="s">
        <v>49</v>
      </c>
      <c r="C450" t="s">
        <v>56</v>
      </c>
      <c r="D450">
        <v>16</v>
      </c>
      <c r="E450">
        <v>0</v>
      </c>
      <c r="F450" t="s">
        <v>211</v>
      </c>
    </row>
    <row r="451" spans="1:6" x14ac:dyDescent="0.2">
      <c r="A451" t="s">
        <v>316</v>
      </c>
      <c r="B451" t="s">
        <v>56</v>
      </c>
      <c r="C451" t="s">
        <v>49</v>
      </c>
      <c r="D451">
        <v>16</v>
      </c>
      <c r="E451">
        <v>0</v>
      </c>
      <c r="F451" t="s">
        <v>211</v>
      </c>
    </row>
    <row r="452" spans="1:6" x14ac:dyDescent="0.2">
      <c r="A452" t="s">
        <v>317</v>
      </c>
      <c r="B452" t="s">
        <v>53</v>
      </c>
      <c r="C452" t="s">
        <v>38</v>
      </c>
      <c r="D452">
        <v>16</v>
      </c>
      <c r="E452">
        <v>0</v>
      </c>
      <c r="F452" t="s">
        <v>211</v>
      </c>
    </row>
    <row r="453" spans="1:6" x14ac:dyDescent="0.2">
      <c r="A453" t="s">
        <v>317</v>
      </c>
      <c r="B453" t="s">
        <v>38</v>
      </c>
      <c r="C453" t="s">
        <v>53</v>
      </c>
      <c r="D453">
        <v>16</v>
      </c>
      <c r="E453">
        <v>0</v>
      </c>
      <c r="F453" t="s">
        <v>211</v>
      </c>
    </row>
    <row r="454" spans="1:6" x14ac:dyDescent="0.2">
      <c r="A454" t="s">
        <v>318</v>
      </c>
      <c r="B454" t="s">
        <v>44</v>
      </c>
      <c r="C454" t="s">
        <v>50</v>
      </c>
      <c r="D454">
        <v>16</v>
      </c>
      <c r="E454">
        <v>0</v>
      </c>
      <c r="F454" t="s">
        <v>211</v>
      </c>
    </row>
    <row r="455" spans="1:6" x14ac:dyDescent="0.2">
      <c r="A455" t="s">
        <v>318</v>
      </c>
      <c r="B455" t="s">
        <v>50</v>
      </c>
      <c r="C455" t="s">
        <v>44</v>
      </c>
      <c r="D455">
        <v>16</v>
      </c>
      <c r="E455">
        <v>0</v>
      </c>
      <c r="F455" t="s">
        <v>211</v>
      </c>
    </row>
    <row r="456" spans="1:6" x14ac:dyDescent="0.2">
      <c r="A456" t="s">
        <v>319</v>
      </c>
      <c r="B456" t="s">
        <v>52</v>
      </c>
      <c r="C456" t="s">
        <v>36</v>
      </c>
      <c r="D456">
        <v>16</v>
      </c>
      <c r="E456">
        <v>0</v>
      </c>
      <c r="F456" t="s">
        <v>211</v>
      </c>
    </row>
    <row r="457" spans="1:6" x14ac:dyDescent="0.2">
      <c r="A457" t="s">
        <v>319</v>
      </c>
      <c r="B457" t="s">
        <v>36</v>
      </c>
      <c r="C457" t="s">
        <v>52</v>
      </c>
      <c r="D457">
        <v>16</v>
      </c>
      <c r="E457">
        <v>0</v>
      </c>
      <c r="F457" t="s">
        <v>211</v>
      </c>
    </row>
    <row r="458" spans="1:6" x14ac:dyDescent="0.2">
      <c r="A458" t="s">
        <v>320</v>
      </c>
      <c r="B458" t="s">
        <v>45</v>
      </c>
      <c r="C458" t="s">
        <v>62</v>
      </c>
      <c r="D458">
        <v>16</v>
      </c>
      <c r="E458">
        <v>0</v>
      </c>
      <c r="F458" t="s">
        <v>211</v>
      </c>
    </row>
    <row r="459" spans="1:6" x14ac:dyDescent="0.2">
      <c r="A459" t="s">
        <v>320</v>
      </c>
      <c r="B459" t="s">
        <v>62</v>
      </c>
      <c r="C459" t="s">
        <v>45</v>
      </c>
      <c r="D459">
        <v>16</v>
      </c>
      <c r="E459">
        <v>0</v>
      </c>
      <c r="F459" t="s">
        <v>211</v>
      </c>
    </row>
    <row r="460" spans="1:6" x14ac:dyDescent="0.2">
      <c r="A460" t="s">
        <v>321</v>
      </c>
      <c r="B460" t="s">
        <v>34</v>
      </c>
      <c r="C460" t="s">
        <v>58</v>
      </c>
      <c r="D460">
        <v>16</v>
      </c>
      <c r="E460">
        <v>0</v>
      </c>
      <c r="F460" t="s">
        <v>211</v>
      </c>
    </row>
    <row r="461" spans="1:6" x14ac:dyDescent="0.2">
      <c r="A461" t="s">
        <v>321</v>
      </c>
      <c r="B461" t="s">
        <v>58</v>
      </c>
      <c r="C461" t="s">
        <v>34</v>
      </c>
      <c r="D461">
        <v>16</v>
      </c>
      <c r="E461">
        <v>0</v>
      </c>
      <c r="F461" t="s">
        <v>211</v>
      </c>
    </row>
    <row r="462" spans="1:6" x14ac:dyDescent="0.2">
      <c r="A462" t="s">
        <v>322</v>
      </c>
      <c r="B462" t="s">
        <v>33</v>
      </c>
      <c r="C462" t="s">
        <v>54</v>
      </c>
      <c r="D462">
        <v>16</v>
      </c>
      <c r="E462">
        <v>0</v>
      </c>
      <c r="F462" t="s">
        <v>211</v>
      </c>
    </row>
    <row r="463" spans="1:6" x14ac:dyDescent="0.2">
      <c r="A463" t="s">
        <v>322</v>
      </c>
      <c r="B463" t="s">
        <v>54</v>
      </c>
      <c r="C463" t="s">
        <v>33</v>
      </c>
      <c r="D463">
        <v>16</v>
      </c>
      <c r="E463">
        <v>0</v>
      </c>
      <c r="F463" t="s">
        <v>211</v>
      </c>
    </row>
    <row r="464" spans="1:6" x14ac:dyDescent="0.2">
      <c r="A464" t="s">
        <v>323</v>
      </c>
      <c r="B464" t="s">
        <v>59</v>
      </c>
      <c r="C464" t="s">
        <v>42</v>
      </c>
      <c r="D464">
        <v>16</v>
      </c>
      <c r="E464">
        <v>0</v>
      </c>
      <c r="F464" t="s">
        <v>211</v>
      </c>
    </row>
    <row r="465" spans="1:6" x14ac:dyDescent="0.2">
      <c r="A465" t="s">
        <v>323</v>
      </c>
      <c r="B465" t="s">
        <v>42</v>
      </c>
      <c r="C465" t="s">
        <v>59</v>
      </c>
      <c r="D465">
        <v>16</v>
      </c>
      <c r="E465">
        <v>0</v>
      </c>
      <c r="F465" t="s">
        <v>211</v>
      </c>
    </row>
    <row r="466" spans="1:6" x14ac:dyDescent="0.2">
      <c r="A466" t="s">
        <v>324</v>
      </c>
      <c r="B466" t="s">
        <v>41</v>
      </c>
      <c r="C466" t="s">
        <v>40</v>
      </c>
      <c r="D466">
        <v>16</v>
      </c>
      <c r="E466">
        <v>0</v>
      </c>
      <c r="F466" t="s">
        <v>211</v>
      </c>
    </row>
    <row r="467" spans="1:6" x14ac:dyDescent="0.2">
      <c r="A467" t="s">
        <v>324</v>
      </c>
      <c r="B467" t="s">
        <v>40</v>
      </c>
      <c r="C467" t="s">
        <v>41</v>
      </c>
      <c r="D467">
        <v>16</v>
      </c>
      <c r="E467">
        <v>0</v>
      </c>
      <c r="F467" t="s">
        <v>211</v>
      </c>
    </row>
    <row r="468" spans="1:6" x14ac:dyDescent="0.2">
      <c r="A468" t="s">
        <v>325</v>
      </c>
      <c r="B468" t="s">
        <v>43</v>
      </c>
      <c r="C468" t="s">
        <v>32</v>
      </c>
      <c r="D468">
        <v>16</v>
      </c>
      <c r="E468">
        <v>0</v>
      </c>
      <c r="F468" t="s">
        <v>211</v>
      </c>
    </row>
    <row r="469" spans="1:6" x14ac:dyDescent="0.2">
      <c r="A469" t="s">
        <v>325</v>
      </c>
      <c r="B469" t="s">
        <v>32</v>
      </c>
      <c r="C469" t="s">
        <v>43</v>
      </c>
      <c r="D469">
        <v>16</v>
      </c>
      <c r="E469">
        <v>0</v>
      </c>
      <c r="F469" t="s">
        <v>211</v>
      </c>
    </row>
    <row r="470" spans="1:6" x14ac:dyDescent="0.2">
      <c r="A470" t="s">
        <v>326</v>
      </c>
      <c r="B470" t="s">
        <v>37</v>
      </c>
      <c r="C470" t="s">
        <v>39</v>
      </c>
      <c r="D470">
        <v>16</v>
      </c>
      <c r="E470">
        <v>0</v>
      </c>
      <c r="F470" t="s">
        <v>211</v>
      </c>
    </row>
    <row r="471" spans="1:6" x14ac:dyDescent="0.2">
      <c r="A471" t="s">
        <v>326</v>
      </c>
      <c r="B471" t="s">
        <v>39</v>
      </c>
      <c r="C471" t="s">
        <v>37</v>
      </c>
      <c r="D471">
        <v>16</v>
      </c>
      <c r="E471">
        <v>0</v>
      </c>
      <c r="F471" t="s">
        <v>211</v>
      </c>
    </row>
    <row r="472" spans="1:6" x14ac:dyDescent="0.2">
      <c r="A472" t="s">
        <v>327</v>
      </c>
      <c r="B472" t="s">
        <v>61</v>
      </c>
      <c r="C472" t="s">
        <v>60</v>
      </c>
      <c r="D472">
        <v>16</v>
      </c>
      <c r="E472">
        <v>0</v>
      </c>
      <c r="F472" t="s">
        <v>211</v>
      </c>
    </row>
    <row r="473" spans="1:6" x14ac:dyDescent="0.2">
      <c r="A473" t="s">
        <v>327</v>
      </c>
      <c r="B473" t="s">
        <v>60</v>
      </c>
      <c r="C473" t="s">
        <v>61</v>
      </c>
      <c r="D473">
        <v>16</v>
      </c>
      <c r="E473">
        <v>0</v>
      </c>
      <c r="F473" t="s">
        <v>211</v>
      </c>
    </row>
    <row r="474" spans="1:6" x14ac:dyDescent="0.2">
      <c r="A474" t="s">
        <v>328</v>
      </c>
      <c r="B474" t="s">
        <v>47</v>
      </c>
      <c r="C474" t="s">
        <v>46</v>
      </c>
      <c r="D474">
        <v>16</v>
      </c>
      <c r="E474">
        <v>0</v>
      </c>
      <c r="F474" t="s">
        <v>211</v>
      </c>
    </row>
    <row r="475" spans="1:6" x14ac:dyDescent="0.2">
      <c r="A475" t="s">
        <v>328</v>
      </c>
      <c r="B475" t="s">
        <v>46</v>
      </c>
      <c r="C475" t="s">
        <v>47</v>
      </c>
      <c r="D475">
        <v>16</v>
      </c>
      <c r="E475">
        <v>0</v>
      </c>
      <c r="F475" t="s">
        <v>211</v>
      </c>
    </row>
    <row r="476" spans="1:6" x14ac:dyDescent="0.2">
      <c r="A476" t="s">
        <v>329</v>
      </c>
      <c r="B476" t="s">
        <v>35</v>
      </c>
      <c r="C476" t="s">
        <v>57</v>
      </c>
      <c r="D476">
        <v>16</v>
      </c>
      <c r="E476">
        <v>0</v>
      </c>
      <c r="F476" t="s">
        <v>211</v>
      </c>
    </row>
    <row r="477" spans="1:6" x14ac:dyDescent="0.2">
      <c r="A477" t="s">
        <v>329</v>
      </c>
      <c r="B477" t="s">
        <v>57</v>
      </c>
      <c r="C477" t="s">
        <v>35</v>
      </c>
      <c r="D477">
        <v>16</v>
      </c>
      <c r="E477">
        <v>0</v>
      </c>
      <c r="F477" t="s">
        <v>211</v>
      </c>
    </row>
    <row r="478" spans="1:6" x14ac:dyDescent="0.2">
      <c r="A478" t="s">
        <v>330</v>
      </c>
      <c r="B478" t="s">
        <v>48</v>
      </c>
      <c r="C478" t="s">
        <v>55</v>
      </c>
      <c r="D478">
        <v>16</v>
      </c>
      <c r="E478">
        <v>0</v>
      </c>
      <c r="F478" t="s">
        <v>211</v>
      </c>
    </row>
    <row r="479" spans="1:6" x14ac:dyDescent="0.2">
      <c r="A479" t="s">
        <v>330</v>
      </c>
      <c r="B479" t="s">
        <v>55</v>
      </c>
      <c r="C479" t="s">
        <v>48</v>
      </c>
      <c r="D479">
        <v>16</v>
      </c>
      <c r="E479">
        <v>0</v>
      </c>
      <c r="F479" t="s">
        <v>211</v>
      </c>
    </row>
    <row r="480" spans="1:6" x14ac:dyDescent="0.2">
      <c r="A480" t="s">
        <v>331</v>
      </c>
      <c r="B480" t="s">
        <v>51</v>
      </c>
      <c r="C480" t="s">
        <v>31</v>
      </c>
      <c r="D480">
        <v>16</v>
      </c>
      <c r="E480">
        <v>0</v>
      </c>
      <c r="F480" t="s">
        <v>211</v>
      </c>
    </row>
    <row r="481" spans="1:6" x14ac:dyDescent="0.2">
      <c r="A481" t="s">
        <v>331</v>
      </c>
      <c r="B481" t="s">
        <v>31</v>
      </c>
      <c r="C481" t="s">
        <v>51</v>
      </c>
      <c r="D481">
        <v>16</v>
      </c>
      <c r="E481">
        <v>0</v>
      </c>
      <c r="F481" t="s">
        <v>211</v>
      </c>
    </row>
    <row r="482" spans="1:6" x14ac:dyDescent="0.2">
      <c r="A482" t="s">
        <v>332</v>
      </c>
      <c r="B482" t="s">
        <v>55</v>
      </c>
      <c r="C482" t="s">
        <v>51</v>
      </c>
      <c r="D482">
        <v>17</v>
      </c>
      <c r="E482">
        <v>0</v>
      </c>
      <c r="F482" t="s">
        <v>211</v>
      </c>
    </row>
    <row r="483" spans="1:6" x14ac:dyDescent="0.2">
      <c r="A483" t="s">
        <v>332</v>
      </c>
      <c r="B483" t="s">
        <v>51</v>
      </c>
      <c r="C483" t="s">
        <v>55</v>
      </c>
      <c r="D483">
        <v>17</v>
      </c>
      <c r="E483">
        <v>0</v>
      </c>
      <c r="F483" t="s">
        <v>211</v>
      </c>
    </row>
    <row r="484" spans="1:6" x14ac:dyDescent="0.2">
      <c r="A484" t="s">
        <v>333</v>
      </c>
      <c r="B484" t="s">
        <v>61</v>
      </c>
      <c r="C484" t="s">
        <v>52</v>
      </c>
      <c r="D484">
        <v>17</v>
      </c>
      <c r="E484">
        <v>0</v>
      </c>
      <c r="F484" t="s">
        <v>211</v>
      </c>
    </row>
    <row r="485" spans="1:6" x14ac:dyDescent="0.2">
      <c r="A485" t="s">
        <v>333</v>
      </c>
      <c r="B485" t="s">
        <v>52</v>
      </c>
      <c r="C485" t="s">
        <v>61</v>
      </c>
      <c r="D485">
        <v>17</v>
      </c>
      <c r="E485">
        <v>0</v>
      </c>
      <c r="F485" t="s">
        <v>211</v>
      </c>
    </row>
    <row r="486" spans="1:6" x14ac:dyDescent="0.2">
      <c r="A486" t="s">
        <v>334</v>
      </c>
      <c r="B486" t="s">
        <v>40</v>
      </c>
      <c r="C486" t="s">
        <v>33</v>
      </c>
      <c r="D486">
        <v>17</v>
      </c>
      <c r="E486">
        <v>0</v>
      </c>
      <c r="F486" t="s">
        <v>211</v>
      </c>
    </row>
    <row r="487" spans="1:6" x14ac:dyDescent="0.2">
      <c r="A487" t="s">
        <v>334</v>
      </c>
      <c r="B487" t="s">
        <v>33</v>
      </c>
      <c r="C487" t="s">
        <v>40</v>
      </c>
      <c r="D487">
        <v>17</v>
      </c>
      <c r="E487">
        <v>0</v>
      </c>
      <c r="F487" t="s">
        <v>211</v>
      </c>
    </row>
    <row r="488" spans="1:6" x14ac:dyDescent="0.2">
      <c r="A488" t="s">
        <v>335</v>
      </c>
      <c r="B488" t="s">
        <v>39</v>
      </c>
      <c r="C488" t="s">
        <v>47</v>
      </c>
      <c r="D488">
        <v>17</v>
      </c>
      <c r="E488">
        <v>0</v>
      </c>
      <c r="F488" t="s">
        <v>211</v>
      </c>
    </row>
    <row r="489" spans="1:6" x14ac:dyDescent="0.2">
      <c r="A489" t="s">
        <v>335</v>
      </c>
      <c r="B489" t="s">
        <v>47</v>
      </c>
      <c r="C489" t="s">
        <v>39</v>
      </c>
      <c r="D489">
        <v>17</v>
      </c>
      <c r="E489">
        <v>0</v>
      </c>
      <c r="F489" t="s">
        <v>211</v>
      </c>
    </row>
    <row r="490" spans="1:6" x14ac:dyDescent="0.2">
      <c r="A490" t="s">
        <v>336</v>
      </c>
      <c r="B490" t="s">
        <v>42</v>
      </c>
      <c r="C490" t="s">
        <v>43</v>
      </c>
      <c r="D490">
        <v>17</v>
      </c>
      <c r="E490">
        <v>0</v>
      </c>
      <c r="F490" t="s">
        <v>211</v>
      </c>
    </row>
    <row r="491" spans="1:6" x14ac:dyDescent="0.2">
      <c r="A491" t="s">
        <v>336</v>
      </c>
      <c r="B491" t="s">
        <v>43</v>
      </c>
      <c r="C491" t="s">
        <v>42</v>
      </c>
      <c r="D491">
        <v>17</v>
      </c>
      <c r="E491">
        <v>0</v>
      </c>
      <c r="F491" t="s">
        <v>211</v>
      </c>
    </row>
    <row r="492" spans="1:6" x14ac:dyDescent="0.2">
      <c r="A492" t="s">
        <v>337</v>
      </c>
      <c r="B492" t="s">
        <v>41</v>
      </c>
      <c r="C492" t="s">
        <v>50</v>
      </c>
      <c r="D492">
        <v>17</v>
      </c>
      <c r="E492">
        <v>0</v>
      </c>
      <c r="F492" t="s">
        <v>211</v>
      </c>
    </row>
    <row r="493" spans="1:6" x14ac:dyDescent="0.2">
      <c r="A493" t="s">
        <v>337</v>
      </c>
      <c r="B493" t="s">
        <v>50</v>
      </c>
      <c r="C493" t="s">
        <v>41</v>
      </c>
      <c r="D493">
        <v>17</v>
      </c>
      <c r="E493">
        <v>0</v>
      </c>
      <c r="F493" t="s">
        <v>211</v>
      </c>
    </row>
    <row r="494" spans="1:6" x14ac:dyDescent="0.2">
      <c r="A494" t="s">
        <v>338</v>
      </c>
      <c r="B494" t="s">
        <v>32</v>
      </c>
      <c r="C494" t="s">
        <v>58</v>
      </c>
      <c r="D494">
        <v>17</v>
      </c>
      <c r="E494">
        <v>0</v>
      </c>
      <c r="F494" t="s">
        <v>211</v>
      </c>
    </row>
    <row r="495" spans="1:6" x14ac:dyDescent="0.2">
      <c r="A495" t="s">
        <v>338</v>
      </c>
      <c r="B495" t="s">
        <v>58</v>
      </c>
      <c r="C495" t="s">
        <v>32</v>
      </c>
      <c r="D495">
        <v>17</v>
      </c>
      <c r="E495">
        <v>0</v>
      </c>
      <c r="F495" t="s">
        <v>211</v>
      </c>
    </row>
    <row r="496" spans="1:6" x14ac:dyDescent="0.2">
      <c r="A496" t="s">
        <v>339</v>
      </c>
      <c r="B496" t="s">
        <v>56</v>
      </c>
      <c r="C496" t="s">
        <v>62</v>
      </c>
      <c r="D496">
        <v>17</v>
      </c>
      <c r="E496">
        <v>0</v>
      </c>
      <c r="F496" t="s">
        <v>211</v>
      </c>
    </row>
    <row r="497" spans="1:6" x14ac:dyDescent="0.2">
      <c r="A497" t="s">
        <v>339</v>
      </c>
      <c r="B497" t="s">
        <v>62</v>
      </c>
      <c r="C497" t="s">
        <v>56</v>
      </c>
      <c r="D497">
        <v>17</v>
      </c>
      <c r="E497">
        <v>0</v>
      </c>
      <c r="F497" t="s">
        <v>211</v>
      </c>
    </row>
    <row r="498" spans="1:6" x14ac:dyDescent="0.2">
      <c r="A498" t="s">
        <v>340</v>
      </c>
      <c r="B498" t="s">
        <v>38</v>
      </c>
      <c r="C498" t="s">
        <v>37</v>
      </c>
      <c r="D498">
        <v>17</v>
      </c>
      <c r="E498">
        <v>0</v>
      </c>
      <c r="F498" t="s">
        <v>211</v>
      </c>
    </row>
    <row r="499" spans="1:6" x14ac:dyDescent="0.2">
      <c r="A499" t="s">
        <v>340</v>
      </c>
      <c r="B499" t="s">
        <v>37</v>
      </c>
      <c r="C499" t="s">
        <v>38</v>
      </c>
      <c r="D499">
        <v>17</v>
      </c>
      <c r="E499">
        <v>0</v>
      </c>
      <c r="F499" t="s">
        <v>211</v>
      </c>
    </row>
    <row r="500" spans="1:6" x14ac:dyDescent="0.2">
      <c r="A500" t="s">
        <v>341</v>
      </c>
      <c r="B500" t="s">
        <v>45</v>
      </c>
      <c r="C500" t="s">
        <v>48</v>
      </c>
      <c r="D500">
        <v>17</v>
      </c>
      <c r="E500">
        <v>0</v>
      </c>
      <c r="F500" t="s">
        <v>211</v>
      </c>
    </row>
    <row r="501" spans="1:6" x14ac:dyDescent="0.2">
      <c r="A501" t="s">
        <v>341</v>
      </c>
      <c r="B501" t="s">
        <v>48</v>
      </c>
      <c r="C501" t="s">
        <v>45</v>
      </c>
      <c r="D501">
        <v>17</v>
      </c>
      <c r="E501">
        <v>0</v>
      </c>
      <c r="F501" t="s">
        <v>211</v>
      </c>
    </row>
    <row r="502" spans="1:6" x14ac:dyDescent="0.2">
      <c r="A502" t="s">
        <v>342</v>
      </c>
      <c r="B502" t="s">
        <v>36</v>
      </c>
      <c r="C502" t="s">
        <v>44</v>
      </c>
      <c r="D502">
        <v>17</v>
      </c>
      <c r="E502">
        <v>0</v>
      </c>
      <c r="F502" t="s">
        <v>211</v>
      </c>
    </row>
    <row r="503" spans="1:6" x14ac:dyDescent="0.2">
      <c r="A503" t="s">
        <v>342</v>
      </c>
      <c r="B503" t="s">
        <v>44</v>
      </c>
      <c r="C503" t="s">
        <v>36</v>
      </c>
      <c r="D503">
        <v>17</v>
      </c>
      <c r="E503">
        <v>0</v>
      </c>
      <c r="F503" t="s">
        <v>211</v>
      </c>
    </row>
    <row r="504" spans="1:6" x14ac:dyDescent="0.2">
      <c r="A504" t="s">
        <v>343</v>
      </c>
      <c r="B504" t="s">
        <v>54</v>
      </c>
      <c r="C504" t="s">
        <v>59</v>
      </c>
      <c r="D504">
        <v>17</v>
      </c>
      <c r="E504">
        <v>0</v>
      </c>
      <c r="F504" t="s">
        <v>211</v>
      </c>
    </row>
    <row r="505" spans="1:6" x14ac:dyDescent="0.2">
      <c r="A505" t="s">
        <v>343</v>
      </c>
      <c r="B505" t="s">
        <v>59</v>
      </c>
      <c r="C505" t="s">
        <v>54</v>
      </c>
      <c r="D505">
        <v>17</v>
      </c>
      <c r="E505">
        <v>0</v>
      </c>
      <c r="F505" t="s">
        <v>211</v>
      </c>
    </row>
    <row r="506" spans="1:6" x14ac:dyDescent="0.2">
      <c r="A506" t="s">
        <v>344</v>
      </c>
      <c r="B506" t="s">
        <v>34</v>
      </c>
      <c r="C506" t="s">
        <v>53</v>
      </c>
      <c r="D506">
        <v>17</v>
      </c>
      <c r="E506">
        <v>0</v>
      </c>
      <c r="F506" t="s">
        <v>211</v>
      </c>
    </row>
    <row r="507" spans="1:6" x14ac:dyDescent="0.2">
      <c r="A507" t="s">
        <v>344</v>
      </c>
      <c r="B507" t="s">
        <v>53</v>
      </c>
      <c r="C507" t="s">
        <v>34</v>
      </c>
      <c r="D507">
        <v>17</v>
      </c>
      <c r="E507">
        <v>0</v>
      </c>
      <c r="F507" t="s">
        <v>211</v>
      </c>
    </row>
    <row r="508" spans="1:6" x14ac:dyDescent="0.2">
      <c r="A508" t="s">
        <v>345</v>
      </c>
      <c r="B508" t="s">
        <v>49</v>
      </c>
      <c r="C508" t="s">
        <v>31</v>
      </c>
      <c r="D508">
        <v>17</v>
      </c>
      <c r="E508">
        <v>0</v>
      </c>
      <c r="F508" t="s">
        <v>211</v>
      </c>
    </row>
    <row r="509" spans="1:6" x14ac:dyDescent="0.2">
      <c r="A509" t="s">
        <v>345</v>
      </c>
      <c r="B509" t="s">
        <v>31</v>
      </c>
      <c r="C509" t="s">
        <v>49</v>
      </c>
      <c r="D509">
        <v>17</v>
      </c>
      <c r="E509">
        <v>0</v>
      </c>
      <c r="F509" t="s">
        <v>211</v>
      </c>
    </row>
    <row r="510" spans="1:6" x14ac:dyDescent="0.2">
      <c r="A510" t="s">
        <v>346</v>
      </c>
      <c r="B510" t="s">
        <v>46</v>
      </c>
      <c r="C510" t="s">
        <v>57</v>
      </c>
      <c r="D510">
        <v>17</v>
      </c>
      <c r="E510">
        <v>0</v>
      </c>
      <c r="F510" t="s">
        <v>211</v>
      </c>
    </row>
    <row r="511" spans="1:6" x14ac:dyDescent="0.2">
      <c r="A511" t="s">
        <v>346</v>
      </c>
      <c r="B511" t="s">
        <v>57</v>
      </c>
      <c r="C511" t="s">
        <v>46</v>
      </c>
      <c r="D511">
        <v>17</v>
      </c>
      <c r="E511">
        <v>0</v>
      </c>
      <c r="F511" t="s">
        <v>211</v>
      </c>
    </row>
    <row r="512" spans="1:6" x14ac:dyDescent="0.2">
      <c r="A512" t="s">
        <v>347</v>
      </c>
      <c r="B512" t="s">
        <v>35</v>
      </c>
      <c r="C512" t="s">
        <v>60</v>
      </c>
      <c r="D512">
        <v>17</v>
      </c>
      <c r="E512">
        <v>0</v>
      </c>
      <c r="F512" t="s">
        <v>211</v>
      </c>
    </row>
    <row r="513" spans="1:6" x14ac:dyDescent="0.2">
      <c r="A513" t="s">
        <v>347</v>
      </c>
      <c r="B513" t="s">
        <v>60</v>
      </c>
      <c r="C513" t="s">
        <v>35</v>
      </c>
      <c r="D513">
        <v>17</v>
      </c>
      <c r="E513">
        <v>0</v>
      </c>
      <c r="F513" t="s">
        <v>211</v>
      </c>
    </row>
    <row r="515" spans="1:6" x14ac:dyDescent="0.2">
      <c r="D515" t="s">
        <v>1446</v>
      </c>
      <c r="E515" s="2">
        <f>AVERAGE(E2:E239)</f>
        <v>23.298319327731093</v>
      </c>
    </row>
    <row r="516" spans="1:6" x14ac:dyDescent="0.2">
      <c r="D516" t="s">
        <v>1447</v>
      </c>
      <c r="E516" s="2">
        <f>_xlfn.STDEV.P(E2:E239)</f>
        <v>9.7463243077313599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R9" sqref="R9"/>
    </sheetView>
  </sheetViews>
  <sheetFormatPr baseColWidth="10" defaultRowHeight="16" x14ac:dyDescent="0.2"/>
  <cols>
    <col min="2" max="2" width="13.33203125" bestFit="1" customWidth="1"/>
    <col min="3" max="3" width="11.33203125" bestFit="1" customWidth="1"/>
    <col min="12" max="12" width="11.83203125" bestFit="1" customWidth="1"/>
    <col min="13" max="13" width="11.6640625" bestFit="1" customWidth="1"/>
    <col min="14" max="14" width="15.33203125" bestFit="1" customWidth="1"/>
    <col min="17" max="17" width="15.33203125" bestFit="1" customWidth="1"/>
  </cols>
  <sheetData>
    <row r="1" spans="1:18" ht="17" thickBot="1" x14ac:dyDescent="0.25">
      <c r="A1" t="s">
        <v>63</v>
      </c>
      <c r="B1" t="s">
        <v>64</v>
      </c>
      <c r="C1" t="s">
        <v>65</v>
      </c>
      <c r="D1" t="s">
        <v>66</v>
      </c>
      <c r="E1" t="s">
        <v>80</v>
      </c>
      <c r="F1" t="s">
        <v>81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74</v>
      </c>
      <c r="M1" t="s">
        <v>75</v>
      </c>
      <c r="N1" t="s">
        <v>78</v>
      </c>
      <c r="O1" t="s">
        <v>79</v>
      </c>
    </row>
    <row r="2" spans="1:18" x14ac:dyDescent="0.2">
      <c r="A2" t="str">
        <f>'Off Game Stats'!A20</f>
        <v>NE</v>
      </c>
      <c r="B2">
        <f>'Off Game Stats'!B20-'Off Game Stats'!C20-'Off Game Stats'!D20</f>
        <v>203</v>
      </c>
      <c r="C2">
        <f>'Off Game Stats'!E20-'Off Game Stats'!F20-'Off Game Stats'!G20</f>
        <v>113</v>
      </c>
      <c r="D2">
        <f>'Off Game Stats'!H20-'Off Game Stats'!I20-'Off Game Stats'!J20</f>
        <v>13</v>
      </c>
      <c r="E2" s="3">
        <f t="shared" ref="E2:E33" si="0">B2/(B2+C2)</f>
        <v>0.64240506329113922</v>
      </c>
      <c r="F2" s="3">
        <f t="shared" ref="F2:F33" si="1">C2/(B2+C2)</f>
        <v>0.35759493670886078</v>
      </c>
      <c r="G2">
        <f t="shared" ref="G2:G33" si="2">SUM(B2:D2)</f>
        <v>329</v>
      </c>
      <c r="H2">
        <f>'Off Game Stats'!T20-'Off Game Stats'!U20-'Off Game Stats'!V20</f>
        <v>14</v>
      </c>
      <c r="I2">
        <f>'Off Game Stats'!N20-'Off Game Stats'!O20-'Off Game Stats'!P20</f>
        <v>4</v>
      </c>
      <c r="J2">
        <f>'Off Game Stats'!Z20-'Off Game Stats'!AA20-'Off Game Stats'!AB20</f>
        <v>13</v>
      </c>
      <c r="K2">
        <f t="shared" ref="K2:K33" si="3">((H2+I2)*6)+(J2*3)</f>
        <v>147</v>
      </c>
      <c r="L2" s="1">
        <f t="shared" ref="L2:L33" si="4">K2/G2</f>
        <v>0.44680851063829785</v>
      </c>
      <c r="M2" s="1">
        <f t="shared" ref="M2:M33" si="5">1/L2</f>
        <v>2.2380952380952381</v>
      </c>
      <c r="N2" t="str">
        <f>IF(M2&gt;=($M$35+(2*$M$36)),"BAD",IF(M2&gt;=($M$35+$M$36),"POOR",IF(M2&gt;$M$35, "BELOW AVERAGE",IF(M2=$M$35,"AVERAGE",IF(M2&lt;($M$35-(2*$M$36)),"GREAT",IF(M2&lt;($M$35-$M$36),"GOOD","ABOVE AVERAGE"))))))</f>
        <v>GOOD</v>
      </c>
      <c r="O2" t="str">
        <f t="shared" ref="O2:O33" si="6">IF(E2&gt;=($E$35+(2*$E$36)),"HEAVY PASS",IF(E2&gt;=($E$35+$E$36),"PASS",IF(F2&gt;=($F$35+(2*$F$36)),"HEAVY RUN",IF(F2&gt;=($F$35+$F$36),"RUN","BALANCED"))))</f>
        <v>PASS</v>
      </c>
      <c r="Q2" s="4" t="s">
        <v>1440</v>
      </c>
      <c r="R2" s="5">
        <v>6</v>
      </c>
    </row>
    <row r="3" spans="1:18" x14ac:dyDescent="0.2">
      <c r="A3" t="str">
        <f>'Off Game Stats'!A2</f>
        <v>ARI</v>
      </c>
      <c r="B3">
        <f>'Off Game Stats'!B2-'Off Game Stats'!C2-'Off Game Stats'!D2</f>
        <v>200</v>
      </c>
      <c r="C3">
        <f>'Off Game Stats'!E2-'Off Game Stats'!F2-'Off Game Stats'!G2</f>
        <v>164</v>
      </c>
      <c r="D3">
        <f>'Off Game Stats'!H2-'Off Game Stats'!I2-'Off Game Stats'!J2</f>
        <v>10</v>
      </c>
      <c r="E3" s="3">
        <f t="shared" si="0"/>
        <v>0.5494505494505495</v>
      </c>
      <c r="F3" s="3">
        <f t="shared" si="1"/>
        <v>0.45054945054945056</v>
      </c>
      <c r="G3">
        <f t="shared" si="2"/>
        <v>374</v>
      </c>
      <c r="H3">
        <f>'Off Game Stats'!T2-'Off Game Stats'!U2-'Off Game Stats'!V2</f>
        <v>15</v>
      </c>
      <c r="I3">
        <f>'Off Game Stats'!N2-'Off Game Stats'!O2-'Off Game Stats'!P2</f>
        <v>5</v>
      </c>
      <c r="J3">
        <f>'Off Game Stats'!Z2-'Off Game Stats'!AA2-'Off Game Stats'!AB2</f>
        <v>8</v>
      </c>
      <c r="K3">
        <f t="shared" si="3"/>
        <v>144</v>
      </c>
      <c r="L3" s="1">
        <f t="shared" si="4"/>
        <v>0.38502673796791442</v>
      </c>
      <c r="M3" s="1">
        <f t="shared" si="5"/>
        <v>2.5972222222222223</v>
      </c>
      <c r="N3" t="str">
        <f t="shared" ref="N3:N33" si="7">IF(M3&gt;=($M$35+(2*$M$36)),"BAD",IF(M3&gt;=($M$35+$M$36),"POOR",IF(M3&gt;$M$35, "BELOW AVERAGE",IF(M3=$M$35,"AVERAGE",IF(M3&lt;($M$35-(2*$M$36)),"GREAT",IF(M3&lt;($M$35-$M$36),"GOOD","ABOVE AVERAGE"))))))</f>
        <v>GOOD</v>
      </c>
      <c r="O3" t="str">
        <f t="shared" si="6"/>
        <v>BALANCED</v>
      </c>
      <c r="Q3" s="6" t="s">
        <v>1441</v>
      </c>
      <c r="R3" s="7">
        <v>5</v>
      </c>
    </row>
    <row r="4" spans="1:18" x14ac:dyDescent="0.2">
      <c r="A4" t="str">
        <f>'Off Game Stats'!A8</f>
        <v>CIN</v>
      </c>
      <c r="B4">
        <f>'Off Game Stats'!B8-'Off Game Stats'!C8-'Off Game Stats'!D8</f>
        <v>164</v>
      </c>
      <c r="C4">
        <f>'Off Game Stats'!E8-'Off Game Stats'!F8-'Off Game Stats'!G8</f>
        <v>147</v>
      </c>
      <c r="D4">
        <f>'Off Game Stats'!H8-'Off Game Stats'!I8-'Off Game Stats'!J8</f>
        <v>9</v>
      </c>
      <c r="E4" s="3">
        <f t="shared" si="0"/>
        <v>0.52733118971061088</v>
      </c>
      <c r="F4" s="3">
        <f t="shared" si="1"/>
        <v>0.47266881028938906</v>
      </c>
      <c r="G4">
        <f t="shared" si="2"/>
        <v>320</v>
      </c>
      <c r="H4">
        <f>'Off Game Stats'!T8-'Off Game Stats'!U8-'Off Game Stats'!V8</f>
        <v>11</v>
      </c>
      <c r="I4">
        <f>'Off Game Stats'!N8-'Off Game Stats'!O8-'Off Game Stats'!P8</f>
        <v>5</v>
      </c>
      <c r="J4">
        <f>'Off Game Stats'!Z8-'Off Game Stats'!AA8-'Off Game Stats'!AB8</f>
        <v>7</v>
      </c>
      <c r="K4">
        <f t="shared" si="3"/>
        <v>117</v>
      </c>
      <c r="L4" s="1">
        <f t="shared" si="4"/>
        <v>0.36562499999999998</v>
      </c>
      <c r="M4" s="1">
        <f t="shared" si="5"/>
        <v>2.7350427350427351</v>
      </c>
      <c r="N4" t="str">
        <f t="shared" si="7"/>
        <v>GOOD</v>
      </c>
      <c r="O4" t="str">
        <f t="shared" si="6"/>
        <v>BALANCED</v>
      </c>
      <c r="Q4" s="6" t="s">
        <v>1442</v>
      </c>
      <c r="R4" s="7">
        <v>4</v>
      </c>
    </row>
    <row r="5" spans="1:18" x14ac:dyDescent="0.2">
      <c r="A5" t="str">
        <f>'Off Game Stats'!A24</f>
        <v>OAK</v>
      </c>
      <c r="B5">
        <f>'Off Game Stats'!B24-'Off Game Stats'!C24-'Off Game Stats'!D24</f>
        <v>184</v>
      </c>
      <c r="C5">
        <f>'Off Game Stats'!E24-'Off Game Stats'!F24-'Off Game Stats'!G24</f>
        <v>117</v>
      </c>
      <c r="D5">
        <f>'Off Game Stats'!H24-'Off Game Stats'!I24-'Off Game Stats'!J24</f>
        <v>13</v>
      </c>
      <c r="E5" s="3">
        <f t="shared" si="0"/>
        <v>0.61129568106312293</v>
      </c>
      <c r="F5" s="3">
        <f t="shared" si="1"/>
        <v>0.38870431893687707</v>
      </c>
      <c r="G5">
        <f t="shared" si="2"/>
        <v>314</v>
      </c>
      <c r="H5">
        <f>'Off Game Stats'!T24-'Off Game Stats'!U24-'Off Game Stats'!V24</f>
        <v>12</v>
      </c>
      <c r="I5">
        <f>'Off Game Stats'!N24-'Off Game Stats'!O24-'Off Game Stats'!P24</f>
        <v>2</v>
      </c>
      <c r="J5">
        <f>'Off Game Stats'!Z24-'Off Game Stats'!AA24-'Off Game Stats'!AB24</f>
        <v>10</v>
      </c>
      <c r="K5">
        <f t="shared" si="3"/>
        <v>114</v>
      </c>
      <c r="L5" s="1">
        <f t="shared" si="4"/>
        <v>0.36305732484076431</v>
      </c>
      <c r="M5" s="1">
        <f t="shared" si="5"/>
        <v>2.7543859649122808</v>
      </c>
      <c r="N5" t="str">
        <f t="shared" si="7"/>
        <v>GOOD</v>
      </c>
      <c r="O5" t="str">
        <f t="shared" si="6"/>
        <v>BALANCED</v>
      </c>
      <c r="Q5" s="6" t="s">
        <v>1443</v>
      </c>
      <c r="R5" s="7">
        <v>3</v>
      </c>
    </row>
    <row r="6" spans="1:18" x14ac:dyDescent="0.2">
      <c r="A6" t="str">
        <f>'Off Game Stats'!A13</f>
        <v>GB</v>
      </c>
      <c r="B6">
        <f>'Off Game Stats'!B13-'Off Game Stats'!C13-'Off Game Stats'!D13</f>
        <v>147</v>
      </c>
      <c r="C6">
        <f>'Off Game Stats'!E13-'Off Game Stats'!F13-'Off Game Stats'!G13</f>
        <v>139</v>
      </c>
      <c r="D6">
        <f>'Off Game Stats'!H13-'Off Game Stats'!I13-'Off Game Stats'!J13</f>
        <v>7</v>
      </c>
      <c r="E6" s="3">
        <f t="shared" si="0"/>
        <v>0.51398601398601396</v>
      </c>
      <c r="F6" s="3">
        <f t="shared" si="1"/>
        <v>0.48601398601398599</v>
      </c>
      <c r="G6">
        <f t="shared" si="2"/>
        <v>293</v>
      </c>
      <c r="H6">
        <f>'Off Game Stats'!T13-'Off Game Stats'!U13-'Off Game Stats'!V13</f>
        <v>10</v>
      </c>
      <c r="I6">
        <f>'Off Game Stats'!N13-'Off Game Stats'!O13-'Off Game Stats'!P13</f>
        <v>3</v>
      </c>
      <c r="J6">
        <f>'Off Game Stats'!Z13-'Off Game Stats'!AA13-'Off Game Stats'!AB13</f>
        <v>6</v>
      </c>
      <c r="K6">
        <f t="shared" si="3"/>
        <v>96</v>
      </c>
      <c r="L6" s="1">
        <f t="shared" si="4"/>
        <v>0.32764505119453924</v>
      </c>
      <c r="M6" s="1">
        <f t="shared" si="5"/>
        <v>3.0520833333333335</v>
      </c>
      <c r="N6" t="str">
        <f t="shared" si="7"/>
        <v>ABOVE AVERAGE</v>
      </c>
      <c r="O6" t="str">
        <f t="shared" si="6"/>
        <v>RUN</v>
      </c>
      <c r="Q6" s="6" t="s">
        <v>1444</v>
      </c>
      <c r="R6" s="7">
        <v>2</v>
      </c>
    </row>
    <row r="7" spans="1:18" ht="17" thickBot="1" x14ac:dyDescent="0.25">
      <c r="A7" t="str">
        <f>'Off Game Stats'!A23</f>
        <v>NYJ</v>
      </c>
      <c r="B7">
        <f>'Off Game Stats'!B23-'Off Game Stats'!C23-'Off Game Stats'!D23</f>
        <v>175</v>
      </c>
      <c r="C7">
        <f>'Off Game Stats'!E23-'Off Game Stats'!F23-'Off Game Stats'!G23</f>
        <v>154</v>
      </c>
      <c r="D7">
        <f>'Off Game Stats'!H23-'Off Game Stats'!I23-'Off Game Stats'!J23</f>
        <v>12</v>
      </c>
      <c r="E7" s="3">
        <f t="shared" si="0"/>
        <v>0.53191489361702127</v>
      </c>
      <c r="F7" s="3">
        <f t="shared" si="1"/>
        <v>0.46808510638297873</v>
      </c>
      <c r="G7">
        <f t="shared" si="2"/>
        <v>341</v>
      </c>
      <c r="H7">
        <f>'Off Game Stats'!T23-'Off Game Stats'!U23-'Off Game Stats'!V23</f>
        <v>10</v>
      </c>
      <c r="I7">
        <f>'Off Game Stats'!N23-'Off Game Stats'!O23-'Off Game Stats'!P23</f>
        <v>4</v>
      </c>
      <c r="J7">
        <f>'Off Game Stats'!Z23-'Off Game Stats'!AA23-'Off Game Stats'!AB23</f>
        <v>9</v>
      </c>
      <c r="K7">
        <f t="shared" si="3"/>
        <v>111</v>
      </c>
      <c r="L7" s="1">
        <f t="shared" si="4"/>
        <v>0.3255131964809384</v>
      </c>
      <c r="M7" s="1">
        <f t="shared" si="5"/>
        <v>3.0720720720720722</v>
      </c>
      <c r="N7" t="str">
        <f t="shared" si="7"/>
        <v>ABOVE AVERAGE</v>
      </c>
      <c r="O7" t="str">
        <f t="shared" si="6"/>
        <v>BALANCED</v>
      </c>
      <c r="Q7" s="8" t="s">
        <v>1445</v>
      </c>
      <c r="R7" s="9">
        <v>1</v>
      </c>
    </row>
    <row r="8" spans="1:18" x14ac:dyDescent="0.2">
      <c r="A8" t="str">
        <f>'Off Game Stats'!A5</f>
        <v>BUF</v>
      </c>
      <c r="B8">
        <f>'Off Game Stats'!B5-'Off Game Stats'!C5-'Off Game Stats'!D5</f>
        <v>162</v>
      </c>
      <c r="C8">
        <f>'Off Game Stats'!E5-'Off Game Stats'!F5-'Off Game Stats'!G5</f>
        <v>139</v>
      </c>
      <c r="D8">
        <f>'Off Game Stats'!H5-'Off Game Stats'!I5-'Off Game Stats'!J5</f>
        <v>7</v>
      </c>
      <c r="E8" s="3">
        <f t="shared" si="0"/>
        <v>0.53820598006644516</v>
      </c>
      <c r="F8" s="3">
        <f t="shared" si="1"/>
        <v>0.46179401993355484</v>
      </c>
      <c r="G8">
        <f t="shared" si="2"/>
        <v>308</v>
      </c>
      <c r="H8">
        <f>'Off Game Stats'!T5-'Off Game Stats'!U5-'Off Game Stats'!V5</f>
        <v>8</v>
      </c>
      <c r="I8">
        <f>'Off Game Stats'!N5-'Off Game Stats'!O5-'Off Game Stats'!P5</f>
        <v>6</v>
      </c>
      <c r="J8">
        <f>'Off Game Stats'!Z5-'Off Game Stats'!AA5-'Off Game Stats'!AB5</f>
        <v>5</v>
      </c>
      <c r="K8">
        <f t="shared" si="3"/>
        <v>99</v>
      </c>
      <c r="L8" s="1">
        <f t="shared" si="4"/>
        <v>0.32142857142857145</v>
      </c>
      <c r="M8" s="1">
        <f t="shared" si="5"/>
        <v>3.1111111111111107</v>
      </c>
      <c r="N8" t="str">
        <f t="shared" si="7"/>
        <v>ABOVE AVERAGE</v>
      </c>
      <c r="O8" t="str">
        <f t="shared" si="6"/>
        <v>BALANCED</v>
      </c>
    </row>
    <row r="9" spans="1:18" x14ac:dyDescent="0.2">
      <c r="A9" t="str">
        <f>'Off Game Stats'!A6</f>
        <v>CAR</v>
      </c>
      <c r="B9">
        <f>'Off Game Stats'!B6-'Off Game Stats'!C6-'Off Game Stats'!D6</f>
        <v>157</v>
      </c>
      <c r="C9">
        <f>'Off Game Stats'!E6-'Off Game Stats'!F6-'Off Game Stats'!G6</f>
        <v>167</v>
      </c>
      <c r="D9">
        <f>'Off Game Stats'!H6-'Off Game Stats'!I6-'Off Game Stats'!J6</f>
        <v>12</v>
      </c>
      <c r="E9" s="3">
        <f t="shared" si="0"/>
        <v>0.48456790123456789</v>
      </c>
      <c r="F9" s="3">
        <f t="shared" si="1"/>
        <v>0.51543209876543206</v>
      </c>
      <c r="G9">
        <f t="shared" si="2"/>
        <v>336</v>
      </c>
      <c r="H9">
        <f>'Off Game Stats'!T6-'Off Game Stats'!U6-'Off Game Stats'!V6</f>
        <v>8</v>
      </c>
      <c r="I9">
        <f>'Off Game Stats'!N6-'Off Game Stats'!O6-'Off Game Stats'!P6</f>
        <v>5</v>
      </c>
      <c r="J9">
        <f>'Off Game Stats'!Z6-'Off Game Stats'!AA6-'Off Game Stats'!AB6</f>
        <v>10</v>
      </c>
      <c r="K9">
        <f t="shared" si="3"/>
        <v>108</v>
      </c>
      <c r="L9" s="1">
        <f t="shared" si="4"/>
        <v>0.32142857142857145</v>
      </c>
      <c r="M9" s="1">
        <f t="shared" si="5"/>
        <v>3.1111111111111107</v>
      </c>
      <c r="N9" t="str">
        <f t="shared" si="7"/>
        <v>ABOVE AVERAGE</v>
      </c>
      <c r="O9" t="str">
        <f t="shared" si="6"/>
        <v>RUN</v>
      </c>
    </row>
    <row r="10" spans="1:18" x14ac:dyDescent="0.2">
      <c r="A10" t="str">
        <f>'Off Game Stats'!A22</f>
        <v>NYG</v>
      </c>
      <c r="B10">
        <f>'Off Game Stats'!B22-'Off Game Stats'!C22-'Off Game Stats'!D22</f>
        <v>222</v>
      </c>
      <c r="C10">
        <f>'Off Game Stats'!E22-'Off Game Stats'!F22-'Off Game Stats'!G22</f>
        <v>144</v>
      </c>
      <c r="D10">
        <f>'Off Game Stats'!H22-'Off Game Stats'!I22-'Off Game Stats'!J22</f>
        <v>11</v>
      </c>
      <c r="E10" s="3">
        <f t="shared" si="0"/>
        <v>0.60655737704918034</v>
      </c>
      <c r="F10" s="3">
        <f t="shared" si="1"/>
        <v>0.39344262295081966</v>
      </c>
      <c r="G10">
        <f t="shared" si="2"/>
        <v>377</v>
      </c>
      <c r="H10">
        <f>'Off Game Stats'!T22-'Off Game Stats'!U22-'Off Game Stats'!V22</f>
        <v>11</v>
      </c>
      <c r="I10">
        <f>'Off Game Stats'!N22-'Off Game Stats'!O22-'Off Game Stats'!P22</f>
        <v>2</v>
      </c>
      <c r="J10">
        <f>'Off Game Stats'!Z22-'Off Game Stats'!AA22-'Off Game Stats'!AB22</f>
        <v>11</v>
      </c>
      <c r="K10">
        <f t="shared" si="3"/>
        <v>111</v>
      </c>
      <c r="L10" s="1">
        <f t="shared" si="4"/>
        <v>0.29442970822281167</v>
      </c>
      <c r="M10" s="1">
        <f t="shared" si="5"/>
        <v>3.3963963963963963</v>
      </c>
      <c r="N10" t="str">
        <f t="shared" si="7"/>
        <v>ABOVE AVERAGE</v>
      </c>
      <c r="O10" t="str">
        <f t="shared" si="6"/>
        <v>BALANCED</v>
      </c>
    </row>
    <row r="11" spans="1:18" x14ac:dyDescent="0.2">
      <c r="A11" t="str">
        <f>'Off Game Stats'!A31</f>
        <v>TB</v>
      </c>
      <c r="B11">
        <f>'Off Game Stats'!B31-'Off Game Stats'!C31-'Off Game Stats'!D31</f>
        <v>148</v>
      </c>
      <c r="C11">
        <f>'Off Game Stats'!E31-'Off Game Stats'!F31-'Off Game Stats'!G31</f>
        <v>153</v>
      </c>
      <c r="D11">
        <f>'Off Game Stats'!H31-'Off Game Stats'!I31-'Off Game Stats'!J31</f>
        <v>16</v>
      </c>
      <c r="E11" s="3">
        <f t="shared" si="0"/>
        <v>0.49169435215946844</v>
      </c>
      <c r="F11" s="3">
        <f t="shared" si="1"/>
        <v>0.50830564784053156</v>
      </c>
      <c r="G11">
        <f t="shared" si="2"/>
        <v>317</v>
      </c>
      <c r="H11">
        <f>'Off Game Stats'!T31-'Off Game Stats'!U31-'Off Game Stats'!V31</f>
        <v>7</v>
      </c>
      <c r="I11">
        <f>'Off Game Stats'!N31-'Off Game Stats'!O31-'Off Game Stats'!P31</f>
        <v>3</v>
      </c>
      <c r="J11">
        <f>'Off Game Stats'!Z31-'Off Game Stats'!AA31-'Off Game Stats'!AB31</f>
        <v>11</v>
      </c>
      <c r="K11">
        <f t="shared" si="3"/>
        <v>93</v>
      </c>
      <c r="L11" s="1">
        <f t="shared" si="4"/>
        <v>0.29337539432176657</v>
      </c>
      <c r="M11" s="1">
        <f t="shared" si="5"/>
        <v>3.4086021505376345</v>
      </c>
      <c r="N11" t="str">
        <f t="shared" si="7"/>
        <v>ABOVE AVERAGE</v>
      </c>
      <c r="O11" t="str">
        <f t="shared" si="6"/>
        <v>RUN</v>
      </c>
    </row>
    <row r="12" spans="1:18" x14ac:dyDescent="0.2">
      <c r="A12" t="str">
        <f>'Off Game Stats'!A27</f>
        <v>SD</v>
      </c>
      <c r="B12">
        <f>'Off Game Stats'!B27-'Off Game Stats'!C27-'Off Game Stats'!D27</f>
        <v>263</v>
      </c>
      <c r="C12">
        <f>'Off Game Stats'!E27-'Off Game Stats'!F27-'Off Game Stats'!G27</f>
        <v>142</v>
      </c>
      <c r="D12">
        <f>'Off Game Stats'!H27-'Off Game Stats'!I27-'Off Game Stats'!J27</f>
        <v>14</v>
      </c>
      <c r="E12" s="3">
        <f t="shared" si="0"/>
        <v>0.64938271604938269</v>
      </c>
      <c r="F12" s="3">
        <f t="shared" si="1"/>
        <v>0.35061728395061731</v>
      </c>
      <c r="G12">
        <f t="shared" si="2"/>
        <v>419</v>
      </c>
      <c r="H12">
        <f>'Off Game Stats'!T27-'Off Game Stats'!U27-'Off Game Stats'!V27</f>
        <v>14</v>
      </c>
      <c r="I12">
        <f>'Off Game Stats'!N27-'Off Game Stats'!O27-'Off Game Stats'!P27</f>
        <v>0</v>
      </c>
      <c r="J12">
        <f>'Off Game Stats'!Z27-'Off Game Stats'!AA27-'Off Game Stats'!AB27</f>
        <v>12</v>
      </c>
      <c r="K12">
        <f t="shared" si="3"/>
        <v>120</v>
      </c>
      <c r="L12" s="1">
        <f t="shared" si="4"/>
        <v>0.28639618138424822</v>
      </c>
      <c r="M12" s="1">
        <f t="shared" si="5"/>
        <v>3.4916666666666667</v>
      </c>
      <c r="N12" t="str">
        <f t="shared" si="7"/>
        <v>ABOVE AVERAGE</v>
      </c>
      <c r="O12" t="str">
        <f t="shared" si="6"/>
        <v>PASS</v>
      </c>
    </row>
    <row r="13" spans="1:18" x14ac:dyDescent="0.2">
      <c r="A13" t="str">
        <f>'Off Game Stats'!A26</f>
        <v>PIT</v>
      </c>
      <c r="B13">
        <f>'Off Game Stats'!B26-'Off Game Stats'!C26-'Off Game Stats'!D26</f>
        <v>176</v>
      </c>
      <c r="C13">
        <f>'Off Game Stats'!E26-'Off Game Stats'!F26-'Off Game Stats'!G26</f>
        <v>155</v>
      </c>
      <c r="D13">
        <f>'Off Game Stats'!H26-'Off Game Stats'!I26-'Off Game Stats'!J26</f>
        <v>14</v>
      </c>
      <c r="E13" s="3">
        <f t="shared" si="0"/>
        <v>0.53172205438066467</v>
      </c>
      <c r="F13" s="3">
        <f t="shared" si="1"/>
        <v>0.46827794561933533</v>
      </c>
      <c r="G13">
        <f t="shared" si="2"/>
        <v>345</v>
      </c>
      <c r="H13">
        <f>'Off Game Stats'!T26-'Off Game Stats'!U26-'Off Game Stats'!V26</f>
        <v>7</v>
      </c>
      <c r="I13">
        <f>'Off Game Stats'!N26-'Off Game Stats'!O26-'Off Game Stats'!P26</f>
        <v>4</v>
      </c>
      <c r="J13">
        <f>'Off Game Stats'!Z26-'Off Game Stats'!AA26-'Off Game Stats'!AB26</f>
        <v>10</v>
      </c>
      <c r="K13">
        <f t="shared" si="3"/>
        <v>96</v>
      </c>
      <c r="L13" s="1">
        <f t="shared" si="4"/>
        <v>0.27826086956521739</v>
      </c>
      <c r="M13" s="1">
        <f t="shared" si="5"/>
        <v>3.59375</v>
      </c>
      <c r="N13" t="str">
        <f t="shared" si="7"/>
        <v>ABOVE AVERAGE</v>
      </c>
      <c r="O13" t="str">
        <f t="shared" si="6"/>
        <v>BALANCED</v>
      </c>
    </row>
    <row r="14" spans="1:18" x14ac:dyDescent="0.2">
      <c r="A14" t="str">
        <f>'Off Game Stats'!A3</f>
        <v>ATL</v>
      </c>
      <c r="B14">
        <f>'Off Game Stats'!B3-'Off Game Stats'!C3-'Off Game Stats'!D3</f>
        <v>239</v>
      </c>
      <c r="C14">
        <f>'Off Game Stats'!E3-'Off Game Stats'!F3-'Off Game Stats'!G3</f>
        <v>179</v>
      </c>
      <c r="D14">
        <f>'Off Game Stats'!H3-'Off Game Stats'!I3-'Off Game Stats'!J3</f>
        <v>10</v>
      </c>
      <c r="E14" s="3">
        <f t="shared" si="0"/>
        <v>0.57177033492822971</v>
      </c>
      <c r="F14" s="3">
        <f t="shared" si="1"/>
        <v>0.42822966507177035</v>
      </c>
      <c r="G14">
        <f t="shared" si="2"/>
        <v>428</v>
      </c>
      <c r="H14">
        <f>'Off Game Stats'!T3-'Off Game Stats'!U3-'Off Game Stats'!V3</f>
        <v>9</v>
      </c>
      <c r="I14">
        <f>'Off Game Stats'!N3-'Off Game Stats'!O3-'Off Game Stats'!P3</f>
        <v>7</v>
      </c>
      <c r="J14">
        <f>'Off Game Stats'!Z3-'Off Game Stats'!AA3-'Off Game Stats'!AB3</f>
        <v>7</v>
      </c>
      <c r="K14">
        <f t="shared" si="3"/>
        <v>117</v>
      </c>
      <c r="L14" s="1">
        <f t="shared" si="4"/>
        <v>0.27336448598130841</v>
      </c>
      <c r="M14" s="1">
        <f t="shared" si="5"/>
        <v>3.658119658119658</v>
      </c>
      <c r="N14" t="str">
        <f t="shared" si="7"/>
        <v>BELOW AVERAGE</v>
      </c>
      <c r="O14" t="str">
        <f t="shared" si="6"/>
        <v>BALANCED</v>
      </c>
    </row>
    <row r="15" spans="1:18" x14ac:dyDescent="0.2">
      <c r="A15" t="str">
        <f>'Off Game Stats'!A17</f>
        <v>KC</v>
      </c>
      <c r="B15">
        <f>'Off Game Stats'!B17-'Off Game Stats'!C17-'Off Game Stats'!D17</f>
        <v>200</v>
      </c>
      <c r="C15">
        <f>'Off Game Stats'!E17-'Off Game Stats'!F17-'Off Game Stats'!G17</f>
        <v>156</v>
      </c>
      <c r="D15">
        <f>'Off Game Stats'!H17-'Off Game Stats'!I17-'Off Game Stats'!J17</f>
        <v>13</v>
      </c>
      <c r="E15" s="3">
        <f t="shared" si="0"/>
        <v>0.5617977528089888</v>
      </c>
      <c r="F15" s="3">
        <f t="shared" si="1"/>
        <v>0.43820224719101125</v>
      </c>
      <c r="G15">
        <f t="shared" si="2"/>
        <v>369</v>
      </c>
      <c r="H15">
        <f>'Off Game Stats'!T17-'Off Game Stats'!U17-'Off Game Stats'!V17</f>
        <v>6</v>
      </c>
      <c r="I15">
        <f>'Off Game Stats'!N17-'Off Game Stats'!O17-'Off Game Stats'!P17</f>
        <v>6</v>
      </c>
      <c r="J15">
        <f>'Off Game Stats'!Z17-'Off Game Stats'!AA17-'Off Game Stats'!AB17</f>
        <v>9</v>
      </c>
      <c r="K15">
        <f t="shared" si="3"/>
        <v>99</v>
      </c>
      <c r="L15" s="1">
        <f t="shared" si="4"/>
        <v>0.26829268292682928</v>
      </c>
      <c r="M15" s="1">
        <f t="shared" si="5"/>
        <v>3.7272727272727271</v>
      </c>
      <c r="N15" t="str">
        <f t="shared" si="7"/>
        <v>BELOW AVERAGE</v>
      </c>
      <c r="O15" t="str">
        <f t="shared" si="6"/>
        <v>BALANCED</v>
      </c>
    </row>
    <row r="16" spans="1:18" x14ac:dyDescent="0.2">
      <c r="A16" t="str">
        <f>'Off Game Stats'!A14</f>
        <v>HOU</v>
      </c>
      <c r="B16">
        <f>'Off Game Stats'!B14-'Off Game Stats'!C14-'Off Game Stats'!D14</f>
        <v>269</v>
      </c>
      <c r="C16">
        <f>'Off Game Stats'!E14-'Off Game Stats'!F14-'Off Game Stats'!G14</f>
        <v>151</v>
      </c>
      <c r="D16">
        <f>'Off Game Stats'!H14-'Off Game Stats'!I14-'Off Game Stats'!J14</f>
        <v>9</v>
      </c>
      <c r="E16" s="3">
        <f t="shared" si="0"/>
        <v>0.64047619047619042</v>
      </c>
      <c r="F16" s="3">
        <f t="shared" si="1"/>
        <v>0.35952380952380952</v>
      </c>
      <c r="G16">
        <f t="shared" si="2"/>
        <v>429</v>
      </c>
      <c r="H16">
        <f>'Off Game Stats'!T14-'Off Game Stats'!U14-'Off Game Stats'!V14</f>
        <v>12</v>
      </c>
      <c r="I16">
        <f>'Off Game Stats'!N14-'Off Game Stats'!O14-'Off Game Stats'!P14</f>
        <v>3</v>
      </c>
      <c r="J16">
        <f>'Off Game Stats'!Z14-'Off Game Stats'!AA14-'Off Game Stats'!AB14</f>
        <v>8</v>
      </c>
      <c r="K16">
        <f t="shared" si="3"/>
        <v>114</v>
      </c>
      <c r="L16" s="1">
        <f t="shared" si="4"/>
        <v>0.26573426573426573</v>
      </c>
      <c r="M16" s="1">
        <f t="shared" si="5"/>
        <v>3.763157894736842</v>
      </c>
      <c r="N16" t="str">
        <f t="shared" si="7"/>
        <v>BELOW AVERAGE</v>
      </c>
      <c r="O16" t="str">
        <f t="shared" si="6"/>
        <v>PASS</v>
      </c>
    </row>
    <row r="17" spans="1:15" x14ac:dyDescent="0.2">
      <c r="A17" t="str">
        <f>'Off Game Stats'!A25</f>
        <v>PHI</v>
      </c>
      <c r="B17">
        <f>'Off Game Stats'!B25-'Off Game Stats'!C25-'Off Game Stats'!D25</f>
        <v>194</v>
      </c>
      <c r="C17">
        <f>'Off Game Stats'!E25-'Off Game Stats'!F25-'Off Game Stats'!G25</f>
        <v>136</v>
      </c>
      <c r="D17">
        <f>'Off Game Stats'!H25-'Off Game Stats'!I25-'Off Game Stats'!J25</f>
        <v>10</v>
      </c>
      <c r="E17" s="3">
        <f t="shared" si="0"/>
        <v>0.58787878787878789</v>
      </c>
      <c r="F17" s="3">
        <f t="shared" si="1"/>
        <v>0.41212121212121211</v>
      </c>
      <c r="G17">
        <f t="shared" si="2"/>
        <v>340</v>
      </c>
      <c r="H17">
        <f>'Off Game Stats'!T25-'Off Game Stats'!U25-'Off Game Stats'!V25</f>
        <v>6</v>
      </c>
      <c r="I17">
        <f>'Off Game Stats'!N25-'Off Game Stats'!O25-'Off Game Stats'!P25</f>
        <v>5</v>
      </c>
      <c r="J17">
        <f>'Off Game Stats'!Z25-'Off Game Stats'!AA25-'Off Game Stats'!AB25</f>
        <v>8</v>
      </c>
      <c r="K17">
        <f t="shared" si="3"/>
        <v>90</v>
      </c>
      <c r="L17" s="1">
        <f t="shared" si="4"/>
        <v>0.26470588235294118</v>
      </c>
      <c r="M17" s="1">
        <f t="shared" si="5"/>
        <v>3.7777777777777777</v>
      </c>
      <c r="N17" t="str">
        <f t="shared" si="7"/>
        <v>BELOW AVERAGE</v>
      </c>
      <c r="O17" t="str">
        <f t="shared" si="6"/>
        <v>BALANCED</v>
      </c>
    </row>
    <row r="18" spans="1:15" x14ac:dyDescent="0.2">
      <c r="A18" t="str">
        <f>'Off Game Stats'!A4</f>
        <v>BAL</v>
      </c>
      <c r="B18">
        <f>'Off Game Stats'!B4-'Off Game Stats'!C4-'Off Game Stats'!D4</f>
        <v>240</v>
      </c>
      <c r="C18">
        <f>'Off Game Stats'!E4-'Off Game Stats'!F4-'Off Game Stats'!G4</f>
        <v>144</v>
      </c>
      <c r="D18">
        <f>'Off Game Stats'!H4-'Off Game Stats'!I4-'Off Game Stats'!J4</f>
        <v>16</v>
      </c>
      <c r="E18" s="3">
        <f t="shared" si="0"/>
        <v>0.625</v>
      </c>
      <c r="F18" s="3">
        <f t="shared" si="1"/>
        <v>0.375</v>
      </c>
      <c r="G18">
        <f t="shared" si="2"/>
        <v>400</v>
      </c>
      <c r="H18">
        <f>'Off Game Stats'!T4-'Off Game Stats'!U4-'Off Game Stats'!V4</f>
        <v>8</v>
      </c>
      <c r="I18">
        <f>'Off Game Stats'!N4-'Off Game Stats'!O4-'Off Game Stats'!P4</f>
        <v>3</v>
      </c>
      <c r="J18">
        <f>'Off Game Stats'!Z4-'Off Game Stats'!AA4-'Off Game Stats'!AB4</f>
        <v>13</v>
      </c>
      <c r="K18">
        <f t="shared" si="3"/>
        <v>105</v>
      </c>
      <c r="L18" s="1">
        <f t="shared" si="4"/>
        <v>0.26250000000000001</v>
      </c>
      <c r="M18" s="1">
        <f t="shared" si="5"/>
        <v>3.8095238095238093</v>
      </c>
      <c r="N18" t="str">
        <f t="shared" si="7"/>
        <v>BELOW AVERAGE</v>
      </c>
      <c r="O18" t="str">
        <f t="shared" si="6"/>
        <v>BALANCED</v>
      </c>
    </row>
    <row r="19" spans="1:15" x14ac:dyDescent="0.2">
      <c r="A19" t="str">
        <f>'Off Game Stats'!A7</f>
        <v>CHI</v>
      </c>
      <c r="B19">
        <f>'Off Game Stats'!B7-'Off Game Stats'!C7-'Off Game Stats'!D7</f>
        <v>185</v>
      </c>
      <c r="C19">
        <f>'Off Game Stats'!E7-'Off Game Stats'!F7-'Off Game Stats'!G7</f>
        <v>140</v>
      </c>
      <c r="D19">
        <f>'Off Game Stats'!H7-'Off Game Stats'!I7-'Off Game Stats'!J7</f>
        <v>12</v>
      </c>
      <c r="E19" s="3">
        <f t="shared" si="0"/>
        <v>0.56923076923076921</v>
      </c>
      <c r="F19" s="3">
        <f t="shared" si="1"/>
        <v>0.43076923076923079</v>
      </c>
      <c r="G19">
        <f t="shared" si="2"/>
        <v>337</v>
      </c>
      <c r="H19">
        <f>'Off Game Stats'!T7-'Off Game Stats'!U7-'Off Game Stats'!V7</f>
        <v>6</v>
      </c>
      <c r="I19">
        <f>'Off Game Stats'!N7-'Off Game Stats'!O7-'Off Game Stats'!P7</f>
        <v>3</v>
      </c>
      <c r="J19">
        <f>'Off Game Stats'!Z7-'Off Game Stats'!AA7-'Off Game Stats'!AB7</f>
        <v>11</v>
      </c>
      <c r="K19">
        <f t="shared" si="3"/>
        <v>87</v>
      </c>
      <c r="L19" s="1">
        <f t="shared" si="4"/>
        <v>0.25816023738872401</v>
      </c>
      <c r="M19" s="1">
        <f t="shared" si="5"/>
        <v>3.8735632183908049</v>
      </c>
      <c r="N19" t="str">
        <f t="shared" si="7"/>
        <v>BELOW AVERAGE</v>
      </c>
      <c r="O19" t="str">
        <f t="shared" si="6"/>
        <v>BALANCED</v>
      </c>
    </row>
    <row r="20" spans="1:15" x14ac:dyDescent="0.2">
      <c r="A20" t="str">
        <f>'Off Game Stats'!A21</f>
        <v>NO</v>
      </c>
      <c r="B20">
        <f>'Off Game Stats'!B21-'Off Game Stats'!C21-'Off Game Stats'!D21</f>
        <v>254</v>
      </c>
      <c r="C20">
        <f>'Off Game Stats'!E21-'Off Game Stats'!F21-'Off Game Stats'!G21</f>
        <v>155</v>
      </c>
      <c r="D20">
        <f>'Off Game Stats'!H21-'Off Game Stats'!I21-'Off Game Stats'!J21</f>
        <v>10</v>
      </c>
      <c r="E20" s="3">
        <f t="shared" si="0"/>
        <v>0.62102689486552565</v>
      </c>
      <c r="F20" s="3">
        <f t="shared" si="1"/>
        <v>0.37897310513447435</v>
      </c>
      <c r="G20">
        <f t="shared" si="2"/>
        <v>419</v>
      </c>
      <c r="H20">
        <f>'Off Game Stats'!T21-'Off Game Stats'!U21-'Off Game Stats'!V21</f>
        <v>8</v>
      </c>
      <c r="I20">
        <f>'Off Game Stats'!N21-'Off Game Stats'!O21-'Off Game Stats'!P21</f>
        <v>7</v>
      </c>
      <c r="J20">
        <f>'Off Game Stats'!Z21-'Off Game Stats'!AA21-'Off Game Stats'!AB21</f>
        <v>6</v>
      </c>
      <c r="K20">
        <f t="shared" si="3"/>
        <v>108</v>
      </c>
      <c r="L20" s="1">
        <f t="shared" si="4"/>
        <v>0.25775656324582341</v>
      </c>
      <c r="M20" s="1">
        <f t="shared" si="5"/>
        <v>3.8796296296296293</v>
      </c>
      <c r="N20" t="str">
        <f t="shared" si="7"/>
        <v>BELOW AVERAGE</v>
      </c>
      <c r="O20" t="str">
        <f t="shared" si="6"/>
        <v>BALANCED</v>
      </c>
    </row>
    <row r="21" spans="1:15" x14ac:dyDescent="0.2">
      <c r="A21" t="str">
        <f>'Off Game Stats'!A9</f>
        <v>CLE</v>
      </c>
      <c r="B21">
        <f>'Off Game Stats'!B9-'Off Game Stats'!C9-'Off Game Stats'!D9</f>
        <v>238</v>
      </c>
      <c r="C21">
        <f>'Off Game Stats'!E9-'Off Game Stats'!F9-'Off Game Stats'!G9</f>
        <v>148</v>
      </c>
      <c r="D21">
        <f>'Off Game Stats'!H9-'Off Game Stats'!I9-'Off Game Stats'!J9</f>
        <v>10</v>
      </c>
      <c r="E21" s="3">
        <f t="shared" si="0"/>
        <v>0.61658031088082899</v>
      </c>
      <c r="F21" s="3">
        <f t="shared" si="1"/>
        <v>0.38341968911917096</v>
      </c>
      <c r="G21">
        <f t="shared" si="2"/>
        <v>396</v>
      </c>
      <c r="H21">
        <f>'Off Game Stats'!T9-'Off Game Stats'!U9-'Off Game Stats'!V9</f>
        <v>11</v>
      </c>
      <c r="I21">
        <f>'Off Game Stats'!N9-'Off Game Stats'!O9-'Off Game Stats'!P9</f>
        <v>1</v>
      </c>
      <c r="J21">
        <f>'Off Game Stats'!Z9-'Off Game Stats'!AA9-'Off Game Stats'!AB9</f>
        <v>10</v>
      </c>
      <c r="K21">
        <f t="shared" si="3"/>
        <v>102</v>
      </c>
      <c r="L21" s="1">
        <f t="shared" si="4"/>
        <v>0.25757575757575757</v>
      </c>
      <c r="M21" s="1">
        <f t="shared" si="5"/>
        <v>3.8823529411764706</v>
      </c>
      <c r="N21" t="str">
        <f t="shared" si="7"/>
        <v>BELOW AVERAGE</v>
      </c>
      <c r="O21" t="str">
        <f t="shared" si="6"/>
        <v>BALANCED</v>
      </c>
    </row>
    <row r="22" spans="1:15" x14ac:dyDescent="0.2">
      <c r="A22" t="str">
        <f>'Off Game Stats'!A18</f>
        <v>MIA</v>
      </c>
      <c r="B22">
        <f>'Off Game Stats'!B18-'Off Game Stats'!C18-'Off Game Stats'!D18</f>
        <v>195</v>
      </c>
      <c r="C22">
        <f>'Off Game Stats'!E18-'Off Game Stats'!F18-'Off Game Stats'!G18</f>
        <v>99</v>
      </c>
      <c r="D22">
        <f>'Off Game Stats'!H18-'Off Game Stats'!I18-'Off Game Stats'!J18</f>
        <v>4</v>
      </c>
      <c r="E22" s="3">
        <f t="shared" si="0"/>
        <v>0.66326530612244894</v>
      </c>
      <c r="F22" s="3">
        <f t="shared" si="1"/>
        <v>0.33673469387755101</v>
      </c>
      <c r="G22">
        <f t="shared" si="2"/>
        <v>298</v>
      </c>
      <c r="H22">
        <f>'Off Game Stats'!T18-'Off Game Stats'!U18-'Off Game Stats'!V18</f>
        <v>9</v>
      </c>
      <c r="I22">
        <f>'Off Game Stats'!N18-'Off Game Stats'!O18-'Off Game Stats'!P18</f>
        <v>2</v>
      </c>
      <c r="J22">
        <f>'Off Game Stats'!Z18-'Off Game Stats'!AA18-'Off Game Stats'!AB18</f>
        <v>3</v>
      </c>
      <c r="K22">
        <f t="shared" si="3"/>
        <v>75</v>
      </c>
      <c r="L22" s="1">
        <f t="shared" si="4"/>
        <v>0.25167785234899331</v>
      </c>
      <c r="M22" s="1">
        <f t="shared" si="5"/>
        <v>3.9733333333333327</v>
      </c>
      <c r="N22" t="str">
        <f t="shared" si="7"/>
        <v>BELOW AVERAGE</v>
      </c>
      <c r="O22" t="str">
        <f t="shared" si="6"/>
        <v>PASS</v>
      </c>
    </row>
    <row r="23" spans="1:15" x14ac:dyDescent="0.2">
      <c r="A23" t="str">
        <f>'Off Game Stats'!A19</f>
        <v>MIN</v>
      </c>
      <c r="B23">
        <f>'Off Game Stats'!B19-'Off Game Stats'!C19-'Off Game Stats'!D19</f>
        <v>152</v>
      </c>
      <c r="C23">
        <f>'Off Game Stats'!E19-'Off Game Stats'!F19-'Off Game Stats'!G19</f>
        <v>147</v>
      </c>
      <c r="D23">
        <f>'Off Game Stats'!H19-'Off Game Stats'!I19-'Off Game Stats'!J19</f>
        <v>13</v>
      </c>
      <c r="E23" s="3">
        <f t="shared" si="0"/>
        <v>0.50836120401337792</v>
      </c>
      <c r="F23" s="3">
        <f t="shared" si="1"/>
        <v>0.49163879598662208</v>
      </c>
      <c r="G23">
        <f t="shared" si="2"/>
        <v>312</v>
      </c>
      <c r="H23">
        <f>'Off Game Stats'!T19-'Off Game Stats'!U19-'Off Game Stats'!V19</f>
        <v>4</v>
      </c>
      <c r="I23">
        <f>'Off Game Stats'!N19-'Off Game Stats'!O19-'Off Game Stats'!P19</f>
        <v>3</v>
      </c>
      <c r="J23">
        <f>'Off Game Stats'!Z19-'Off Game Stats'!AA19-'Off Game Stats'!AB19</f>
        <v>11</v>
      </c>
      <c r="K23">
        <f t="shared" si="3"/>
        <v>75</v>
      </c>
      <c r="L23" s="1">
        <f t="shared" si="4"/>
        <v>0.24038461538461539</v>
      </c>
      <c r="M23" s="1">
        <f t="shared" si="5"/>
        <v>4.16</v>
      </c>
      <c r="N23" t="str">
        <f t="shared" si="7"/>
        <v>BELOW AVERAGE</v>
      </c>
      <c r="O23" t="str">
        <f t="shared" si="6"/>
        <v>RUN</v>
      </c>
    </row>
    <row r="24" spans="1:15" x14ac:dyDescent="0.2">
      <c r="A24" t="str">
        <f>'Off Game Stats'!A30</f>
        <v>STL</v>
      </c>
      <c r="B24">
        <f>'Off Game Stats'!B30-'Off Game Stats'!C30-'Off Game Stats'!D30</f>
        <v>134</v>
      </c>
      <c r="C24">
        <f>'Off Game Stats'!E30-'Off Game Stats'!F30-'Off Game Stats'!G30</f>
        <v>131</v>
      </c>
      <c r="D24">
        <f>'Off Game Stats'!H30-'Off Game Stats'!I30-'Off Game Stats'!J30</f>
        <v>10</v>
      </c>
      <c r="E24" s="3">
        <f t="shared" si="0"/>
        <v>0.50566037735849056</v>
      </c>
      <c r="F24" s="3">
        <f t="shared" si="1"/>
        <v>0.49433962264150944</v>
      </c>
      <c r="G24">
        <f t="shared" si="2"/>
        <v>275</v>
      </c>
      <c r="H24">
        <f>'Off Game Stats'!T30-'Off Game Stats'!U30-'Off Game Stats'!V30</f>
        <v>4</v>
      </c>
      <c r="I24">
        <f>'Off Game Stats'!N30-'Off Game Stats'!O30-'Off Game Stats'!P30</f>
        <v>4</v>
      </c>
      <c r="J24">
        <f>'Off Game Stats'!Z30-'Off Game Stats'!AA30-'Off Game Stats'!AB30</f>
        <v>6</v>
      </c>
      <c r="K24">
        <f t="shared" si="3"/>
        <v>66</v>
      </c>
      <c r="L24" s="1">
        <f t="shared" si="4"/>
        <v>0.24</v>
      </c>
      <c r="M24" s="1">
        <f t="shared" si="5"/>
        <v>4.166666666666667</v>
      </c>
      <c r="N24" t="str">
        <f t="shared" si="7"/>
        <v>BELOW AVERAGE</v>
      </c>
      <c r="O24" t="str">
        <f t="shared" si="6"/>
        <v>RUN</v>
      </c>
    </row>
    <row r="25" spans="1:15" x14ac:dyDescent="0.2">
      <c r="A25" t="str">
        <f>'Off Game Stats'!A28</f>
        <v>SEA</v>
      </c>
      <c r="B25">
        <f>'Off Game Stats'!B28-'Off Game Stats'!C28-'Off Game Stats'!D28</f>
        <v>171</v>
      </c>
      <c r="C25">
        <f>'Off Game Stats'!E28-'Off Game Stats'!F28-'Off Game Stats'!G28</f>
        <v>179</v>
      </c>
      <c r="D25">
        <f>'Off Game Stats'!H28-'Off Game Stats'!I28-'Off Game Stats'!J28</f>
        <v>14</v>
      </c>
      <c r="E25" s="3">
        <f t="shared" si="0"/>
        <v>0.48857142857142855</v>
      </c>
      <c r="F25" s="3">
        <f t="shared" si="1"/>
        <v>0.51142857142857145</v>
      </c>
      <c r="G25">
        <f t="shared" si="2"/>
        <v>364</v>
      </c>
      <c r="H25">
        <f>'Off Game Stats'!T28-'Off Game Stats'!U28-'Off Game Stats'!V28</f>
        <v>6</v>
      </c>
      <c r="I25">
        <f>'Off Game Stats'!N28-'Off Game Stats'!O28-'Off Game Stats'!P28</f>
        <v>2</v>
      </c>
      <c r="J25">
        <f>'Off Game Stats'!Z28-'Off Game Stats'!AA28-'Off Game Stats'!AB28</f>
        <v>13</v>
      </c>
      <c r="K25">
        <f t="shared" si="3"/>
        <v>87</v>
      </c>
      <c r="L25" s="1">
        <f t="shared" si="4"/>
        <v>0.23901098901098902</v>
      </c>
      <c r="M25" s="1">
        <f t="shared" si="5"/>
        <v>4.1839080459770113</v>
      </c>
      <c r="N25" t="str">
        <f t="shared" si="7"/>
        <v>BELOW AVERAGE</v>
      </c>
      <c r="O25" t="str">
        <f t="shared" si="6"/>
        <v>RUN</v>
      </c>
    </row>
    <row r="26" spans="1:15" x14ac:dyDescent="0.2">
      <c r="A26" t="str">
        <f>'Off Game Stats'!A16</f>
        <v>JAC</v>
      </c>
      <c r="B26">
        <f>'Off Game Stats'!B16-'Off Game Stats'!C16-'Off Game Stats'!D16</f>
        <v>189</v>
      </c>
      <c r="C26">
        <f>'Off Game Stats'!E16-'Off Game Stats'!F16-'Off Game Stats'!G16</f>
        <v>122</v>
      </c>
      <c r="D26">
        <f>'Off Game Stats'!H16-'Off Game Stats'!I16-'Off Game Stats'!J16</f>
        <v>7</v>
      </c>
      <c r="E26" s="3">
        <f t="shared" si="0"/>
        <v>0.60771704180064312</v>
      </c>
      <c r="F26" s="3">
        <f t="shared" si="1"/>
        <v>0.39228295819935693</v>
      </c>
      <c r="G26">
        <f t="shared" si="2"/>
        <v>318</v>
      </c>
      <c r="H26">
        <f>'Off Game Stats'!T16-'Off Game Stats'!U16-'Off Game Stats'!V16</f>
        <v>10</v>
      </c>
      <c r="I26">
        <f>'Off Game Stats'!N16-'Off Game Stats'!O16-'Off Game Stats'!P16</f>
        <v>0</v>
      </c>
      <c r="J26">
        <f>'Off Game Stats'!Z16-'Off Game Stats'!AA16-'Off Game Stats'!AB16</f>
        <v>5</v>
      </c>
      <c r="K26">
        <f t="shared" si="3"/>
        <v>75</v>
      </c>
      <c r="L26" s="1">
        <f t="shared" si="4"/>
        <v>0.23584905660377359</v>
      </c>
      <c r="M26" s="1">
        <f t="shared" si="5"/>
        <v>4.24</v>
      </c>
      <c r="N26" t="str">
        <f t="shared" si="7"/>
        <v>BELOW AVERAGE</v>
      </c>
      <c r="O26" t="str">
        <f t="shared" si="6"/>
        <v>BALANCED</v>
      </c>
    </row>
    <row r="27" spans="1:15" x14ac:dyDescent="0.2">
      <c r="A27" t="str">
        <f>'Off Game Stats'!A15</f>
        <v>IND</v>
      </c>
      <c r="B27">
        <f>'Off Game Stats'!B15-'Off Game Stats'!C15-'Off Game Stats'!D15</f>
        <v>254</v>
      </c>
      <c r="C27">
        <f>'Off Game Stats'!E15-'Off Game Stats'!F15-'Off Game Stats'!G15</f>
        <v>140</v>
      </c>
      <c r="D27">
        <f>'Off Game Stats'!H15-'Off Game Stats'!I15-'Off Game Stats'!J15</f>
        <v>7</v>
      </c>
      <c r="E27" s="3">
        <f t="shared" si="0"/>
        <v>0.64467005076142136</v>
      </c>
      <c r="F27" s="3">
        <f t="shared" si="1"/>
        <v>0.35532994923857869</v>
      </c>
      <c r="G27">
        <f t="shared" si="2"/>
        <v>401</v>
      </c>
      <c r="H27">
        <f>'Off Game Stats'!T15-'Off Game Stats'!U15-'Off Game Stats'!V15</f>
        <v>12</v>
      </c>
      <c r="I27">
        <f>'Off Game Stats'!N15-'Off Game Stats'!O15-'Off Game Stats'!P15</f>
        <v>1</v>
      </c>
      <c r="J27">
        <f>'Off Game Stats'!Z15-'Off Game Stats'!AA15-'Off Game Stats'!AB15</f>
        <v>5</v>
      </c>
      <c r="K27">
        <f t="shared" si="3"/>
        <v>93</v>
      </c>
      <c r="L27" s="1">
        <f t="shared" si="4"/>
        <v>0.23192019950124687</v>
      </c>
      <c r="M27" s="1">
        <f t="shared" si="5"/>
        <v>4.3118279569892479</v>
      </c>
      <c r="N27" t="str">
        <f t="shared" si="7"/>
        <v>BELOW AVERAGE</v>
      </c>
      <c r="O27" t="str">
        <f t="shared" si="6"/>
        <v>PASS</v>
      </c>
    </row>
    <row r="28" spans="1:15" x14ac:dyDescent="0.2">
      <c r="A28" t="str">
        <f>'Off Game Stats'!A12</f>
        <v>DET</v>
      </c>
      <c r="B28">
        <f>'Off Game Stats'!B12-'Off Game Stats'!C12-'Off Game Stats'!D12</f>
        <v>243</v>
      </c>
      <c r="C28">
        <f>'Off Game Stats'!E12-'Off Game Stats'!F12-'Off Game Stats'!G12</f>
        <v>104</v>
      </c>
      <c r="D28">
        <f>'Off Game Stats'!H12-'Off Game Stats'!I12-'Off Game Stats'!J12</f>
        <v>5</v>
      </c>
      <c r="E28" s="3">
        <f t="shared" si="0"/>
        <v>0.70028818443804031</v>
      </c>
      <c r="F28" s="3">
        <f t="shared" si="1"/>
        <v>0.29971181556195964</v>
      </c>
      <c r="G28">
        <f t="shared" si="2"/>
        <v>352</v>
      </c>
      <c r="H28">
        <f>'Off Game Stats'!T12-'Off Game Stats'!U12-'Off Game Stats'!V12</f>
        <v>10</v>
      </c>
      <c r="I28">
        <f>'Off Game Stats'!N12-'Off Game Stats'!O12-'Off Game Stats'!P12</f>
        <v>1</v>
      </c>
      <c r="J28">
        <f>'Off Game Stats'!Z12-'Off Game Stats'!AA12-'Off Game Stats'!AB12</f>
        <v>5</v>
      </c>
      <c r="K28">
        <f t="shared" si="3"/>
        <v>81</v>
      </c>
      <c r="L28" s="1">
        <f t="shared" si="4"/>
        <v>0.23011363636363635</v>
      </c>
      <c r="M28" s="1">
        <f t="shared" si="5"/>
        <v>4.3456790123456788</v>
      </c>
      <c r="N28" t="str">
        <f t="shared" si="7"/>
        <v>POOR</v>
      </c>
      <c r="O28" t="str">
        <f t="shared" si="6"/>
        <v>HEAVY PASS</v>
      </c>
    </row>
    <row r="29" spans="1:15" x14ac:dyDescent="0.2">
      <c r="A29" t="str">
        <f>'Off Game Stats'!A11</f>
        <v>DEN</v>
      </c>
      <c r="B29">
        <f>'Off Game Stats'!B11-'Off Game Stats'!C11-'Off Game Stats'!D11</f>
        <v>191</v>
      </c>
      <c r="C29">
        <f>'Off Game Stats'!E11-'Off Game Stats'!F11-'Off Game Stats'!G11</f>
        <v>123</v>
      </c>
      <c r="D29">
        <f>'Off Game Stats'!H11-'Off Game Stats'!I11-'Off Game Stats'!J11</f>
        <v>13</v>
      </c>
      <c r="E29" s="3">
        <f t="shared" si="0"/>
        <v>0.60828025477707004</v>
      </c>
      <c r="F29" s="3">
        <f t="shared" si="1"/>
        <v>0.39171974522292996</v>
      </c>
      <c r="G29">
        <f t="shared" si="2"/>
        <v>327</v>
      </c>
      <c r="H29">
        <f>'Off Game Stats'!T11-'Off Game Stats'!U11-'Off Game Stats'!V11</f>
        <v>4</v>
      </c>
      <c r="I29">
        <f>'Off Game Stats'!N11-'Off Game Stats'!O11-'Off Game Stats'!P11</f>
        <v>2</v>
      </c>
      <c r="J29">
        <f>'Off Game Stats'!Z11-'Off Game Stats'!AA11-'Off Game Stats'!AB11</f>
        <v>13</v>
      </c>
      <c r="K29">
        <f t="shared" si="3"/>
        <v>75</v>
      </c>
      <c r="L29" s="1">
        <f t="shared" si="4"/>
        <v>0.22935779816513763</v>
      </c>
      <c r="M29" s="1">
        <f t="shared" si="5"/>
        <v>4.3599999999999994</v>
      </c>
      <c r="N29" t="str">
        <f t="shared" si="7"/>
        <v>POOR</v>
      </c>
      <c r="O29" t="str">
        <f t="shared" si="6"/>
        <v>BALANCED</v>
      </c>
    </row>
    <row r="30" spans="1:15" x14ac:dyDescent="0.2">
      <c r="A30" t="str">
        <f>'Off Game Stats'!A33</f>
        <v>WAS</v>
      </c>
      <c r="B30">
        <f>'Off Game Stats'!B33-'Off Game Stats'!C33-'Off Game Stats'!D33</f>
        <v>193</v>
      </c>
      <c r="C30">
        <f>'Off Game Stats'!E33-'Off Game Stats'!F33-'Off Game Stats'!G33</f>
        <v>132</v>
      </c>
      <c r="D30">
        <f>'Off Game Stats'!H33-'Off Game Stats'!I33-'Off Game Stats'!J33</f>
        <v>10</v>
      </c>
      <c r="E30" s="3">
        <f t="shared" si="0"/>
        <v>0.5938461538461538</v>
      </c>
      <c r="F30" s="3">
        <f t="shared" si="1"/>
        <v>0.40615384615384614</v>
      </c>
      <c r="G30">
        <f t="shared" si="2"/>
        <v>335</v>
      </c>
      <c r="H30">
        <f>'Off Game Stats'!T33-'Off Game Stats'!U33-'Off Game Stats'!V33</f>
        <v>5</v>
      </c>
      <c r="I30">
        <f>'Off Game Stats'!N33-'Off Game Stats'!O33-'Off Game Stats'!P33</f>
        <v>3</v>
      </c>
      <c r="J30">
        <f>'Off Game Stats'!Z33-'Off Game Stats'!AA33-'Off Game Stats'!AB33</f>
        <v>8</v>
      </c>
      <c r="K30">
        <f t="shared" si="3"/>
        <v>72</v>
      </c>
      <c r="L30" s="1">
        <f t="shared" si="4"/>
        <v>0.21492537313432836</v>
      </c>
      <c r="M30" s="1">
        <f t="shared" si="5"/>
        <v>4.6527777777777777</v>
      </c>
      <c r="N30" t="str">
        <f t="shared" si="7"/>
        <v>POOR</v>
      </c>
      <c r="O30" t="str">
        <f t="shared" si="6"/>
        <v>BALANCED</v>
      </c>
    </row>
    <row r="31" spans="1:15" x14ac:dyDescent="0.2">
      <c r="A31" t="str">
        <f>'Off Game Stats'!A32</f>
        <v>TEN</v>
      </c>
      <c r="B31">
        <f>'Off Game Stats'!B32-'Off Game Stats'!C32-'Off Game Stats'!D32</f>
        <v>176</v>
      </c>
      <c r="C31">
        <f>'Off Game Stats'!E32-'Off Game Stats'!F32-'Off Game Stats'!G32</f>
        <v>123</v>
      </c>
      <c r="D31">
        <f>'Off Game Stats'!H32-'Off Game Stats'!I32-'Off Game Stats'!J32</f>
        <v>5</v>
      </c>
      <c r="E31" s="3">
        <f t="shared" si="0"/>
        <v>0.58862876254180607</v>
      </c>
      <c r="F31" s="3">
        <f t="shared" si="1"/>
        <v>0.41137123745819398</v>
      </c>
      <c r="G31">
        <f t="shared" si="2"/>
        <v>304</v>
      </c>
      <c r="H31">
        <f>'Off Game Stats'!T32-'Off Game Stats'!U32-'Off Game Stats'!V32</f>
        <v>6</v>
      </c>
      <c r="I31">
        <f>'Off Game Stats'!N32-'Off Game Stats'!O32-'Off Game Stats'!P32</f>
        <v>2</v>
      </c>
      <c r="J31">
        <f>'Off Game Stats'!Z32-'Off Game Stats'!AA32-'Off Game Stats'!AB32</f>
        <v>5</v>
      </c>
      <c r="K31">
        <f t="shared" si="3"/>
        <v>63</v>
      </c>
      <c r="L31" s="1">
        <f t="shared" si="4"/>
        <v>0.20723684210526316</v>
      </c>
      <c r="M31" s="1">
        <f t="shared" si="5"/>
        <v>4.8253968253968251</v>
      </c>
      <c r="N31" t="str">
        <f t="shared" si="7"/>
        <v>POOR</v>
      </c>
      <c r="O31" t="str">
        <f t="shared" si="6"/>
        <v>BALANCED</v>
      </c>
    </row>
    <row r="32" spans="1:15" x14ac:dyDescent="0.2">
      <c r="A32" t="str">
        <f>'Off Game Stats'!A10</f>
        <v>DAL</v>
      </c>
      <c r="B32">
        <f>'Off Game Stats'!B10-'Off Game Stats'!C10-'Off Game Stats'!D10</f>
        <v>152</v>
      </c>
      <c r="C32">
        <f>'Off Game Stats'!E10-'Off Game Stats'!F10-'Off Game Stats'!G10</f>
        <v>138</v>
      </c>
      <c r="D32">
        <f>'Off Game Stats'!H10-'Off Game Stats'!I10-'Off Game Stats'!J10</f>
        <v>10</v>
      </c>
      <c r="E32" s="3">
        <f t="shared" si="0"/>
        <v>0.52413793103448281</v>
      </c>
      <c r="F32" s="3">
        <f t="shared" si="1"/>
        <v>0.47586206896551725</v>
      </c>
      <c r="G32">
        <f t="shared" si="2"/>
        <v>300</v>
      </c>
      <c r="H32">
        <f>'Off Game Stats'!T10-'Off Game Stats'!U10-'Off Game Stats'!V10</f>
        <v>3</v>
      </c>
      <c r="I32">
        <f>'Off Game Stats'!N10-'Off Game Stats'!O10-'Off Game Stats'!P10</f>
        <v>2</v>
      </c>
      <c r="J32">
        <f>'Off Game Stats'!Z10-'Off Game Stats'!AA10-'Off Game Stats'!AB10</f>
        <v>10</v>
      </c>
      <c r="K32">
        <f t="shared" si="3"/>
        <v>60</v>
      </c>
      <c r="L32" s="1">
        <f t="shared" si="4"/>
        <v>0.2</v>
      </c>
      <c r="M32" s="1">
        <f t="shared" si="5"/>
        <v>5</v>
      </c>
      <c r="N32" t="str">
        <f t="shared" si="7"/>
        <v>POOR</v>
      </c>
      <c r="O32" t="str">
        <f t="shared" si="6"/>
        <v>BALANCED</v>
      </c>
    </row>
    <row r="33" spans="1:15" x14ac:dyDescent="0.2">
      <c r="A33" t="str">
        <f>'Off Game Stats'!A29</f>
        <v>SF</v>
      </c>
      <c r="B33">
        <f>'Off Game Stats'!B29-'Off Game Stats'!C29-'Off Game Stats'!D29</f>
        <v>178</v>
      </c>
      <c r="C33">
        <f>'Off Game Stats'!E29-'Off Game Stats'!F29-'Off Game Stats'!G29</f>
        <v>152</v>
      </c>
      <c r="D33">
        <f>'Off Game Stats'!H29-'Off Game Stats'!I29-'Off Game Stats'!J29</f>
        <v>10</v>
      </c>
      <c r="E33" s="3">
        <f t="shared" si="0"/>
        <v>0.53939393939393943</v>
      </c>
      <c r="F33" s="3">
        <f t="shared" si="1"/>
        <v>0.46060606060606063</v>
      </c>
      <c r="G33">
        <f t="shared" si="2"/>
        <v>340</v>
      </c>
      <c r="H33">
        <f>'Off Game Stats'!T29-'Off Game Stats'!U29-'Off Game Stats'!V29</f>
        <v>4</v>
      </c>
      <c r="I33">
        <f>'Off Game Stats'!N29-'Off Game Stats'!O29-'Off Game Stats'!P29</f>
        <v>2</v>
      </c>
      <c r="J33">
        <f>'Off Game Stats'!Z29-'Off Game Stats'!AA29-'Off Game Stats'!AB29</f>
        <v>9</v>
      </c>
      <c r="K33">
        <f t="shared" si="3"/>
        <v>63</v>
      </c>
      <c r="L33" s="1">
        <f t="shared" si="4"/>
        <v>0.18529411764705883</v>
      </c>
      <c r="M33" s="1">
        <f t="shared" si="5"/>
        <v>5.3968253968253963</v>
      </c>
      <c r="N33" t="str">
        <f t="shared" si="7"/>
        <v>BAD</v>
      </c>
      <c r="O33" t="str">
        <f t="shared" si="6"/>
        <v>BALANCED</v>
      </c>
    </row>
    <row r="35" spans="1:15" x14ac:dyDescent="0.2">
      <c r="A35" t="s">
        <v>76</v>
      </c>
      <c r="B35" s="2">
        <f>AVERAGE(B2:B33)</f>
        <v>195.25</v>
      </c>
      <c r="C35" s="2">
        <f t="shared" ref="C35:K35" si="8">AVERAGE(C2:C33)</f>
        <v>141.65625</v>
      </c>
      <c r="D35" s="2">
        <f t="shared" si="8"/>
        <v>10.5</v>
      </c>
      <c r="E35" s="3">
        <f t="shared" si="8"/>
        <v>0.57640923274333722</v>
      </c>
      <c r="F35" s="3">
        <f t="shared" si="8"/>
        <v>0.42359076725666278</v>
      </c>
      <c r="G35" s="2">
        <f t="shared" si="8"/>
        <v>347.40625</v>
      </c>
      <c r="H35" s="2">
        <f t="shared" si="8"/>
        <v>8.4375</v>
      </c>
      <c r="I35" s="2">
        <f t="shared" si="8"/>
        <v>3.1875</v>
      </c>
      <c r="J35" s="2">
        <f t="shared" si="8"/>
        <v>8.65625</v>
      </c>
      <c r="K35" s="2">
        <f t="shared" si="8"/>
        <v>95.71875</v>
      </c>
      <c r="L35" s="1">
        <f>K35/G35</f>
        <v>0.27552397229468384</v>
      </c>
      <c r="M35" s="1">
        <f t="shared" ref="M35" si="9">1/L35</f>
        <v>3.6294482533463923</v>
      </c>
    </row>
    <row r="36" spans="1:15" x14ac:dyDescent="0.2">
      <c r="A36" t="s">
        <v>77</v>
      </c>
      <c r="B36" s="2">
        <f>_xlfn.STDEV.P(B2:B33)</f>
        <v>36.95774614340003</v>
      </c>
      <c r="C36" s="2">
        <f t="shared" ref="C36:M36" si="10">_xlfn.STDEV.P(C2:C33)</f>
        <v>18.622247070036956</v>
      </c>
      <c r="D36" s="2">
        <f t="shared" si="10"/>
        <v>3.0310889132455352</v>
      </c>
      <c r="E36" s="3">
        <f t="shared" si="10"/>
        <v>5.6410075719205435E-2</v>
      </c>
      <c r="F36" s="3">
        <f>_xlfn.STDEV.P(F2:F33)</f>
        <v>5.6410075719205401E-2</v>
      </c>
      <c r="G36" s="2">
        <f t="shared" si="10"/>
        <v>41.941819356550333</v>
      </c>
      <c r="H36" s="2">
        <f t="shared" si="10"/>
        <v>3.2009520068254695</v>
      </c>
      <c r="I36" s="2">
        <f t="shared" si="10"/>
        <v>1.8275239396516807</v>
      </c>
      <c r="J36" s="2">
        <f t="shared" si="10"/>
        <v>2.7682279417526297</v>
      </c>
      <c r="K36" s="2">
        <f t="shared" si="10"/>
        <v>21.676938170265192</v>
      </c>
      <c r="L36" s="1">
        <f>_xlfn.STDEV.P(L2:L33)</f>
        <v>5.6724915609059907E-2</v>
      </c>
      <c r="M36" s="1">
        <f t="shared" si="10"/>
        <v>0.70476241515702776</v>
      </c>
    </row>
  </sheetData>
  <autoFilter ref="A1:O1">
    <sortState ref="A2:O33">
      <sortCondition ref="M1:M33"/>
    </sortState>
  </autoFilter>
  <conditionalFormatting sqref="N2:N33">
    <cfRule type="cellIs" dxfId="91" priority="16" operator="equal">
      <formula>"POOR"</formula>
    </cfRule>
    <cfRule type="cellIs" dxfId="90" priority="17" operator="equal">
      <formula>"BELOW AVERAGE"</formula>
    </cfRule>
    <cfRule type="cellIs" dxfId="89" priority="18" operator="equal">
      <formula>"GOOD"</formula>
    </cfRule>
    <cfRule type="cellIs" dxfId="88" priority="19" operator="equal">
      <formula>"GREAT"</formula>
    </cfRule>
  </conditionalFormatting>
  <conditionalFormatting sqref="O1:O1048576">
    <cfRule type="cellIs" dxfId="87" priority="9" operator="equal">
      <formula>"BALANCED"</formula>
    </cfRule>
    <cfRule type="cellIs" dxfId="86" priority="10" operator="equal">
      <formula>"RUN"</formula>
    </cfRule>
    <cfRule type="cellIs" dxfId="85" priority="11" operator="equal">
      <formula>"PASS"</formula>
    </cfRule>
  </conditionalFormatting>
  <conditionalFormatting sqref="N2:N33">
    <cfRule type="cellIs" dxfId="84" priority="8" operator="equal">
      <formula>"ABOVE AVERAGE"</formula>
    </cfRule>
  </conditionalFormatting>
  <conditionalFormatting sqref="N1:N1048576">
    <cfRule type="cellIs" dxfId="83" priority="7" operator="equal">
      <formula>"BAD"</formula>
    </cfRule>
  </conditionalFormatting>
  <conditionalFormatting sqref="Q2:Q7">
    <cfRule type="cellIs" dxfId="82" priority="3" operator="equal">
      <formula>"POOR"</formula>
    </cfRule>
    <cfRule type="cellIs" dxfId="81" priority="4" operator="equal">
      <formula>"BELOW AVERAGE"</formula>
    </cfRule>
    <cfRule type="cellIs" dxfId="80" priority="5" operator="equal">
      <formula>"GOOD"</formula>
    </cfRule>
    <cfRule type="cellIs" dxfId="79" priority="6" operator="equal">
      <formula>"GREAT"</formula>
    </cfRule>
  </conditionalFormatting>
  <conditionalFormatting sqref="Q2:Q7">
    <cfRule type="cellIs" dxfId="78" priority="2" operator="equal">
      <formula>"ABOVE AVERAGE"</formula>
    </cfRule>
  </conditionalFormatting>
  <conditionalFormatting sqref="Q2:Q7">
    <cfRule type="cellIs" dxfId="77" priority="1" operator="equal">
      <formula>"BAD"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opLeftCell="E1" workbookViewId="0">
      <selection activeCell="Q17" sqref="Q17"/>
    </sheetView>
  </sheetViews>
  <sheetFormatPr baseColWidth="10" defaultRowHeight="16" x14ac:dyDescent="0.2"/>
  <cols>
    <col min="2" max="9" width="10.83203125" customWidth="1"/>
    <col min="10" max="10" width="10.1640625" customWidth="1"/>
    <col min="11" max="11" width="12" customWidth="1"/>
    <col min="12" max="12" width="12.6640625" customWidth="1"/>
    <col min="13" max="14" width="11.6640625" customWidth="1"/>
    <col min="15" max="17" width="12.83203125" customWidth="1"/>
    <col min="18" max="18" width="15.33203125" bestFit="1" customWidth="1"/>
    <col min="21" max="21" width="15.33203125" bestFit="1" customWidth="1"/>
  </cols>
  <sheetData>
    <row r="1" spans="1:22" ht="17" thickBot="1" x14ac:dyDescent="0.25">
      <c r="A1" t="s">
        <v>63</v>
      </c>
      <c r="B1" t="s">
        <v>64</v>
      </c>
      <c r="C1" t="s">
        <v>65</v>
      </c>
      <c r="D1" t="s">
        <v>66</v>
      </c>
      <c r="E1" t="s">
        <v>82</v>
      </c>
      <c r="F1" t="s">
        <v>83</v>
      </c>
      <c r="G1" t="s">
        <v>73</v>
      </c>
      <c r="H1" t="s">
        <v>68</v>
      </c>
      <c r="I1" t="s">
        <v>69</v>
      </c>
      <c r="J1" t="s">
        <v>70</v>
      </c>
      <c r="K1" t="s">
        <v>72</v>
      </c>
      <c r="L1" t="s">
        <v>74</v>
      </c>
      <c r="M1" t="s">
        <v>75</v>
      </c>
      <c r="N1" t="s">
        <v>1461</v>
      </c>
      <c r="O1" t="s">
        <v>1462</v>
      </c>
      <c r="P1" t="s">
        <v>1463</v>
      </c>
      <c r="Q1" t="s">
        <v>1464</v>
      </c>
      <c r="R1" t="s">
        <v>78</v>
      </c>
      <c r="S1" t="s">
        <v>79</v>
      </c>
    </row>
    <row r="2" spans="1:22" x14ac:dyDescent="0.2">
      <c r="A2" t="str">
        <f>'Def Game Stats'!A30</f>
        <v>STL</v>
      </c>
      <c r="B2">
        <f>'Def Game Stats'!B30-'Def Game Stats'!C30-'Def Game Stats'!D30</f>
        <v>179</v>
      </c>
      <c r="C2">
        <f>'Def Game Stats'!E30-'Def Game Stats'!F30-'Def Game Stats'!G30</f>
        <v>126</v>
      </c>
      <c r="D2">
        <f>'Def Game Stats'!H30-'Def Game Stats'!I30-'Def Game Stats'!J30</f>
        <v>10</v>
      </c>
      <c r="E2" s="3">
        <f t="shared" ref="E2:E33" si="0">B2/(B2+C2)</f>
        <v>0.58688524590163937</v>
      </c>
      <c r="F2" s="3">
        <f t="shared" ref="F2:F33" si="1">C2/(B2+C2)</f>
        <v>0.41311475409836068</v>
      </c>
      <c r="G2">
        <f t="shared" ref="G2:G33" si="2">SUM(B2:D2)</f>
        <v>315</v>
      </c>
      <c r="H2">
        <f>'Def Game Stats'!T30-'Def Game Stats'!U30-'Def Game Stats'!V30</f>
        <v>3</v>
      </c>
      <c r="I2">
        <f>'Def Game Stats'!N30-'Def Game Stats'!O30-'Def Game Stats'!P30</f>
        <v>1</v>
      </c>
      <c r="J2">
        <f>'Def Game Stats'!Z30-'Def Game Stats'!AA30-'Def Game Stats'!AB30</f>
        <v>10</v>
      </c>
      <c r="K2">
        <f t="shared" ref="K2:K33" si="3">((H2+I2)*6)+(J2*3)</f>
        <v>54</v>
      </c>
      <c r="L2" s="1">
        <f t="shared" ref="L2:L33" si="4">K2/G2</f>
        <v>0.17142857142857143</v>
      </c>
      <c r="M2" s="1">
        <f t="shared" ref="M2:M33" si="5">1/L2</f>
        <v>5.833333333333333</v>
      </c>
      <c r="N2" s="2">
        <v>2</v>
      </c>
      <c r="O2" s="2">
        <v>7</v>
      </c>
      <c r="P2" s="2">
        <v>5</v>
      </c>
      <c r="Q2" s="2">
        <v>16</v>
      </c>
      <c r="R2" t="str">
        <f>IF(M2&gt;=($M$35+($M$36*2)),"GREAT",IF(M2&gt;=($M$35+$M$36),"GOOD",IF(M2&gt;$M$35,"ABOVE AVERAGE",IF(M2=$M$35,"AVERAGE",IF(M2&lt;($M$35-(2*$M$36)),"BAD",IF(M2&lt;$M$35-$M$36,"POOR","BELOW AVERAGE"))))))</f>
        <v>GREAT</v>
      </c>
      <c r="S2" t="str">
        <f t="shared" ref="S2:S33" si="6">IF(E2&gt;=($E$35+(2*$E$36)),"HEAVY PASS",IF(E2&gt;=($E$35+$E$36),"PASS",IF(F2&gt;=($F$35+(2*$F$36)),"HEAVY RUN",IF(F2&gt;=($F$35+$F$36),"RUN","BALANCED"))))</f>
        <v>BALANCED</v>
      </c>
      <c r="U2" s="4" t="s">
        <v>1440</v>
      </c>
      <c r="V2" s="5">
        <v>6</v>
      </c>
    </row>
    <row r="3" spans="1:22" x14ac:dyDescent="0.2">
      <c r="A3" t="str">
        <f>'Def Game Stats'!A11</f>
        <v>DEN</v>
      </c>
      <c r="B3">
        <f>'Def Game Stats'!B11-'Def Game Stats'!C11-'Def Game Stats'!D11</f>
        <v>176</v>
      </c>
      <c r="C3">
        <f>'Def Game Stats'!E11-'Def Game Stats'!F11-'Def Game Stats'!G11</f>
        <v>119</v>
      </c>
      <c r="D3">
        <f>'Def Game Stats'!H11-'Def Game Stats'!I11-'Def Game Stats'!J11</f>
        <v>8</v>
      </c>
      <c r="E3" s="3">
        <f t="shared" si="0"/>
        <v>0.59661016949152545</v>
      </c>
      <c r="F3" s="3">
        <f t="shared" si="1"/>
        <v>0.4033898305084746</v>
      </c>
      <c r="G3">
        <f t="shared" si="2"/>
        <v>303</v>
      </c>
      <c r="H3">
        <f>'Def Game Stats'!T11-'Def Game Stats'!U11-'Def Game Stats'!V11</f>
        <v>3</v>
      </c>
      <c r="I3">
        <f>'Def Game Stats'!N11-'Def Game Stats'!O11-'Def Game Stats'!P11</f>
        <v>3</v>
      </c>
      <c r="J3">
        <f>'Def Game Stats'!Z11-'Def Game Stats'!AA11-'Def Game Stats'!AB11</f>
        <v>6</v>
      </c>
      <c r="K3">
        <f t="shared" si="3"/>
        <v>54</v>
      </c>
      <c r="L3" s="1">
        <f t="shared" si="4"/>
        <v>0.17821782178217821</v>
      </c>
      <c r="M3" s="1">
        <f t="shared" si="5"/>
        <v>5.6111111111111116</v>
      </c>
      <c r="N3" s="2">
        <v>1</v>
      </c>
      <c r="O3" s="2">
        <v>8</v>
      </c>
      <c r="P3" s="2">
        <v>1</v>
      </c>
      <c r="Q3" s="2">
        <v>25</v>
      </c>
      <c r="R3" t="str">
        <f t="shared" ref="R3:R33" si="7">IF(M3&gt;=($M$35+($M$36*2)),"GREAT",IF(M3&gt;=($M$35+$M$36),"GOOD",IF(M3&gt;$M$35,"ABOVE AVERAGE",IF(M3=$M$35,"AVERAGE",IF(M3&lt;($M$35-(2*$M$36)),"BAD",IF(M3&lt;$M$35-$M$36,"POOR","BELOW AVERAGE"))))))</f>
        <v>GREAT</v>
      </c>
      <c r="S3" t="str">
        <f t="shared" si="6"/>
        <v>BALANCED</v>
      </c>
      <c r="U3" s="6" t="s">
        <v>1441</v>
      </c>
      <c r="V3" s="7">
        <v>5</v>
      </c>
    </row>
    <row r="4" spans="1:22" x14ac:dyDescent="0.2">
      <c r="A4" t="str">
        <f>'Def Game Stats'!A8</f>
        <v>CIN</v>
      </c>
      <c r="B4">
        <f>'Def Game Stats'!B8-'Def Game Stats'!C8-'Def Game Stats'!D8</f>
        <v>202</v>
      </c>
      <c r="C4">
        <f>'Def Game Stats'!E8-'Def Game Stats'!F8-'Def Game Stats'!G8</f>
        <v>108</v>
      </c>
      <c r="D4">
        <f>'Def Game Stats'!H8-'Def Game Stats'!I8-'Def Game Stats'!J8</f>
        <v>7</v>
      </c>
      <c r="E4" s="3">
        <f t="shared" si="0"/>
        <v>0.65161290322580645</v>
      </c>
      <c r="F4" s="3">
        <f t="shared" si="1"/>
        <v>0.34838709677419355</v>
      </c>
      <c r="G4">
        <f t="shared" si="2"/>
        <v>317</v>
      </c>
      <c r="H4">
        <f>'Def Game Stats'!T8-'Def Game Stats'!U8-'Def Game Stats'!V8</f>
        <v>7</v>
      </c>
      <c r="I4">
        <f>'Def Game Stats'!N8-'Def Game Stats'!O8-'Def Game Stats'!P8</f>
        <v>1</v>
      </c>
      <c r="J4">
        <f>'Def Game Stats'!Z8-'Def Game Stats'!AA8-'Def Game Stats'!AB8</f>
        <v>5</v>
      </c>
      <c r="K4">
        <f t="shared" si="3"/>
        <v>63</v>
      </c>
      <c r="L4" s="1">
        <f t="shared" si="4"/>
        <v>0.19873817034700317</v>
      </c>
      <c r="M4" s="1">
        <f t="shared" si="5"/>
        <v>5.0317460317460316</v>
      </c>
      <c r="N4" s="2">
        <v>3</v>
      </c>
      <c r="O4" s="2">
        <v>17</v>
      </c>
      <c r="P4" s="2">
        <v>23</v>
      </c>
      <c r="Q4" s="2">
        <v>3</v>
      </c>
      <c r="R4" t="str">
        <f t="shared" si="7"/>
        <v>GOOD</v>
      </c>
      <c r="S4" t="str">
        <f t="shared" si="6"/>
        <v>PASS</v>
      </c>
      <c r="U4" s="6" t="s">
        <v>1442</v>
      </c>
      <c r="V4" s="7">
        <v>4</v>
      </c>
    </row>
    <row r="5" spans="1:22" x14ac:dyDescent="0.2">
      <c r="A5" t="str">
        <f>'Def Game Stats'!A28</f>
        <v>SEA</v>
      </c>
      <c r="B5">
        <f>'Def Game Stats'!B28-'Def Game Stats'!C28-'Def Game Stats'!D28</f>
        <v>181</v>
      </c>
      <c r="C5">
        <f>'Def Game Stats'!E28-'Def Game Stats'!F28-'Def Game Stats'!G28</f>
        <v>161</v>
      </c>
      <c r="D5">
        <f>'Def Game Stats'!H28-'Def Game Stats'!I28-'Def Game Stats'!J28</f>
        <v>10</v>
      </c>
      <c r="E5" s="3">
        <f t="shared" si="0"/>
        <v>0.5292397660818714</v>
      </c>
      <c r="F5" s="3">
        <f t="shared" si="1"/>
        <v>0.47076023391812866</v>
      </c>
      <c r="G5">
        <f t="shared" si="2"/>
        <v>352</v>
      </c>
      <c r="H5">
        <f>'Def Game Stats'!T28-'Def Game Stats'!U28-'Def Game Stats'!V28</f>
        <v>4</v>
      </c>
      <c r="I5">
        <f>'Def Game Stats'!N28-'Def Game Stats'!O28-'Def Game Stats'!P28</f>
        <v>3</v>
      </c>
      <c r="J5">
        <f>'Def Game Stats'!Z28-'Def Game Stats'!AA28-'Def Game Stats'!AB28</f>
        <v>10</v>
      </c>
      <c r="K5">
        <f t="shared" si="3"/>
        <v>72</v>
      </c>
      <c r="L5" s="1">
        <f t="shared" si="4"/>
        <v>0.20454545454545456</v>
      </c>
      <c r="M5" s="1">
        <f t="shared" si="5"/>
        <v>4.8888888888888884</v>
      </c>
      <c r="N5" s="2">
        <v>18</v>
      </c>
      <c r="O5" s="2">
        <v>6</v>
      </c>
      <c r="P5" s="2">
        <v>3</v>
      </c>
      <c r="Q5" s="2">
        <v>27</v>
      </c>
      <c r="R5" t="str">
        <f t="shared" si="7"/>
        <v>GOOD</v>
      </c>
      <c r="S5" t="str">
        <f t="shared" si="6"/>
        <v>RUN</v>
      </c>
      <c r="U5" s="6" t="s">
        <v>1443</v>
      </c>
      <c r="V5" s="7">
        <v>3</v>
      </c>
    </row>
    <row r="6" spans="1:22" x14ac:dyDescent="0.2">
      <c r="A6" t="str">
        <f>'Def Game Stats'!A23</f>
        <v>NYJ</v>
      </c>
      <c r="B6">
        <f>'Def Game Stats'!B23-'Def Game Stats'!C23-'Def Game Stats'!D23</f>
        <v>193</v>
      </c>
      <c r="C6">
        <f>'Def Game Stats'!E23-'Def Game Stats'!F23-'Def Game Stats'!G23</f>
        <v>105</v>
      </c>
      <c r="D6">
        <f>'Def Game Stats'!H23-'Def Game Stats'!I23-'Def Game Stats'!J23</f>
        <v>8</v>
      </c>
      <c r="E6" s="3">
        <f t="shared" si="0"/>
        <v>0.6476510067114094</v>
      </c>
      <c r="F6" s="3">
        <f t="shared" si="1"/>
        <v>0.3523489932885906</v>
      </c>
      <c r="G6">
        <f t="shared" si="2"/>
        <v>306</v>
      </c>
      <c r="H6">
        <f>'Def Game Stats'!T23-'Def Game Stats'!U23-'Def Game Stats'!V23</f>
        <v>7</v>
      </c>
      <c r="I6">
        <f>'Def Game Stats'!N23-'Def Game Stats'!O23-'Def Game Stats'!P23</f>
        <v>1</v>
      </c>
      <c r="J6">
        <f>'Def Game Stats'!Z23-'Def Game Stats'!AA23-'Def Game Stats'!AB23</f>
        <v>6</v>
      </c>
      <c r="K6">
        <f t="shared" si="3"/>
        <v>66</v>
      </c>
      <c r="L6" s="1">
        <f t="shared" si="4"/>
        <v>0.21568627450980393</v>
      </c>
      <c r="M6" s="1">
        <f t="shared" si="5"/>
        <v>4.6363636363636358</v>
      </c>
      <c r="N6" s="2">
        <v>6</v>
      </c>
      <c r="O6" s="2">
        <v>2</v>
      </c>
      <c r="P6" s="2">
        <v>11</v>
      </c>
      <c r="Q6" s="2">
        <v>13</v>
      </c>
      <c r="R6" t="str">
        <f t="shared" si="7"/>
        <v>GOOD</v>
      </c>
      <c r="S6" t="str">
        <f t="shared" si="6"/>
        <v>PASS</v>
      </c>
      <c r="U6" s="6" t="s">
        <v>1444</v>
      </c>
      <c r="V6" s="7">
        <v>2</v>
      </c>
    </row>
    <row r="7" spans="1:22" ht="17" thickBot="1" x14ac:dyDescent="0.25">
      <c r="A7" t="str">
        <f>'Def Game Stats'!A25</f>
        <v>PHI</v>
      </c>
      <c r="B7">
        <f>'Def Game Stats'!B25-'Def Game Stats'!C25-'Def Game Stats'!D25</f>
        <v>195</v>
      </c>
      <c r="C7">
        <f>'Def Game Stats'!E25-'Def Game Stats'!F25-'Def Game Stats'!G25</f>
        <v>142</v>
      </c>
      <c r="D7">
        <f>'Def Game Stats'!H25-'Def Game Stats'!I25-'Def Game Stats'!J25</f>
        <v>9</v>
      </c>
      <c r="E7" s="3">
        <f t="shared" si="0"/>
        <v>0.57863501483679525</v>
      </c>
      <c r="F7" s="3">
        <f t="shared" si="1"/>
        <v>0.42136498516320475</v>
      </c>
      <c r="G7">
        <f t="shared" si="2"/>
        <v>346</v>
      </c>
      <c r="H7">
        <f>'Def Game Stats'!T25-'Def Game Stats'!U25-'Def Game Stats'!V25</f>
        <v>7</v>
      </c>
      <c r="I7">
        <f>'Def Game Stats'!N25-'Def Game Stats'!O25-'Def Game Stats'!P25</f>
        <v>1</v>
      </c>
      <c r="J7">
        <f>'Def Game Stats'!Z25-'Def Game Stats'!AA25-'Def Game Stats'!AB25</f>
        <v>9</v>
      </c>
      <c r="K7">
        <f t="shared" si="3"/>
        <v>75</v>
      </c>
      <c r="L7" s="1">
        <f t="shared" si="4"/>
        <v>0.21676300578034682</v>
      </c>
      <c r="M7" s="1">
        <f t="shared" si="5"/>
        <v>4.6133333333333333</v>
      </c>
      <c r="N7" s="2">
        <v>4</v>
      </c>
      <c r="O7" s="2">
        <v>1</v>
      </c>
      <c r="P7" s="2">
        <v>32</v>
      </c>
      <c r="Q7" s="2">
        <v>9</v>
      </c>
      <c r="R7" t="str">
        <f t="shared" si="7"/>
        <v>GOOD</v>
      </c>
      <c r="S7" t="str">
        <f t="shared" si="6"/>
        <v>BALANCED</v>
      </c>
      <c r="U7" s="8" t="s">
        <v>1445</v>
      </c>
      <c r="V7" s="9">
        <v>1</v>
      </c>
    </row>
    <row r="8" spans="1:22" x14ac:dyDescent="0.2">
      <c r="A8" t="str">
        <f>'Def Game Stats'!A26</f>
        <v>PIT</v>
      </c>
      <c r="B8">
        <f>'Def Game Stats'!B26-'Def Game Stats'!C26-'Def Game Stats'!D26</f>
        <v>227</v>
      </c>
      <c r="C8">
        <f>'Def Game Stats'!E26-'Def Game Stats'!F26-'Def Game Stats'!G26</f>
        <v>147</v>
      </c>
      <c r="D8">
        <f>'Def Game Stats'!H26-'Def Game Stats'!I26-'Def Game Stats'!J26</f>
        <v>16</v>
      </c>
      <c r="E8" s="3">
        <f t="shared" si="0"/>
        <v>0.60695187165775399</v>
      </c>
      <c r="F8" s="3">
        <f t="shared" si="1"/>
        <v>0.39304812834224601</v>
      </c>
      <c r="G8">
        <f t="shared" si="2"/>
        <v>390</v>
      </c>
      <c r="H8">
        <f>'Def Game Stats'!T26-'Def Game Stats'!U26-'Def Game Stats'!V26</f>
        <v>8</v>
      </c>
      <c r="I8">
        <f>'Def Game Stats'!N26-'Def Game Stats'!O26-'Def Game Stats'!P26</f>
        <v>0</v>
      </c>
      <c r="J8">
        <f>'Def Game Stats'!Z26-'Def Game Stats'!AA26-'Def Game Stats'!AB26</f>
        <v>13</v>
      </c>
      <c r="K8">
        <f t="shared" si="3"/>
        <v>87</v>
      </c>
      <c r="L8" s="1">
        <f t="shared" si="4"/>
        <v>0.22307692307692309</v>
      </c>
      <c r="M8" s="1">
        <f t="shared" si="5"/>
        <v>4.4827586206896548</v>
      </c>
      <c r="N8" s="2">
        <v>8</v>
      </c>
      <c r="O8" s="2">
        <v>4</v>
      </c>
      <c r="P8" s="2">
        <v>9</v>
      </c>
      <c r="Q8" s="2">
        <v>29</v>
      </c>
      <c r="R8" t="str">
        <f t="shared" si="7"/>
        <v>GOOD</v>
      </c>
      <c r="S8" t="str">
        <f t="shared" si="6"/>
        <v>BALANCED</v>
      </c>
    </row>
    <row r="9" spans="1:22" x14ac:dyDescent="0.2">
      <c r="A9" t="str">
        <f>'Def Game Stats'!A6</f>
        <v>CAR</v>
      </c>
      <c r="B9">
        <f>'Def Game Stats'!B6-'Def Game Stats'!C6-'Def Game Stats'!D6</f>
        <v>214</v>
      </c>
      <c r="C9">
        <f>'Def Game Stats'!E6-'Def Game Stats'!F6-'Def Game Stats'!G6</f>
        <v>133</v>
      </c>
      <c r="D9">
        <f>'Def Game Stats'!H6-'Def Game Stats'!I6-'Def Game Stats'!J6</f>
        <v>13</v>
      </c>
      <c r="E9" s="3">
        <f t="shared" si="0"/>
        <v>0.61671469740634011</v>
      </c>
      <c r="F9" s="3">
        <f t="shared" si="1"/>
        <v>0.38328530259365995</v>
      </c>
      <c r="G9">
        <f t="shared" si="2"/>
        <v>360</v>
      </c>
      <c r="H9">
        <f>'Def Game Stats'!T6-'Def Game Stats'!U6-'Def Game Stats'!V6</f>
        <v>5</v>
      </c>
      <c r="I9">
        <f>'Def Game Stats'!N6-'Def Game Stats'!O6-'Def Game Stats'!P6</f>
        <v>4</v>
      </c>
      <c r="J9">
        <f>'Def Game Stats'!Z6-'Def Game Stats'!AA6-'Def Game Stats'!AB6</f>
        <v>9</v>
      </c>
      <c r="K9">
        <f t="shared" si="3"/>
        <v>81</v>
      </c>
      <c r="L9" s="1">
        <f t="shared" si="4"/>
        <v>0.22500000000000001</v>
      </c>
      <c r="M9" s="1">
        <f t="shared" si="5"/>
        <v>4.4444444444444446</v>
      </c>
      <c r="N9" s="2">
        <v>13</v>
      </c>
      <c r="O9" s="2">
        <v>24</v>
      </c>
      <c r="P9" s="2">
        <v>2</v>
      </c>
      <c r="Q9" s="2">
        <v>14</v>
      </c>
      <c r="R9" t="str">
        <f t="shared" si="7"/>
        <v>GOOD</v>
      </c>
      <c r="S9" t="str">
        <f t="shared" si="6"/>
        <v>BALANCED</v>
      </c>
    </row>
    <row r="10" spans="1:22" x14ac:dyDescent="0.2">
      <c r="A10" t="str">
        <f>'Def Game Stats'!A17</f>
        <v>KC</v>
      </c>
      <c r="B10">
        <f>'Def Game Stats'!B17-'Def Game Stats'!C17-'Def Game Stats'!D17</f>
        <v>223</v>
      </c>
      <c r="C10">
        <f>'Def Game Stats'!E17-'Def Game Stats'!F17-'Def Game Stats'!G17</f>
        <v>149</v>
      </c>
      <c r="D10">
        <f>'Def Game Stats'!H17-'Def Game Stats'!I17-'Def Game Stats'!J17</f>
        <v>9</v>
      </c>
      <c r="E10" s="3">
        <f t="shared" si="0"/>
        <v>0.59946236559139787</v>
      </c>
      <c r="F10" s="3">
        <f t="shared" si="1"/>
        <v>0.40053763440860213</v>
      </c>
      <c r="G10">
        <f t="shared" si="2"/>
        <v>381</v>
      </c>
      <c r="H10">
        <f>'Def Game Stats'!T17-'Def Game Stats'!U17-'Def Game Stats'!V17</f>
        <v>10</v>
      </c>
      <c r="I10">
        <f>'Def Game Stats'!N17-'Def Game Stats'!O17-'Def Game Stats'!P17</f>
        <v>0</v>
      </c>
      <c r="J10">
        <f>'Def Game Stats'!Z17-'Def Game Stats'!AA17-'Def Game Stats'!AB17</f>
        <v>9</v>
      </c>
      <c r="K10">
        <f t="shared" si="3"/>
        <v>87</v>
      </c>
      <c r="L10" s="1">
        <f t="shared" si="4"/>
        <v>0.2283464566929134</v>
      </c>
      <c r="M10" s="1">
        <f t="shared" si="5"/>
        <v>4.3793103448275863</v>
      </c>
      <c r="N10" s="2">
        <v>27</v>
      </c>
      <c r="O10" s="2">
        <v>16</v>
      </c>
      <c r="P10" s="2">
        <v>31</v>
      </c>
      <c r="Q10" s="2">
        <v>2</v>
      </c>
      <c r="R10" t="str">
        <f t="shared" si="7"/>
        <v>ABOVE AVERAGE</v>
      </c>
      <c r="S10" t="str">
        <f t="shared" si="6"/>
        <v>BALANCED</v>
      </c>
    </row>
    <row r="11" spans="1:22" x14ac:dyDescent="0.2">
      <c r="A11" t="str">
        <f>'Def Game Stats'!A20</f>
        <v>NE</v>
      </c>
      <c r="B11">
        <f>'Def Game Stats'!B20-'Def Game Stats'!C20-'Def Game Stats'!D20</f>
        <v>193</v>
      </c>
      <c r="C11">
        <f>'Def Game Stats'!E20-'Def Game Stats'!F20-'Def Game Stats'!G20</f>
        <v>118</v>
      </c>
      <c r="D11">
        <f>'Def Game Stats'!H20-'Def Game Stats'!I20-'Def Game Stats'!J20</f>
        <v>7</v>
      </c>
      <c r="E11" s="3">
        <f t="shared" si="0"/>
        <v>0.62057877813504825</v>
      </c>
      <c r="F11" s="3">
        <f t="shared" si="1"/>
        <v>0.37942122186495175</v>
      </c>
      <c r="G11">
        <f t="shared" si="2"/>
        <v>318</v>
      </c>
      <c r="H11">
        <f>'Def Game Stats'!T20-'Def Game Stats'!U20-'Def Game Stats'!V20</f>
        <v>8</v>
      </c>
      <c r="I11">
        <f>'Def Game Stats'!N20-'Def Game Stats'!O20-'Def Game Stats'!P20</f>
        <v>2</v>
      </c>
      <c r="J11">
        <f>'Def Game Stats'!Z20-'Def Game Stats'!AA20-'Def Game Stats'!AB20</f>
        <v>5</v>
      </c>
      <c r="K11">
        <f t="shared" si="3"/>
        <v>75</v>
      </c>
      <c r="L11" s="1">
        <f t="shared" si="4"/>
        <v>0.23584905660377359</v>
      </c>
      <c r="M11" s="1">
        <f t="shared" si="5"/>
        <v>4.24</v>
      </c>
      <c r="N11" s="2">
        <v>21</v>
      </c>
      <c r="O11" s="2">
        <v>9</v>
      </c>
      <c r="P11" s="2">
        <v>16</v>
      </c>
      <c r="Q11" s="2">
        <v>6</v>
      </c>
      <c r="R11" t="str">
        <f t="shared" si="7"/>
        <v>ABOVE AVERAGE</v>
      </c>
      <c r="S11" t="str">
        <f t="shared" si="6"/>
        <v>PASS</v>
      </c>
    </row>
    <row r="12" spans="1:22" x14ac:dyDescent="0.2">
      <c r="A12" t="str">
        <f>'Def Game Stats'!A22</f>
        <v>NYG</v>
      </c>
      <c r="B12">
        <f>'Def Game Stats'!B22-'Def Game Stats'!C22-'Def Game Stats'!D22</f>
        <v>255</v>
      </c>
      <c r="C12">
        <f>'Def Game Stats'!E22-'Def Game Stats'!F22-'Def Game Stats'!G22</f>
        <v>159</v>
      </c>
      <c r="D12">
        <f>'Def Game Stats'!H22-'Def Game Stats'!I22-'Def Game Stats'!J22</f>
        <v>11</v>
      </c>
      <c r="E12" s="3">
        <f t="shared" si="0"/>
        <v>0.61594202898550721</v>
      </c>
      <c r="F12" s="3">
        <f t="shared" si="1"/>
        <v>0.38405797101449274</v>
      </c>
      <c r="G12">
        <f t="shared" si="2"/>
        <v>425</v>
      </c>
      <c r="H12">
        <f>'Def Game Stats'!T22-'Def Game Stats'!U22-'Def Game Stats'!V22</f>
        <v>9</v>
      </c>
      <c r="I12">
        <f>'Def Game Stats'!N22-'Def Game Stats'!O22-'Def Game Stats'!P22</f>
        <v>3</v>
      </c>
      <c r="J12">
        <f>'Def Game Stats'!Z22-'Def Game Stats'!AA22-'Def Game Stats'!AB22</f>
        <v>10</v>
      </c>
      <c r="K12">
        <f t="shared" si="3"/>
        <v>102</v>
      </c>
      <c r="L12" s="1">
        <f t="shared" si="4"/>
        <v>0.24</v>
      </c>
      <c r="M12" s="1">
        <f t="shared" si="5"/>
        <v>4.166666666666667</v>
      </c>
      <c r="N12" s="2">
        <v>31</v>
      </c>
      <c r="O12" s="2">
        <v>10</v>
      </c>
      <c r="P12" s="2">
        <v>25</v>
      </c>
      <c r="Q12" s="2">
        <v>31</v>
      </c>
      <c r="R12" t="str">
        <f t="shared" si="7"/>
        <v>ABOVE AVERAGE</v>
      </c>
      <c r="S12" t="str">
        <f t="shared" si="6"/>
        <v>BALANCED</v>
      </c>
    </row>
    <row r="13" spans="1:22" x14ac:dyDescent="0.2">
      <c r="A13" t="str">
        <f>'Def Game Stats'!A13</f>
        <v>GB</v>
      </c>
      <c r="B13">
        <f>'Def Game Stats'!B13-'Def Game Stats'!C13-'Def Game Stats'!D13</f>
        <v>166</v>
      </c>
      <c r="C13">
        <f>'Def Game Stats'!E13-'Def Game Stats'!F13-'Def Game Stats'!G13</f>
        <v>132</v>
      </c>
      <c r="D13">
        <f>'Def Game Stats'!H13-'Def Game Stats'!I13-'Def Game Stats'!J13</f>
        <v>9</v>
      </c>
      <c r="E13" s="3">
        <f t="shared" si="0"/>
        <v>0.55704697986577179</v>
      </c>
      <c r="F13" s="3">
        <f t="shared" si="1"/>
        <v>0.44295302013422821</v>
      </c>
      <c r="G13">
        <f t="shared" si="2"/>
        <v>307</v>
      </c>
      <c r="H13">
        <f>'Def Game Stats'!T13-'Def Game Stats'!U13-'Def Game Stats'!V13</f>
        <v>5</v>
      </c>
      <c r="I13">
        <f>'Def Game Stats'!N13-'Def Game Stats'!O13-'Def Game Stats'!P13</f>
        <v>4</v>
      </c>
      <c r="J13">
        <f>'Def Game Stats'!Z13-'Def Game Stats'!AA13-'Def Game Stats'!AB13</f>
        <v>7</v>
      </c>
      <c r="K13">
        <f t="shared" si="3"/>
        <v>75</v>
      </c>
      <c r="L13" s="1">
        <f t="shared" si="4"/>
        <v>0.24429967426710097</v>
      </c>
      <c r="M13" s="1">
        <f t="shared" si="5"/>
        <v>4.0933333333333337</v>
      </c>
      <c r="N13" s="2">
        <v>17</v>
      </c>
      <c r="O13" s="2">
        <v>29</v>
      </c>
      <c r="P13" s="2">
        <v>20</v>
      </c>
      <c r="Q13" s="2">
        <v>18</v>
      </c>
      <c r="R13" t="str">
        <f t="shared" si="7"/>
        <v>ABOVE AVERAGE</v>
      </c>
      <c r="S13" t="str">
        <f t="shared" si="6"/>
        <v>BALANCED</v>
      </c>
    </row>
    <row r="14" spans="1:22" x14ac:dyDescent="0.2">
      <c r="A14" t="str">
        <f>'Def Game Stats'!A19</f>
        <v>MIN</v>
      </c>
      <c r="B14">
        <f>'Def Game Stats'!B19-'Def Game Stats'!C19-'Def Game Stats'!D19</f>
        <v>163</v>
      </c>
      <c r="C14">
        <f>'Def Game Stats'!E19-'Def Game Stats'!F19-'Def Game Stats'!G19</f>
        <v>112</v>
      </c>
      <c r="D14">
        <f>'Def Game Stats'!H19-'Def Game Stats'!I19-'Def Game Stats'!J19</f>
        <v>9</v>
      </c>
      <c r="E14" s="3">
        <f t="shared" si="0"/>
        <v>0.59272727272727277</v>
      </c>
      <c r="F14" s="3">
        <f t="shared" si="1"/>
        <v>0.40727272727272729</v>
      </c>
      <c r="G14">
        <f t="shared" si="2"/>
        <v>284</v>
      </c>
      <c r="H14">
        <f>'Def Game Stats'!T19-'Def Game Stats'!U19-'Def Game Stats'!V19</f>
        <v>7</v>
      </c>
      <c r="I14">
        <f>'Def Game Stats'!N19-'Def Game Stats'!O19-'Def Game Stats'!P19</f>
        <v>2</v>
      </c>
      <c r="J14">
        <f>'Def Game Stats'!Z19-'Def Game Stats'!AA19-'Def Game Stats'!AB19</f>
        <v>7</v>
      </c>
      <c r="K14">
        <f t="shared" si="3"/>
        <v>75</v>
      </c>
      <c r="L14" s="1">
        <f t="shared" si="4"/>
        <v>0.2640845070422535</v>
      </c>
      <c r="M14" s="1">
        <f t="shared" si="5"/>
        <v>3.7866666666666671</v>
      </c>
      <c r="N14" s="2">
        <v>16</v>
      </c>
      <c r="O14" s="2">
        <v>21</v>
      </c>
      <c r="P14" s="2">
        <v>13</v>
      </c>
      <c r="Q14" s="2">
        <v>11</v>
      </c>
      <c r="R14" t="str">
        <f t="shared" si="7"/>
        <v>ABOVE AVERAGE</v>
      </c>
      <c r="S14" t="str">
        <f t="shared" si="6"/>
        <v>BALANCED</v>
      </c>
    </row>
    <row r="15" spans="1:22" x14ac:dyDescent="0.2">
      <c r="A15" t="str">
        <f>'Def Game Stats'!A3</f>
        <v>ATL</v>
      </c>
      <c r="B15">
        <f>'Def Game Stats'!B3-'Def Game Stats'!C3-'Def Game Stats'!D3</f>
        <v>227</v>
      </c>
      <c r="C15">
        <f>'Def Game Stats'!E3-'Def Game Stats'!F3-'Def Game Stats'!G3</f>
        <v>133</v>
      </c>
      <c r="D15">
        <f>'Def Game Stats'!H3-'Def Game Stats'!I3-'Def Game Stats'!J3</f>
        <v>11</v>
      </c>
      <c r="E15" s="3">
        <f t="shared" si="0"/>
        <v>0.63055555555555554</v>
      </c>
      <c r="F15" s="3">
        <f t="shared" si="1"/>
        <v>0.36944444444444446</v>
      </c>
      <c r="G15">
        <f t="shared" si="2"/>
        <v>371</v>
      </c>
      <c r="H15">
        <f>'Def Game Stats'!T3-'Def Game Stats'!U3-'Def Game Stats'!V3</f>
        <v>7</v>
      </c>
      <c r="I15">
        <f>'Def Game Stats'!N3-'Def Game Stats'!O3-'Def Game Stats'!P3</f>
        <v>7</v>
      </c>
      <c r="J15">
        <f>'Def Game Stats'!Z3-'Def Game Stats'!AA3-'Def Game Stats'!AB3</f>
        <v>6</v>
      </c>
      <c r="K15">
        <f t="shared" si="3"/>
        <v>102</v>
      </c>
      <c r="L15" s="1">
        <f t="shared" si="4"/>
        <v>0.27493261455525608</v>
      </c>
      <c r="M15" s="1">
        <f t="shared" si="5"/>
        <v>3.6372549019607843</v>
      </c>
      <c r="N15" s="2">
        <v>9</v>
      </c>
      <c r="O15" s="2">
        <v>20</v>
      </c>
      <c r="P15" s="2">
        <v>15</v>
      </c>
      <c r="Q15" s="2">
        <v>22</v>
      </c>
      <c r="R15" t="str">
        <f t="shared" si="7"/>
        <v>ABOVE AVERAGE</v>
      </c>
      <c r="S15" t="str">
        <f t="shared" si="6"/>
        <v>PASS</v>
      </c>
    </row>
    <row r="16" spans="1:22" x14ac:dyDescent="0.2">
      <c r="A16" t="str">
        <f>'Def Game Stats'!A16</f>
        <v>JAC</v>
      </c>
      <c r="B16">
        <f>'Def Game Stats'!B16-'Def Game Stats'!C16-'Def Game Stats'!D16</f>
        <v>195</v>
      </c>
      <c r="C16">
        <f>'Def Game Stats'!E16-'Def Game Stats'!F16-'Def Game Stats'!G16</f>
        <v>150</v>
      </c>
      <c r="D16">
        <f>'Def Game Stats'!H16-'Def Game Stats'!I16-'Def Game Stats'!J16</f>
        <v>15</v>
      </c>
      <c r="E16" s="3">
        <f t="shared" si="0"/>
        <v>0.56521739130434778</v>
      </c>
      <c r="F16" s="3">
        <f t="shared" si="1"/>
        <v>0.43478260869565216</v>
      </c>
      <c r="G16">
        <f t="shared" si="2"/>
        <v>360</v>
      </c>
      <c r="H16">
        <f>'Def Game Stats'!T16-'Def Game Stats'!U16-'Def Game Stats'!V16</f>
        <v>8</v>
      </c>
      <c r="I16">
        <f>'Def Game Stats'!N16-'Def Game Stats'!O16-'Def Game Stats'!P16</f>
        <v>2</v>
      </c>
      <c r="J16">
        <f>'Def Game Stats'!Z16-'Def Game Stats'!AA16-'Def Game Stats'!AB16</f>
        <v>13</v>
      </c>
      <c r="K16">
        <f t="shared" si="3"/>
        <v>99</v>
      </c>
      <c r="L16" s="1">
        <f t="shared" si="4"/>
        <v>0.27500000000000002</v>
      </c>
      <c r="M16" s="1">
        <f t="shared" si="5"/>
        <v>3.6363636363636362</v>
      </c>
      <c r="N16" s="2">
        <v>14</v>
      </c>
      <c r="O16" s="2">
        <v>32</v>
      </c>
      <c r="P16" s="2">
        <v>17</v>
      </c>
      <c r="Q16" s="2">
        <v>17</v>
      </c>
      <c r="R16" t="str">
        <f t="shared" si="7"/>
        <v>ABOVE AVERAGE</v>
      </c>
      <c r="S16" t="str">
        <f t="shared" si="6"/>
        <v>BALANCED</v>
      </c>
    </row>
    <row r="17" spans="1:19" x14ac:dyDescent="0.2">
      <c r="A17" t="str">
        <f>'Def Game Stats'!A18</f>
        <v>MIA</v>
      </c>
      <c r="B17">
        <f>'Def Game Stats'!B18-'Def Game Stats'!C18-'Def Game Stats'!D18</f>
        <v>172</v>
      </c>
      <c r="C17">
        <f>'Def Game Stats'!E18-'Def Game Stats'!F18-'Def Game Stats'!G18</f>
        <v>155</v>
      </c>
      <c r="D17">
        <f>'Def Game Stats'!H18-'Def Game Stats'!I18-'Def Game Stats'!J18</f>
        <v>11</v>
      </c>
      <c r="E17" s="3">
        <f t="shared" si="0"/>
        <v>0.52599388379204892</v>
      </c>
      <c r="F17" s="3">
        <f t="shared" si="1"/>
        <v>0.47400611620795108</v>
      </c>
      <c r="G17">
        <f t="shared" si="2"/>
        <v>338</v>
      </c>
      <c r="H17">
        <f>'Def Game Stats'!T18-'Def Game Stats'!U18-'Def Game Stats'!V18</f>
        <v>10</v>
      </c>
      <c r="I17">
        <f>'Def Game Stats'!N18-'Def Game Stats'!O18-'Def Game Stats'!P18</f>
        <v>2</v>
      </c>
      <c r="J17">
        <f>'Def Game Stats'!Z18-'Def Game Stats'!AA18-'Def Game Stats'!AB18</f>
        <v>8</v>
      </c>
      <c r="K17">
        <f t="shared" si="3"/>
        <v>96</v>
      </c>
      <c r="L17" s="1">
        <f t="shared" si="4"/>
        <v>0.28402366863905326</v>
      </c>
      <c r="M17" s="1">
        <f t="shared" si="5"/>
        <v>3.520833333333333</v>
      </c>
      <c r="N17" s="2">
        <v>24</v>
      </c>
      <c r="O17" s="2">
        <v>26</v>
      </c>
      <c r="P17" s="2">
        <v>24</v>
      </c>
      <c r="Q17" s="2">
        <v>30</v>
      </c>
      <c r="R17" t="str">
        <f t="shared" si="7"/>
        <v>BELOW AVERAGE</v>
      </c>
      <c r="S17" t="str">
        <f t="shared" si="6"/>
        <v>RUN</v>
      </c>
    </row>
    <row r="18" spans="1:19" x14ac:dyDescent="0.2">
      <c r="A18" t="str">
        <f>'Def Game Stats'!A2</f>
        <v>ARI</v>
      </c>
      <c r="B18">
        <f>'Def Game Stats'!B2-'Def Game Stats'!C2-'Def Game Stats'!D2</f>
        <v>204</v>
      </c>
      <c r="C18">
        <f>'Def Game Stats'!E2-'Def Game Stats'!F2-'Def Game Stats'!G2</f>
        <v>141</v>
      </c>
      <c r="D18">
        <f>'Def Game Stats'!H2-'Def Game Stats'!I2-'Def Game Stats'!J2</f>
        <v>10</v>
      </c>
      <c r="E18" s="3">
        <f t="shared" si="0"/>
        <v>0.59130434782608698</v>
      </c>
      <c r="F18" s="3">
        <f t="shared" si="1"/>
        <v>0.40869565217391307</v>
      </c>
      <c r="G18">
        <f t="shared" si="2"/>
        <v>355</v>
      </c>
      <c r="H18">
        <f>'Def Game Stats'!T2-'Def Game Stats'!U2-'Def Game Stats'!V2</f>
        <v>10</v>
      </c>
      <c r="I18">
        <f>'Def Game Stats'!N2-'Def Game Stats'!O2-'Def Game Stats'!P2</f>
        <v>2</v>
      </c>
      <c r="J18">
        <f>'Def Game Stats'!Z2-'Def Game Stats'!AA2-'Def Game Stats'!AB2</f>
        <v>10</v>
      </c>
      <c r="K18">
        <f t="shared" si="3"/>
        <v>102</v>
      </c>
      <c r="L18" s="1">
        <f t="shared" si="4"/>
        <v>0.28732394366197184</v>
      </c>
      <c r="M18" s="1">
        <f t="shared" si="5"/>
        <v>3.4803921568627452</v>
      </c>
      <c r="N18" s="2">
        <v>5</v>
      </c>
      <c r="O18" s="2">
        <v>3</v>
      </c>
      <c r="P18" s="2">
        <v>21</v>
      </c>
      <c r="Q18" s="2">
        <v>1</v>
      </c>
      <c r="R18" t="str">
        <f t="shared" si="7"/>
        <v>BELOW AVERAGE</v>
      </c>
      <c r="S18" t="str">
        <f t="shared" si="6"/>
        <v>BALANCED</v>
      </c>
    </row>
    <row r="19" spans="1:19" x14ac:dyDescent="0.2">
      <c r="A19" t="str">
        <f>'Def Game Stats'!A10</f>
        <v>DAL</v>
      </c>
      <c r="B19">
        <f>'Def Game Stats'!B10-'Def Game Stats'!C10-'Def Game Stats'!D10</f>
        <v>166</v>
      </c>
      <c r="C19">
        <f>'Def Game Stats'!E10-'Def Game Stats'!F10-'Def Game Stats'!G10</f>
        <v>128</v>
      </c>
      <c r="D19">
        <f>'Def Game Stats'!H10-'Def Game Stats'!I10-'Def Game Stats'!J10</f>
        <v>12</v>
      </c>
      <c r="E19" s="3">
        <f t="shared" si="0"/>
        <v>0.56462585034013602</v>
      </c>
      <c r="F19" s="3">
        <f t="shared" si="1"/>
        <v>0.43537414965986393</v>
      </c>
      <c r="G19">
        <f t="shared" si="2"/>
        <v>306</v>
      </c>
      <c r="H19">
        <f>'Def Game Stats'!T10-'Def Game Stats'!U10-'Def Game Stats'!V10</f>
        <v>6</v>
      </c>
      <c r="I19">
        <f>'Def Game Stats'!N10-'Def Game Stats'!O10-'Def Game Stats'!P10</f>
        <v>4</v>
      </c>
      <c r="J19">
        <f>'Def Game Stats'!Z10-'Def Game Stats'!AA10-'Def Game Stats'!AB10</f>
        <v>10</v>
      </c>
      <c r="K19">
        <f t="shared" si="3"/>
        <v>90</v>
      </c>
      <c r="L19" s="1">
        <f t="shared" si="4"/>
        <v>0.29411764705882354</v>
      </c>
      <c r="M19" s="1">
        <f t="shared" si="5"/>
        <v>3.4</v>
      </c>
      <c r="N19" s="2">
        <v>15</v>
      </c>
      <c r="O19" s="2">
        <v>19</v>
      </c>
      <c r="P19" s="2">
        <v>7</v>
      </c>
      <c r="Q19" s="2">
        <v>7</v>
      </c>
      <c r="R19" t="str">
        <f t="shared" si="7"/>
        <v>BELOW AVERAGE</v>
      </c>
      <c r="S19" t="str">
        <f t="shared" si="6"/>
        <v>BALANCED</v>
      </c>
    </row>
    <row r="20" spans="1:19" x14ac:dyDescent="0.2">
      <c r="A20" t="str">
        <f>'Def Game Stats'!A33</f>
        <v>WAS</v>
      </c>
      <c r="B20">
        <f>'Def Game Stats'!B33-'Def Game Stats'!C33-'Def Game Stats'!D33</f>
        <v>155</v>
      </c>
      <c r="C20">
        <f>'Def Game Stats'!E33-'Def Game Stats'!F33-'Def Game Stats'!G33</f>
        <v>129</v>
      </c>
      <c r="D20">
        <f>'Def Game Stats'!H33-'Def Game Stats'!I33-'Def Game Stats'!J33</f>
        <v>11</v>
      </c>
      <c r="E20" s="3">
        <f t="shared" si="0"/>
        <v>0.54577464788732399</v>
      </c>
      <c r="F20" s="3">
        <f t="shared" si="1"/>
        <v>0.45422535211267606</v>
      </c>
      <c r="G20">
        <f t="shared" si="2"/>
        <v>295</v>
      </c>
      <c r="H20">
        <f>'Def Game Stats'!T33-'Def Game Stats'!U33-'Def Game Stats'!V33</f>
        <v>8</v>
      </c>
      <c r="I20">
        <f>'Def Game Stats'!N33-'Def Game Stats'!O33-'Def Game Stats'!P33</f>
        <v>2</v>
      </c>
      <c r="J20">
        <f>'Def Game Stats'!Z33-'Def Game Stats'!AA33-'Def Game Stats'!AB33</f>
        <v>9</v>
      </c>
      <c r="K20">
        <f t="shared" si="3"/>
        <v>87</v>
      </c>
      <c r="L20" s="1">
        <f t="shared" si="4"/>
        <v>0.29491525423728815</v>
      </c>
      <c r="M20" s="1">
        <f t="shared" si="5"/>
        <v>3.3908045977011492</v>
      </c>
      <c r="N20" s="2">
        <v>10</v>
      </c>
      <c r="O20" s="2">
        <v>15</v>
      </c>
      <c r="P20" s="2">
        <v>18</v>
      </c>
      <c r="Q20" s="2">
        <v>10</v>
      </c>
      <c r="R20" t="str">
        <f t="shared" si="7"/>
        <v>BELOW AVERAGE</v>
      </c>
      <c r="S20" t="str">
        <f t="shared" si="6"/>
        <v>BALANCED</v>
      </c>
    </row>
    <row r="21" spans="1:19" x14ac:dyDescent="0.2">
      <c r="A21" t="str">
        <f>'Def Game Stats'!A24</f>
        <v>OAK</v>
      </c>
      <c r="B21">
        <f>'Def Game Stats'!B24-'Def Game Stats'!C24-'Def Game Stats'!D24</f>
        <v>219</v>
      </c>
      <c r="C21">
        <f>'Def Game Stats'!E24-'Def Game Stats'!F24-'Def Game Stats'!G24</f>
        <v>114</v>
      </c>
      <c r="D21">
        <f>'Def Game Stats'!H24-'Def Game Stats'!I24-'Def Game Stats'!J24</f>
        <v>12</v>
      </c>
      <c r="E21" s="3">
        <f t="shared" si="0"/>
        <v>0.65765765765765771</v>
      </c>
      <c r="F21" s="3">
        <f t="shared" si="1"/>
        <v>0.34234234234234234</v>
      </c>
      <c r="G21">
        <f t="shared" si="2"/>
        <v>345</v>
      </c>
      <c r="H21">
        <f>'Def Game Stats'!T24-'Def Game Stats'!U24-'Def Game Stats'!V24</f>
        <v>10</v>
      </c>
      <c r="I21">
        <f>'Def Game Stats'!N24-'Def Game Stats'!O24-'Def Game Stats'!P24</f>
        <v>1</v>
      </c>
      <c r="J21">
        <f>'Def Game Stats'!Z24-'Def Game Stats'!AA24-'Def Game Stats'!AB24</f>
        <v>12</v>
      </c>
      <c r="K21">
        <f t="shared" si="3"/>
        <v>102</v>
      </c>
      <c r="L21" s="1">
        <f t="shared" si="4"/>
        <v>0.29565217391304349</v>
      </c>
      <c r="M21" s="1">
        <f t="shared" si="5"/>
        <v>3.3823529411764706</v>
      </c>
      <c r="N21" s="2">
        <v>12</v>
      </c>
      <c r="O21" s="2">
        <v>14</v>
      </c>
      <c r="P21" s="2">
        <v>6</v>
      </c>
      <c r="Q21" s="2">
        <v>32</v>
      </c>
      <c r="R21" t="str">
        <f t="shared" si="7"/>
        <v>BELOW AVERAGE</v>
      </c>
      <c r="S21" t="str">
        <f t="shared" si="6"/>
        <v>PASS</v>
      </c>
    </row>
    <row r="22" spans="1:19" x14ac:dyDescent="0.2">
      <c r="A22" t="str">
        <f>'Def Game Stats'!A32</f>
        <v>TEN</v>
      </c>
      <c r="B22">
        <f>'Def Game Stats'!B32-'Def Game Stats'!C32-'Def Game Stats'!D32</f>
        <v>145</v>
      </c>
      <c r="C22">
        <f>'Def Game Stats'!E32-'Def Game Stats'!F32-'Def Game Stats'!G32</f>
        <v>136</v>
      </c>
      <c r="D22">
        <f>'Def Game Stats'!H32-'Def Game Stats'!I32-'Def Game Stats'!J32</f>
        <v>3</v>
      </c>
      <c r="E22" s="3">
        <f t="shared" si="0"/>
        <v>0.51601423487544484</v>
      </c>
      <c r="F22" s="3">
        <f t="shared" si="1"/>
        <v>0.48398576512455516</v>
      </c>
      <c r="G22">
        <f t="shared" si="2"/>
        <v>284</v>
      </c>
      <c r="H22">
        <f>'Def Game Stats'!T32-'Def Game Stats'!U32-'Def Game Stats'!V32</f>
        <v>9</v>
      </c>
      <c r="I22">
        <f>'Def Game Stats'!N32-'Def Game Stats'!O32-'Def Game Stats'!P32</f>
        <v>4</v>
      </c>
      <c r="J22">
        <f>'Def Game Stats'!Z32-'Def Game Stats'!AA32-'Def Game Stats'!AB32</f>
        <v>2</v>
      </c>
      <c r="K22">
        <f t="shared" si="3"/>
        <v>84</v>
      </c>
      <c r="L22" s="1">
        <f t="shared" si="4"/>
        <v>0.29577464788732394</v>
      </c>
      <c r="M22" s="1">
        <f t="shared" si="5"/>
        <v>3.3809523809523809</v>
      </c>
      <c r="N22" s="2">
        <v>20</v>
      </c>
      <c r="O22" s="2">
        <v>27</v>
      </c>
      <c r="P22" s="2">
        <v>12</v>
      </c>
      <c r="Q22" s="2">
        <v>4</v>
      </c>
      <c r="R22" t="str">
        <f t="shared" si="7"/>
        <v>BELOW AVERAGE</v>
      </c>
      <c r="S22" t="str">
        <f t="shared" si="6"/>
        <v>RUN</v>
      </c>
    </row>
    <row r="23" spans="1:19" x14ac:dyDescent="0.2">
      <c r="A23" t="str">
        <f>'Def Game Stats'!A14</f>
        <v>HOU</v>
      </c>
      <c r="B23">
        <f>'Def Game Stats'!B14-'Def Game Stats'!C14-'Def Game Stats'!D14</f>
        <v>193</v>
      </c>
      <c r="C23">
        <f>'Def Game Stats'!E14-'Def Game Stats'!F14-'Def Game Stats'!G14</f>
        <v>171</v>
      </c>
      <c r="D23">
        <f>'Def Game Stats'!H14-'Def Game Stats'!I14-'Def Game Stats'!J14</f>
        <v>10</v>
      </c>
      <c r="E23" s="3">
        <f t="shared" si="0"/>
        <v>0.53021978021978022</v>
      </c>
      <c r="F23" s="3">
        <f t="shared" si="1"/>
        <v>0.46978021978021978</v>
      </c>
      <c r="G23">
        <f t="shared" si="2"/>
        <v>374</v>
      </c>
      <c r="H23">
        <f>'Def Game Stats'!T14-'Def Game Stats'!U14-'Def Game Stats'!V14</f>
        <v>12</v>
      </c>
      <c r="I23">
        <f>'Def Game Stats'!N14-'Def Game Stats'!O14-'Def Game Stats'!P14</f>
        <v>3</v>
      </c>
      <c r="J23">
        <f>'Def Game Stats'!Z14-'Def Game Stats'!AA14-'Def Game Stats'!AB14</f>
        <v>7</v>
      </c>
      <c r="K23">
        <f t="shared" si="3"/>
        <v>111</v>
      </c>
      <c r="L23" s="1">
        <f t="shared" si="4"/>
        <v>0.2967914438502674</v>
      </c>
      <c r="M23" s="1">
        <f t="shared" si="5"/>
        <v>3.3693693693693691</v>
      </c>
      <c r="N23" s="2">
        <v>30</v>
      </c>
      <c r="O23" s="2">
        <v>31</v>
      </c>
      <c r="P23" s="2">
        <v>10</v>
      </c>
      <c r="Q23" s="2">
        <v>28</v>
      </c>
      <c r="R23" t="str">
        <f t="shared" si="7"/>
        <v>BELOW AVERAGE</v>
      </c>
      <c r="S23" t="str">
        <f t="shared" si="6"/>
        <v>RUN</v>
      </c>
    </row>
    <row r="24" spans="1:19" x14ac:dyDescent="0.2">
      <c r="A24" t="str">
        <f>'Def Game Stats'!A15</f>
        <v>IND</v>
      </c>
      <c r="B24">
        <f>'Def Game Stats'!B15-'Def Game Stats'!C15-'Def Game Stats'!D15</f>
        <v>236</v>
      </c>
      <c r="C24">
        <f>'Def Game Stats'!E15-'Def Game Stats'!F15-'Def Game Stats'!G15</f>
        <v>182</v>
      </c>
      <c r="D24">
        <f>'Def Game Stats'!H15-'Def Game Stats'!I15-'Def Game Stats'!J15</f>
        <v>14</v>
      </c>
      <c r="E24" s="3">
        <f t="shared" si="0"/>
        <v>0.56459330143540665</v>
      </c>
      <c r="F24" s="3">
        <f t="shared" si="1"/>
        <v>0.4354066985645933</v>
      </c>
      <c r="G24">
        <f t="shared" si="2"/>
        <v>432</v>
      </c>
      <c r="H24">
        <f>'Def Game Stats'!T15-'Def Game Stats'!U15-'Def Game Stats'!V15</f>
        <v>10</v>
      </c>
      <c r="I24">
        <f>'Def Game Stats'!N15-'Def Game Stats'!O15-'Def Game Stats'!P15</f>
        <v>6</v>
      </c>
      <c r="J24">
        <f>'Def Game Stats'!Z15-'Def Game Stats'!AA15-'Def Game Stats'!AB15</f>
        <v>12</v>
      </c>
      <c r="K24">
        <f t="shared" si="3"/>
        <v>132</v>
      </c>
      <c r="L24" s="1">
        <f t="shared" si="4"/>
        <v>0.30555555555555558</v>
      </c>
      <c r="M24" s="1">
        <f t="shared" si="5"/>
        <v>3.2727272727272725</v>
      </c>
      <c r="N24" s="2">
        <v>7</v>
      </c>
      <c r="O24" s="2">
        <v>22</v>
      </c>
      <c r="P24" s="2">
        <v>22</v>
      </c>
      <c r="Q24" s="2">
        <v>23</v>
      </c>
      <c r="R24" t="str">
        <f t="shared" si="7"/>
        <v>BELOW AVERAGE</v>
      </c>
      <c r="S24" t="str">
        <f t="shared" si="6"/>
        <v>BALANCED</v>
      </c>
    </row>
    <row r="25" spans="1:19" x14ac:dyDescent="0.2">
      <c r="A25" t="str">
        <f>'Def Game Stats'!A29</f>
        <v>SF</v>
      </c>
      <c r="B25">
        <f>'Def Game Stats'!B29-'Def Game Stats'!C29-'Def Game Stats'!D29</f>
        <v>200</v>
      </c>
      <c r="C25">
        <f>'Def Game Stats'!E29-'Def Game Stats'!F29-'Def Game Stats'!G29</f>
        <v>179</v>
      </c>
      <c r="D25">
        <f>'Def Game Stats'!H29-'Def Game Stats'!I29-'Def Game Stats'!J29</f>
        <v>12</v>
      </c>
      <c r="E25" s="3">
        <f t="shared" si="0"/>
        <v>0.52770448548812665</v>
      </c>
      <c r="F25" s="3">
        <f t="shared" si="1"/>
        <v>0.47229551451187335</v>
      </c>
      <c r="G25">
        <f t="shared" si="2"/>
        <v>391</v>
      </c>
      <c r="H25">
        <f>'Def Game Stats'!T29-'Def Game Stats'!U29-'Def Game Stats'!V29</f>
        <v>10</v>
      </c>
      <c r="I25">
        <f>'Def Game Stats'!N29-'Def Game Stats'!O29-'Def Game Stats'!P29</f>
        <v>6</v>
      </c>
      <c r="J25">
        <f>'Def Game Stats'!Z29-'Def Game Stats'!AA29-'Def Game Stats'!AB29</f>
        <v>8</v>
      </c>
      <c r="K25">
        <f t="shared" si="3"/>
        <v>120</v>
      </c>
      <c r="L25" s="1">
        <f t="shared" si="4"/>
        <v>0.30690537084398978</v>
      </c>
      <c r="M25" s="1">
        <f t="shared" si="5"/>
        <v>3.2583333333333333</v>
      </c>
      <c r="N25" s="2">
        <v>23</v>
      </c>
      <c r="O25" s="2">
        <v>30</v>
      </c>
      <c r="P25" s="2">
        <v>29</v>
      </c>
      <c r="Q25" s="2">
        <v>21</v>
      </c>
      <c r="R25" t="str">
        <f t="shared" si="7"/>
        <v>BELOW AVERAGE</v>
      </c>
      <c r="S25" t="str">
        <f t="shared" si="6"/>
        <v>RUN</v>
      </c>
    </row>
    <row r="26" spans="1:19" x14ac:dyDescent="0.2">
      <c r="A26" t="str">
        <f>'Def Game Stats'!A9</f>
        <v>CLE</v>
      </c>
      <c r="B26">
        <f>'Def Game Stats'!B9-'Def Game Stats'!C9-'Def Game Stats'!D9</f>
        <v>204</v>
      </c>
      <c r="C26">
        <f>'Def Game Stats'!E9-'Def Game Stats'!F9-'Def Game Stats'!G9</f>
        <v>186</v>
      </c>
      <c r="D26">
        <f>'Def Game Stats'!H9-'Def Game Stats'!I9-'Def Game Stats'!J9</f>
        <v>13</v>
      </c>
      <c r="E26" s="3">
        <f t="shared" si="0"/>
        <v>0.52307692307692311</v>
      </c>
      <c r="F26" s="3">
        <f t="shared" si="1"/>
        <v>0.47692307692307695</v>
      </c>
      <c r="G26">
        <f t="shared" si="2"/>
        <v>403</v>
      </c>
      <c r="H26">
        <f>'Def Game Stats'!T9-'Def Game Stats'!U9-'Def Game Stats'!V9</f>
        <v>11</v>
      </c>
      <c r="I26">
        <f>'Def Game Stats'!N9-'Def Game Stats'!O9-'Def Game Stats'!P9</f>
        <v>5</v>
      </c>
      <c r="J26">
        <f>'Def Game Stats'!Z9-'Def Game Stats'!AA9-'Def Game Stats'!AB9</f>
        <v>10</v>
      </c>
      <c r="K26">
        <f t="shared" si="3"/>
        <v>126</v>
      </c>
      <c r="L26" s="1">
        <f t="shared" si="4"/>
        <v>0.31265508684863524</v>
      </c>
      <c r="M26" s="1">
        <f t="shared" si="5"/>
        <v>3.1984126984126982</v>
      </c>
      <c r="N26" s="2">
        <v>22</v>
      </c>
      <c r="O26" s="2">
        <v>25</v>
      </c>
      <c r="P26" s="2">
        <v>8</v>
      </c>
      <c r="Q26" s="2">
        <v>5</v>
      </c>
      <c r="R26" t="str">
        <f t="shared" si="7"/>
        <v>BELOW AVERAGE</v>
      </c>
      <c r="S26" t="str">
        <f t="shared" si="6"/>
        <v>RUN</v>
      </c>
    </row>
    <row r="27" spans="1:19" x14ac:dyDescent="0.2">
      <c r="A27" t="str">
        <f>'Def Game Stats'!A5</f>
        <v>BUF</v>
      </c>
      <c r="B27">
        <f>'Def Game Stats'!B5-'Def Game Stats'!C5-'Def Game Stats'!D5</f>
        <v>198</v>
      </c>
      <c r="C27">
        <f>'Def Game Stats'!E5-'Def Game Stats'!F5-'Def Game Stats'!G5</f>
        <v>121</v>
      </c>
      <c r="D27">
        <f>'Def Game Stats'!H5-'Def Game Stats'!I5-'Def Game Stats'!J5</f>
        <v>6</v>
      </c>
      <c r="E27" s="3">
        <f t="shared" si="0"/>
        <v>0.62068965517241381</v>
      </c>
      <c r="F27" s="3">
        <f t="shared" si="1"/>
        <v>0.37931034482758619</v>
      </c>
      <c r="G27">
        <f t="shared" si="2"/>
        <v>325</v>
      </c>
      <c r="H27">
        <f>'Def Game Stats'!T5-'Def Game Stats'!U5-'Def Game Stats'!V5</f>
        <v>12</v>
      </c>
      <c r="I27">
        <f>'Def Game Stats'!N5-'Def Game Stats'!O5-'Def Game Stats'!P5</f>
        <v>3</v>
      </c>
      <c r="J27">
        <f>'Def Game Stats'!Z5-'Def Game Stats'!AA5-'Def Game Stats'!AB5</f>
        <v>5</v>
      </c>
      <c r="K27">
        <f t="shared" si="3"/>
        <v>105</v>
      </c>
      <c r="L27" s="1">
        <f t="shared" si="4"/>
        <v>0.32307692307692309</v>
      </c>
      <c r="M27" s="1">
        <f t="shared" si="5"/>
        <v>3.0952380952380949</v>
      </c>
      <c r="N27" s="2">
        <v>19</v>
      </c>
      <c r="O27" s="2">
        <v>13</v>
      </c>
      <c r="P27" s="2">
        <v>14</v>
      </c>
      <c r="Q27" s="2">
        <v>8</v>
      </c>
      <c r="R27" t="str">
        <f t="shared" si="7"/>
        <v>BELOW AVERAGE</v>
      </c>
      <c r="S27" t="str">
        <f t="shared" si="6"/>
        <v>PASS</v>
      </c>
    </row>
    <row r="28" spans="1:19" x14ac:dyDescent="0.2">
      <c r="A28" t="str">
        <f>'Def Game Stats'!A31</f>
        <v>TB</v>
      </c>
      <c r="B28">
        <f>'Def Game Stats'!B31-'Def Game Stats'!C31-'Def Game Stats'!D31</f>
        <v>172</v>
      </c>
      <c r="C28">
        <f>'Def Game Stats'!E31-'Def Game Stats'!F31-'Def Game Stats'!G31</f>
        <v>138</v>
      </c>
      <c r="D28">
        <f>'Def Game Stats'!H31-'Def Game Stats'!I31-'Def Game Stats'!J31</f>
        <v>8</v>
      </c>
      <c r="E28" s="3">
        <f t="shared" si="0"/>
        <v>0.55483870967741933</v>
      </c>
      <c r="F28" s="3">
        <f t="shared" si="1"/>
        <v>0.44516129032258067</v>
      </c>
      <c r="G28">
        <f t="shared" si="2"/>
        <v>318</v>
      </c>
      <c r="H28">
        <f>'Def Game Stats'!T31-'Def Game Stats'!U31-'Def Game Stats'!V31</f>
        <v>12</v>
      </c>
      <c r="I28">
        <f>'Def Game Stats'!N31-'Def Game Stats'!O31-'Def Game Stats'!P31</f>
        <v>3</v>
      </c>
      <c r="J28">
        <f>'Def Game Stats'!Z31-'Def Game Stats'!AA31-'Def Game Stats'!AB31</f>
        <v>6</v>
      </c>
      <c r="K28">
        <f t="shared" si="3"/>
        <v>108</v>
      </c>
      <c r="L28" s="1">
        <f t="shared" si="4"/>
        <v>0.33962264150943394</v>
      </c>
      <c r="M28" s="1">
        <f t="shared" si="5"/>
        <v>2.9444444444444446</v>
      </c>
      <c r="N28" s="2">
        <v>11</v>
      </c>
      <c r="O28" s="2">
        <v>11</v>
      </c>
      <c r="P28" s="2">
        <v>28</v>
      </c>
      <c r="Q28" s="2">
        <v>19</v>
      </c>
      <c r="R28" t="str">
        <f t="shared" si="7"/>
        <v>BELOW AVERAGE</v>
      </c>
      <c r="S28" t="str">
        <f t="shared" si="6"/>
        <v>BALANCED</v>
      </c>
    </row>
    <row r="29" spans="1:19" x14ac:dyDescent="0.2">
      <c r="A29" t="str">
        <f>'Def Game Stats'!A7</f>
        <v>CHI</v>
      </c>
      <c r="B29">
        <f>'Def Game Stats'!B7-'Def Game Stats'!C7-'Def Game Stats'!D7</f>
        <v>148</v>
      </c>
      <c r="C29">
        <f>'Def Game Stats'!E7-'Def Game Stats'!F7-'Def Game Stats'!G7</f>
        <v>137</v>
      </c>
      <c r="D29">
        <f>'Def Game Stats'!H7-'Def Game Stats'!I7-'Def Game Stats'!J7</f>
        <v>12</v>
      </c>
      <c r="E29" s="3">
        <f t="shared" si="0"/>
        <v>0.51929824561403504</v>
      </c>
      <c r="F29" s="3">
        <f t="shared" si="1"/>
        <v>0.48070175438596491</v>
      </c>
      <c r="G29">
        <f t="shared" si="2"/>
        <v>297</v>
      </c>
      <c r="H29">
        <f>'Def Game Stats'!T7-'Def Game Stats'!U7-'Def Game Stats'!V7</f>
        <v>11</v>
      </c>
      <c r="I29">
        <f>'Def Game Stats'!N7-'Def Game Stats'!O7-'Def Game Stats'!P7</f>
        <v>1</v>
      </c>
      <c r="J29">
        <f>'Def Game Stats'!Z7-'Def Game Stats'!AA7-'Def Game Stats'!AB7</f>
        <v>10</v>
      </c>
      <c r="K29">
        <f t="shared" si="3"/>
        <v>102</v>
      </c>
      <c r="L29" s="1">
        <f t="shared" si="4"/>
        <v>0.34343434343434343</v>
      </c>
      <c r="M29" s="1">
        <f t="shared" si="5"/>
        <v>2.9117647058823528</v>
      </c>
      <c r="N29" s="2">
        <v>25</v>
      </c>
      <c r="O29" s="2">
        <v>5</v>
      </c>
      <c r="P29" s="2">
        <v>30</v>
      </c>
      <c r="Q29" s="2">
        <v>15</v>
      </c>
      <c r="R29" t="str">
        <f t="shared" si="7"/>
        <v>BELOW AVERAGE</v>
      </c>
      <c r="S29" t="str">
        <f t="shared" si="6"/>
        <v>RUN</v>
      </c>
    </row>
    <row r="30" spans="1:19" x14ac:dyDescent="0.2">
      <c r="A30" t="str">
        <f>'Def Game Stats'!A21</f>
        <v>NO</v>
      </c>
      <c r="B30">
        <f>'Def Game Stats'!B21-'Def Game Stats'!C21-'Def Game Stats'!D21</f>
        <v>218</v>
      </c>
      <c r="C30">
        <f>'Def Game Stats'!E21-'Def Game Stats'!F21-'Def Game Stats'!G21</f>
        <v>159</v>
      </c>
      <c r="D30">
        <f>'Def Game Stats'!H21-'Def Game Stats'!I21-'Def Game Stats'!J21</f>
        <v>9</v>
      </c>
      <c r="E30" s="3">
        <f t="shared" si="0"/>
        <v>0.57824933687002655</v>
      </c>
      <c r="F30" s="3">
        <f t="shared" si="1"/>
        <v>0.4217506631299735</v>
      </c>
      <c r="G30">
        <f t="shared" si="2"/>
        <v>386</v>
      </c>
      <c r="H30">
        <f>'Def Game Stats'!T21-'Def Game Stats'!U21-'Def Game Stats'!V21</f>
        <v>13</v>
      </c>
      <c r="I30">
        <f>'Def Game Stats'!N21-'Def Game Stats'!O21-'Def Game Stats'!P21</f>
        <v>5</v>
      </c>
      <c r="J30">
        <f>'Def Game Stats'!Z21-'Def Game Stats'!AA21-'Def Game Stats'!AB21</f>
        <v>9</v>
      </c>
      <c r="K30">
        <f t="shared" si="3"/>
        <v>135</v>
      </c>
      <c r="L30" s="1">
        <f t="shared" si="4"/>
        <v>0.34974093264248707</v>
      </c>
      <c r="M30" s="1">
        <f t="shared" si="5"/>
        <v>2.8592592592592592</v>
      </c>
      <c r="N30" s="2">
        <v>32</v>
      </c>
      <c r="O30" s="2">
        <v>18</v>
      </c>
      <c r="P30" s="2">
        <v>27</v>
      </c>
      <c r="Q30" s="2">
        <v>26</v>
      </c>
      <c r="R30" t="str">
        <f t="shared" si="7"/>
        <v>BELOW AVERAGE</v>
      </c>
      <c r="S30" t="str">
        <f t="shared" si="6"/>
        <v>BALANCED</v>
      </c>
    </row>
    <row r="31" spans="1:19" x14ac:dyDescent="0.2">
      <c r="A31" t="str">
        <f>'Def Game Stats'!A27</f>
        <v>SD</v>
      </c>
      <c r="B31">
        <f>'Def Game Stats'!B27-'Def Game Stats'!C27-'Def Game Stats'!D27</f>
        <v>179</v>
      </c>
      <c r="C31">
        <f>'Def Game Stats'!E27-'Def Game Stats'!F27-'Def Game Stats'!G27</f>
        <v>147</v>
      </c>
      <c r="D31">
        <f>'Def Game Stats'!H27-'Def Game Stats'!I27-'Def Game Stats'!J27</f>
        <v>13</v>
      </c>
      <c r="E31" s="3">
        <f t="shared" si="0"/>
        <v>0.54907975460122704</v>
      </c>
      <c r="F31" s="3">
        <f t="shared" si="1"/>
        <v>0.45092024539877301</v>
      </c>
      <c r="G31">
        <f t="shared" si="2"/>
        <v>339</v>
      </c>
      <c r="H31">
        <f>'Def Game Stats'!T27-'Def Game Stats'!U27-'Def Game Stats'!V27</f>
        <v>11</v>
      </c>
      <c r="I31">
        <f>'Def Game Stats'!N27-'Def Game Stats'!O27-'Def Game Stats'!P27</f>
        <v>5</v>
      </c>
      <c r="J31">
        <f>'Def Game Stats'!Z27-'Def Game Stats'!AA27-'Def Game Stats'!AB27</f>
        <v>12</v>
      </c>
      <c r="K31">
        <f t="shared" si="3"/>
        <v>132</v>
      </c>
      <c r="L31" s="1">
        <f t="shared" si="4"/>
        <v>0.38938053097345132</v>
      </c>
      <c r="M31" s="1">
        <f t="shared" si="5"/>
        <v>2.5681818181818183</v>
      </c>
      <c r="N31" s="2">
        <v>26</v>
      </c>
      <c r="O31" s="2">
        <v>28</v>
      </c>
      <c r="P31" s="2">
        <v>4</v>
      </c>
      <c r="Q31" s="2">
        <v>24</v>
      </c>
      <c r="R31" t="str">
        <f t="shared" si="7"/>
        <v>POOR</v>
      </c>
      <c r="S31" t="str">
        <f t="shared" si="6"/>
        <v>BALANCED</v>
      </c>
    </row>
    <row r="32" spans="1:19" x14ac:dyDescent="0.2">
      <c r="A32" t="str">
        <f>'Def Game Stats'!A4</f>
        <v>BAL</v>
      </c>
      <c r="B32">
        <f>'Def Game Stats'!B4-'Def Game Stats'!C4-'Def Game Stats'!D4</f>
        <v>211</v>
      </c>
      <c r="C32">
        <f>'Def Game Stats'!E4-'Def Game Stats'!F4-'Def Game Stats'!G4</f>
        <v>160</v>
      </c>
      <c r="D32">
        <f>'Def Game Stats'!H4-'Def Game Stats'!I4-'Def Game Stats'!J4</f>
        <v>20</v>
      </c>
      <c r="E32" s="3">
        <f t="shared" si="0"/>
        <v>0.56873315363881405</v>
      </c>
      <c r="F32" s="3">
        <f t="shared" si="1"/>
        <v>0.43126684636118601</v>
      </c>
      <c r="G32">
        <f t="shared" si="2"/>
        <v>391</v>
      </c>
      <c r="H32">
        <f>'Def Game Stats'!T4-'Def Game Stats'!U4-'Def Game Stats'!V4</f>
        <v>13</v>
      </c>
      <c r="I32">
        <f>'Def Game Stats'!N4-'Def Game Stats'!O4-'Def Game Stats'!P4</f>
        <v>4</v>
      </c>
      <c r="J32">
        <f>'Def Game Stats'!Z4-'Def Game Stats'!AA4-'Def Game Stats'!AB4</f>
        <v>17</v>
      </c>
      <c r="K32">
        <f t="shared" si="3"/>
        <v>153</v>
      </c>
      <c r="L32" s="1">
        <f t="shared" si="4"/>
        <v>0.39130434782608697</v>
      </c>
      <c r="M32" s="1">
        <f t="shared" si="5"/>
        <v>2.5555555555555554</v>
      </c>
      <c r="N32" s="2">
        <v>29</v>
      </c>
      <c r="O32" s="2">
        <v>12</v>
      </c>
      <c r="P32" s="2">
        <v>26</v>
      </c>
      <c r="Q32" s="2">
        <v>12</v>
      </c>
      <c r="R32" t="str">
        <f t="shared" si="7"/>
        <v>POOR</v>
      </c>
      <c r="S32" t="str">
        <f t="shared" si="6"/>
        <v>BALANCED</v>
      </c>
    </row>
    <row r="33" spans="1:19" x14ac:dyDescent="0.2">
      <c r="A33" t="str">
        <f>'Def Game Stats'!A12</f>
        <v>DET</v>
      </c>
      <c r="B33">
        <f>'Def Game Stats'!B12-'Def Game Stats'!C12-'Def Game Stats'!D12</f>
        <v>190</v>
      </c>
      <c r="C33">
        <f>'Def Game Stats'!E12-'Def Game Stats'!F12-'Def Game Stats'!G12</f>
        <v>184</v>
      </c>
      <c r="D33">
        <f>'Def Game Stats'!H12-'Def Game Stats'!I12-'Def Game Stats'!J12</f>
        <v>12</v>
      </c>
      <c r="E33" s="3">
        <f t="shared" si="0"/>
        <v>0.50802139037433158</v>
      </c>
      <c r="F33" s="3">
        <f t="shared" si="1"/>
        <v>0.49197860962566847</v>
      </c>
      <c r="G33">
        <f t="shared" si="2"/>
        <v>386</v>
      </c>
      <c r="H33">
        <f>'Def Game Stats'!T12-'Def Game Stats'!U12-'Def Game Stats'!V12</f>
        <v>10</v>
      </c>
      <c r="I33">
        <f>'Def Game Stats'!N12-'Def Game Stats'!O12-'Def Game Stats'!P12</f>
        <v>10</v>
      </c>
      <c r="J33">
        <f>'Def Game Stats'!Z12-'Def Game Stats'!AA12-'Def Game Stats'!AB12</f>
        <v>12</v>
      </c>
      <c r="K33">
        <f t="shared" si="3"/>
        <v>156</v>
      </c>
      <c r="L33" s="1">
        <f t="shared" si="4"/>
        <v>0.40414507772020725</v>
      </c>
      <c r="M33" s="1">
        <f t="shared" si="5"/>
        <v>2.4743589743589745</v>
      </c>
      <c r="N33" s="2">
        <v>28</v>
      </c>
      <c r="O33" s="2">
        <v>23</v>
      </c>
      <c r="P33" s="2">
        <v>19</v>
      </c>
      <c r="Q33" s="2">
        <v>20</v>
      </c>
      <c r="R33" t="str">
        <f t="shared" si="7"/>
        <v>POOR</v>
      </c>
      <c r="S33" t="str">
        <f t="shared" si="6"/>
        <v>RUN</v>
      </c>
    </row>
    <row r="35" spans="1:19" x14ac:dyDescent="0.2">
      <c r="A35" t="s">
        <v>76</v>
      </c>
      <c r="B35" s="2">
        <f>AVERAGE(B2:B33)</f>
        <v>193.71875</v>
      </c>
      <c r="C35" s="2">
        <f t="shared" ref="C35:K35" si="8">AVERAGE(C2:C33)</f>
        <v>142.53125</v>
      </c>
      <c r="D35" s="2">
        <f t="shared" si="8"/>
        <v>10.625</v>
      </c>
      <c r="E35" s="3">
        <f t="shared" si="8"/>
        <v>0.57630332518828897</v>
      </c>
      <c r="F35" s="3">
        <f>AVERAGE(F2:F33)</f>
        <v>0.42369667481171108</v>
      </c>
      <c r="G35" s="2">
        <f t="shared" si="8"/>
        <v>346.875</v>
      </c>
      <c r="H35" s="2">
        <f t="shared" si="8"/>
        <v>8.625</v>
      </c>
      <c r="I35" s="2">
        <f t="shared" si="8"/>
        <v>3.125</v>
      </c>
      <c r="J35" s="2">
        <f t="shared" si="8"/>
        <v>8.875</v>
      </c>
      <c r="K35" s="2">
        <f t="shared" si="8"/>
        <v>97.125</v>
      </c>
      <c r="L35" s="1">
        <f>K35/G35</f>
        <v>0.28000000000000003</v>
      </c>
      <c r="M35" s="1">
        <f t="shared" ref="M35" si="9">1/L35</f>
        <v>3.5714285714285712</v>
      </c>
      <c r="N35" s="1"/>
      <c r="O35" s="1"/>
      <c r="P35" s="1"/>
      <c r="Q35" s="1"/>
    </row>
    <row r="36" spans="1:19" x14ac:dyDescent="0.2">
      <c r="A36" t="s">
        <v>77</v>
      </c>
      <c r="B36" s="2">
        <f>_xlfn.STDEV.P(B2:B33)</f>
        <v>25.743001931350197</v>
      </c>
      <c r="C36" s="2">
        <f t="shared" ref="C36:K36" si="10">_xlfn.STDEV.P(C2:C33)</f>
        <v>22.228900634927946</v>
      </c>
      <c r="D36" s="2">
        <f t="shared" si="10"/>
        <v>3.1399641717701177</v>
      </c>
      <c r="E36" s="3">
        <f t="shared" si="10"/>
        <v>4.2031380317401508E-2</v>
      </c>
      <c r="F36" s="3">
        <f>_xlfn.STDEV.P(F2:F33)</f>
        <v>4.2031380317401501E-2</v>
      </c>
      <c r="G36" s="2">
        <f t="shared" si="10"/>
        <v>40.456573940461148</v>
      </c>
      <c r="H36" s="2">
        <f t="shared" si="10"/>
        <v>2.7128168017763383</v>
      </c>
      <c r="I36" s="2">
        <f t="shared" si="10"/>
        <v>2.1469455046647083</v>
      </c>
      <c r="J36" s="2">
        <f t="shared" si="10"/>
        <v>2.9869507863371303</v>
      </c>
      <c r="K36" s="2">
        <f t="shared" si="10"/>
        <v>25.945555977854859</v>
      </c>
      <c r="L36" s="1">
        <f>_xlfn.STDEV.P(L2:L33)</f>
        <v>5.977491645064667E-2</v>
      </c>
      <c r="M36" s="1">
        <f>_xlfn.STDEV.P(M2:M33)</f>
        <v>0.84466214240501891</v>
      </c>
      <c r="N36" s="1"/>
      <c r="O36" s="1"/>
      <c r="P36" s="1"/>
      <c r="Q36" s="1"/>
    </row>
  </sheetData>
  <autoFilter ref="A1:S1">
    <sortState ref="A2:O33">
      <sortCondition descending="1" ref="M1:M33"/>
    </sortState>
  </autoFilter>
  <conditionalFormatting sqref="R1 R34:R1048576">
    <cfRule type="cellIs" dxfId="76" priority="19" operator="equal">
      <formula>"POOR"</formula>
    </cfRule>
    <cfRule type="cellIs" dxfId="75" priority="20" operator="equal">
      <formula>"AVERAGE"</formula>
    </cfRule>
    <cfRule type="cellIs" dxfId="74" priority="21" operator="equal">
      <formula>"GOOD"</formula>
    </cfRule>
    <cfRule type="cellIs" dxfId="73" priority="22" operator="equal">
      <formula>"GREAT"</formula>
    </cfRule>
  </conditionalFormatting>
  <conditionalFormatting sqref="S1">
    <cfRule type="cellIs" dxfId="72" priority="16" operator="equal">
      <formula>"BALANCED"</formula>
    </cfRule>
    <cfRule type="cellIs" dxfId="71" priority="17" operator="equal">
      <formula>"RUN"</formula>
    </cfRule>
    <cfRule type="cellIs" dxfId="70" priority="18" operator="equal">
      <formula>"PASS"</formula>
    </cfRule>
  </conditionalFormatting>
  <conditionalFormatting sqref="S2:S33">
    <cfRule type="cellIs" dxfId="69" priority="13" operator="equal">
      <formula>"BALANCED"</formula>
    </cfRule>
    <cfRule type="cellIs" dxfId="68" priority="14" operator="equal">
      <formula>"RUN"</formula>
    </cfRule>
    <cfRule type="cellIs" dxfId="67" priority="15" operator="equal">
      <formula>"PASS"</formula>
    </cfRule>
  </conditionalFormatting>
  <conditionalFormatting sqref="R2:R33">
    <cfRule type="cellIs" dxfId="66" priority="9" operator="equal">
      <formula>"POOR"</formula>
    </cfRule>
    <cfRule type="cellIs" dxfId="65" priority="10" operator="equal">
      <formula>"BELOW AVERAGE"</formula>
    </cfRule>
    <cfRule type="cellIs" dxfId="64" priority="11" operator="equal">
      <formula>"GOOD"</formula>
    </cfRule>
    <cfRule type="cellIs" dxfId="63" priority="12" operator="equal">
      <formula>"GREAT"</formula>
    </cfRule>
  </conditionalFormatting>
  <conditionalFormatting sqref="R2:R33">
    <cfRule type="cellIs" dxfId="62" priority="8" operator="equal">
      <formula>"ABOVE AVERAGE"</formula>
    </cfRule>
  </conditionalFormatting>
  <conditionalFormatting sqref="R2:R33">
    <cfRule type="cellIs" dxfId="61" priority="7" operator="equal">
      <formula>"BAD"</formula>
    </cfRule>
  </conditionalFormatting>
  <conditionalFormatting sqref="U2:U7">
    <cfRule type="cellIs" dxfId="60" priority="3" operator="equal">
      <formula>"POOR"</formula>
    </cfRule>
    <cfRule type="cellIs" dxfId="59" priority="4" operator="equal">
      <formula>"BELOW AVERAGE"</formula>
    </cfRule>
    <cfRule type="cellIs" dxfId="58" priority="5" operator="equal">
      <formula>"GOOD"</formula>
    </cfRule>
    <cfRule type="cellIs" dxfId="57" priority="6" operator="equal">
      <formula>"GREAT"</formula>
    </cfRule>
  </conditionalFormatting>
  <conditionalFormatting sqref="U2:U7">
    <cfRule type="cellIs" dxfId="56" priority="2" operator="equal">
      <formula>"ABOVE AVERAGE"</formula>
    </cfRule>
  </conditionalFormatting>
  <conditionalFormatting sqref="U2:U7">
    <cfRule type="cellIs" dxfId="55" priority="1" operator="equal">
      <formula>"BAD"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98"/>
  <sheetViews>
    <sheetView topLeftCell="E1" workbookViewId="0">
      <selection activeCell="E1761" sqref="E1761"/>
    </sheetView>
  </sheetViews>
  <sheetFormatPr baseColWidth="10" defaultRowHeight="16" x14ac:dyDescent="0.2"/>
  <cols>
    <col min="1" max="1" width="20.83203125" bestFit="1" customWidth="1"/>
    <col min="2" max="2" width="10.5" bestFit="1" customWidth="1"/>
    <col min="3" max="3" width="8.33203125" bestFit="1" customWidth="1"/>
    <col min="4" max="4" width="7.1640625" bestFit="1" customWidth="1"/>
    <col min="5" max="5" width="8.5" bestFit="1" customWidth="1"/>
    <col min="6" max="6" width="27.6640625" bestFit="1" customWidth="1"/>
    <col min="7" max="7" width="23.33203125" bestFit="1" customWidth="1"/>
    <col min="8" max="8" width="8.33203125" bestFit="1" customWidth="1"/>
    <col min="9" max="9" width="9.5" bestFit="1" customWidth="1"/>
    <col min="10" max="10" width="7.83203125" bestFit="1" customWidth="1"/>
    <col min="11" max="11" width="8" bestFit="1" customWidth="1"/>
    <col min="12" max="12" width="8.5" bestFit="1" customWidth="1"/>
    <col min="13" max="13" width="8.1640625" bestFit="1" customWidth="1"/>
    <col min="14" max="14" width="11.5" bestFit="1" customWidth="1"/>
    <col min="15" max="15" width="8.5" bestFit="1" customWidth="1"/>
    <col min="16" max="16" width="8" bestFit="1" customWidth="1"/>
    <col min="17" max="17" width="8.1640625" bestFit="1" customWidth="1"/>
    <col min="18" max="18" width="8.6640625" bestFit="1" customWidth="1"/>
    <col min="19" max="19" width="11.5" customWidth="1"/>
    <col min="20" max="20" width="8.5" bestFit="1" customWidth="1"/>
    <col min="21" max="21" width="9.6640625" bestFit="1" customWidth="1"/>
    <col min="22" max="22" width="8" bestFit="1" customWidth="1"/>
    <col min="23" max="23" width="8.1640625" bestFit="1" customWidth="1"/>
    <col min="24" max="24" width="8.6640625" bestFit="1" customWidth="1"/>
    <col min="25" max="25" width="11.5" bestFit="1" customWidth="1"/>
    <col min="26" max="26" width="5.5" bestFit="1" customWidth="1"/>
    <col min="27" max="27" width="10.6640625" bestFit="1" customWidth="1"/>
  </cols>
  <sheetData>
    <row r="1" spans="1:27" x14ac:dyDescent="0.2">
      <c r="A1" t="s">
        <v>348</v>
      </c>
      <c r="B1" t="s">
        <v>349</v>
      </c>
      <c r="C1" t="s">
        <v>63</v>
      </c>
      <c r="D1" t="s">
        <v>350</v>
      </c>
      <c r="E1" t="s">
        <v>351</v>
      </c>
      <c r="F1" t="s">
        <v>352</v>
      </c>
      <c r="G1" t="s">
        <v>353</v>
      </c>
      <c r="H1" t="s">
        <v>1</v>
      </c>
      <c r="I1" t="s">
        <v>354</v>
      </c>
      <c r="J1" t="s">
        <v>355</v>
      </c>
      <c r="K1" t="s">
        <v>19</v>
      </c>
      <c r="L1" t="s">
        <v>22</v>
      </c>
      <c r="M1" t="s">
        <v>1357</v>
      </c>
      <c r="N1" t="s">
        <v>356</v>
      </c>
      <c r="O1" t="s">
        <v>4</v>
      </c>
      <c r="P1" t="s">
        <v>357</v>
      </c>
      <c r="Q1" t="s">
        <v>13</v>
      </c>
      <c r="R1" t="s">
        <v>16</v>
      </c>
      <c r="S1" t="s">
        <v>358</v>
      </c>
      <c r="T1" t="s">
        <v>359</v>
      </c>
      <c r="U1" t="s">
        <v>360</v>
      </c>
      <c r="V1" t="s">
        <v>361</v>
      </c>
      <c r="W1" t="s">
        <v>362</v>
      </c>
      <c r="X1" t="s">
        <v>363</v>
      </c>
      <c r="Y1" t="s">
        <v>364</v>
      </c>
      <c r="Z1" t="s">
        <v>365</v>
      </c>
      <c r="AA1" t="s">
        <v>366</v>
      </c>
    </row>
    <row r="2" spans="1:27" hidden="1" x14ac:dyDescent="0.2">
      <c r="A2" t="s">
        <v>367</v>
      </c>
      <c r="B2" t="s">
        <v>368</v>
      </c>
      <c r="C2" t="s">
        <v>61</v>
      </c>
      <c r="D2" t="s">
        <v>31</v>
      </c>
      <c r="E2">
        <v>3</v>
      </c>
      <c r="F2" t="s">
        <v>369</v>
      </c>
      <c r="G2" t="s">
        <v>137</v>
      </c>
      <c r="H2">
        <v>45</v>
      </c>
      <c r="I2">
        <v>31</v>
      </c>
      <c r="J2">
        <v>282</v>
      </c>
      <c r="K2">
        <v>1</v>
      </c>
      <c r="L2">
        <v>0</v>
      </c>
      <c r="M2">
        <v>2</v>
      </c>
      <c r="N2">
        <v>0</v>
      </c>
      <c r="O2">
        <v>1</v>
      </c>
      <c r="P2">
        <v>-1</v>
      </c>
      <c r="Q2">
        <v>0</v>
      </c>
      <c r="R2">
        <v>0</v>
      </c>
      <c r="S2">
        <v>0</v>
      </c>
      <c r="T2">
        <v>1</v>
      </c>
      <c r="U2">
        <v>1</v>
      </c>
      <c r="V2">
        <v>-6</v>
      </c>
      <c r="W2">
        <v>0</v>
      </c>
      <c r="X2">
        <v>0</v>
      </c>
      <c r="Y2">
        <v>0</v>
      </c>
      <c r="Z2">
        <v>1</v>
      </c>
      <c r="AA2">
        <v>0</v>
      </c>
    </row>
    <row r="3" spans="1:27" hidden="1" x14ac:dyDescent="0.2">
      <c r="A3" t="s">
        <v>370</v>
      </c>
      <c r="B3" t="s">
        <v>368</v>
      </c>
      <c r="C3" t="s">
        <v>58</v>
      </c>
      <c r="D3" t="s">
        <v>54</v>
      </c>
      <c r="E3">
        <v>5</v>
      </c>
      <c r="F3" t="s">
        <v>371</v>
      </c>
      <c r="G3" t="s">
        <v>155</v>
      </c>
      <c r="H3">
        <v>17</v>
      </c>
      <c r="I3">
        <v>10</v>
      </c>
      <c r="J3">
        <v>109</v>
      </c>
      <c r="K3">
        <v>1</v>
      </c>
      <c r="L3">
        <v>0</v>
      </c>
      <c r="M3">
        <v>0</v>
      </c>
      <c r="N3">
        <v>0</v>
      </c>
      <c r="O3">
        <v>8</v>
      </c>
      <c r="P3">
        <v>76</v>
      </c>
      <c r="Q3">
        <v>1</v>
      </c>
      <c r="R3">
        <v>0</v>
      </c>
      <c r="S3">
        <v>0</v>
      </c>
      <c r="T3">
        <v>1</v>
      </c>
      <c r="U3">
        <v>1</v>
      </c>
      <c r="V3">
        <v>4</v>
      </c>
      <c r="W3">
        <v>0</v>
      </c>
      <c r="X3">
        <v>0</v>
      </c>
      <c r="Y3">
        <v>0</v>
      </c>
    </row>
    <row r="4" spans="1:27" hidden="1" x14ac:dyDescent="0.2">
      <c r="A4" t="s">
        <v>372</v>
      </c>
      <c r="B4" t="s">
        <v>368</v>
      </c>
      <c r="C4" t="s">
        <v>32</v>
      </c>
      <c r="D4" t="s">
        <v>43</v>
      </c>
      <c r="E4">
        <v>7</v>
      </c>
      <c r="F4" t="s">
        <v>373</v>
      </c>
      <c r="G4" t="s">
        <v>189</v>
      </c>
      <c r="H4">
        <v>39</v>
      </c>
      <c r="I4">
        <v>22</v>
      </c>
      <c r="J4">
        <v>295</v>
      </c>
      <c r="K4">
        <v>2</v>
      </c>
      <c r="L4">
        <v>0</v>
      </c>
      <c r="M4">
        <v>0</v>
      </c>
      <c r="N4">
        <v>0</v>
      </c>
      <c r="O4">
        <v>5</v>
      </c>
      <c r="P4">
        <v>29</v>
      </c>
      <c r="Q4">
        <v>0</v>
      </c>
      <c r="R4">
        <v>0</v>
      </c>
      <c r="S4">
        <v>0</v>
      </c>
      <c r="Z4">
        <v>1</v>
      </c>
      <c r="AA4">
        <v>0</v>
      </c>
    </row>
    <row r="5" spans="1:27" hidden="1" x14ac:dyDescent="0.2">
      <c r="A5" t="s">
        <v>374</v>
      </c>
      <c r="B5" t="s">
        <v>368</v>
      </c>
      <c r="C5" t="s">
        <v>39</v>
      </c>
      <c r="D5" t="s">
        <v>61</v>
      </c>
      <c r="E5">
        <v>7</v>
      </c>
      <c r="F5" t="s">
        <v>375</v>
      </c>
      <c r="G5" t="s">
        <v>187</v>
      </c>
      <c r="H5">
        <v>35</v>
      </c>
      <c r="I5">
        <v>25</v>
      </c>
      <c r="J5">
        <v>316</v>
      </c>
      <c r="K5">
        <v>2</v>
      </c>
      <c r="L5">
        <v>0</v>
      </c>
      <c r="M5">
        <v>0</v>
      </c>
      <c r="N5">
        <v>1</v>
      </c>
      <c r="O5">
        <v>3</v>
      </c>
      <c r="P5">
        <v>1</v>
      </c>
      <c r="Q5">
        <v>0</v>
      </c>
      <c r="R5">
        <v>0</v>
      </c>
      <c r="S5">
        <v>0</v>
      </c>
      <c r="Z5">
        <v>1</v>
      </c>
      <c r="AA5">
        <v>0</v>
      </c>
    </row>
    <row r="6" spans="1:27" hidden="1" x14ac:dyDescent="0.2">
      <c r="A6" t="s">
        <v>376</v>
      </c>
      <c r="B6" t="s">
        <v>368</v>
      </c>
      <c r="C6" t="s">
        <v>56</v>
      </c>
      <c r="D6" t="s">
        <v>31</v>
      </c>
      <c r="E6">
        <v>5</v>
      </c>
      <c r="F6" t="s">
        <v>377</v>
      </c>
      <c r="G6" t="s">
        <v>164</v>
      </c>
      <c r="H6">
        <v>39</v>
      </c>
      <c r="I6">
        <v>26</v>
      </c>
      <c r="J6">
        <v>249</v>
      </c>
      <c r="K6">
        <v>1</v>
      </c>
      <c r="L6">
        <v>0</v>
      </c>
      <c r="M6">
        <v>1</v>
      </c>
      <c r="N6">
        <v>0</v>
      </c>
      <c r="O6">
        <v>1</v>
      </c>
      <c r="P6">
        <v>-1</v>
      </c>
      <c r="Q6">
        <v>0</v>
      </c>
      <c r="R6">
        <v>0</v>
      </c>
      <c r="S6">
        <v>0</v>
      </c>
      <c r="Z6">
        <v>1</v>
      </c>
      <c r="AA6">
        <v>0</v>
      </c>
    </row>
    <row r="7" spans="1:27" hidden="1" x14ac:dyDescent="0.2">
      <c r="A7" t="s">
        <v>378</v>
      </c>
      <c r="B7" t="s">
        <v>368</v>
      </c>
      <c r="C7" t="s">
        <v>44</v>
      </c>
      <c r="D7" t="s">
        <v>36</v>
      </c>
      <c r="E7">
        <v>4</v>
      </c>
      <c r="F7" t="s">
        <v>379</v>
      </c>
      <c r="G7" t="s">
        <v>140</v>
      </c>
      <c r="H7">
        <v>22</v>
      </c>
      <c r="I7">
        <v>11</v>
      </c>
      <c r="J7">
        <v>124</v>
      </c>
      <c r="K7">
        <v>2</v>
      </c>
      <c r="L7">
        <v>0</v>
      </c>
      <c r="M7">
        <v>0</v>
      </c>
      <c r="N7">
        <v>0</v>
      </c>
      <c r="O7">
        <v>12</v>
      </c>
      <c r="P7">
        <v>51</v>
      </c>
      <c r="Q7">
        <v>0</v>
      </c>
      <c r="R7">
        <v>0</v>
      </c>
      <c r="S7">
        <v>0</v>
      </c>
      <c r="Z7">
        <v>1</v>
      </c>
      <c r="AA7">
        <v>0</v>
      </c>
    </row>
    <row r="8" spans="1:27" hidden="1" x14ac:dyDescent="0.2">
      <c r="A8" t="s">
        <v>380</v>
      </c>
      <c r="B8" t="s">
        <v>368</v>
      </c>
      <c r="C8" t="s">
        <v>60</v>
      </c>
      <c r="D8" t="s">
        <v>48</v>
      </c>
      <c r="E8">
        <v>2</v>
      </c>
      <c r="F8" t="s">
        <v>381</v>
      </c>
      <c r="G8" t="s">
        <v>114</v>
      </c>
      <c r="H8">
        <v>46</v>
      </c>
      <c r="I8">
        <v>33</v>
      </c>
      <c r="J8">
        <v>335</v>
      </c>
      <c r="K8">
        <v>2</v>
      </c>
      <c r="L8">
        <v>1</v>
      </c>
      <c r="M8">
        <v>0</v>
      </c>
      <c r="N8">
        <v>1</v>
      </c>
      <c r="O8">
        <v>9</v>
      </c>
      <c r="P8">
        <v>51</v>
      </c>
      <c r="Q8">
        <v>0</v>
      </c>
      <c r="R8">
        <v>0</v>
      </c>
      <c r="S8">
        <v>0</v>
      </c>
      <c r="Z8">
        <v>1</v>
      </c>
      <c r="AA8">
        <v>0</v>
      </c>
    </row>
    <row r="9" spans="1:27" hidden="1" x14ac:dyDescent="0.2">
      <c r="A9" t="s">
        <v>382</v>
      </c>
      <c r="B9" t="s">
        <v>368</v>
      </c>
      <c r="C9" t="s">
        <v>45</v>
      </c>
      <c r="D9" t="s">
        <v>32</v>
      </c>
      <c r="E9">
        <v>1</v>
      </c>
      <c r="F9" t="s">
        <v>383</v>
      </c>
      <c r="G9" t="s">
        <v>93</v>
      </c>
      <c r="H9">
        <v>24</v>
      </c>
      <c r="I9">
        <v>13</v>
      </c>
      <c r="J9">
        <v>182</v>
      </c>
      <c r="K9">
        <v>1</v>
      </c>
      <c r="L9">
        <v>0</v>
      </c>
      <c r="M9">
        <v>1</v>
      </c>
      <c r="N9">
        <v>0</v>
      </c>
      <c r="O9">
        <v>5</v>
      </c>
      <c r="P9">
        <v>35</v>
      </c>
      <c r="Q9">
        <v>0</v>
      </c>
      <c r="R9">
        <v>0</v>
      </c>
      <c r="S9">
        <v>0</v>
      </c>
      <c r="Z9">
        <v>2</v>
      </c>
      <c r="AA9">
        <v>0</v>
      </c>
    </row>
    <row r="10" spans="1:27" hidden="1" x14ac:dyDescent="0.2">
      <c r="A10" t="s">
        <v>384</v>
      </c>
      <c r="B10" t="s">
        <v>368</v>
      </c>
      <c r="C10" t="s">
        <v>51</v>
      </c>
      <c r="D10" t="s">
        <v>55</v>
      </c>
      <c r="E10">
        <v>3</v>
      </c>
      <c r="F10" t="s">
        <v>385</v>
      </c>
      <c r="G10" t="s">
        <v>125</v>
      </c>
      <c r="H10">
        <v>32</v>
      </c>
      <c r="I10">
        <v>20</v>
      </c>
      <c r="J10">
        <v>383</v>
      </c>
      <c r="K10">
        <v>3</v>
      </c>
      <c r="L10">
        <v>0</v>
      </c>
      <c r="M10">
        <v>1</v>
      </c>
      <c r="N10">
        <v>1</v>
      </c>
      <c r="O10">
        <v>5</v>
      </c>
      <c r="P10">
        <v>10</v>
      </c>
      <c r="Q10">
        <v>1</v>
      </c>
      <c r="R10">
        <v>0</v>
      </c>
      <c r="S10">
        <v>0</v>
      </c>
      <c r="Z10">
        <v>1</v>
      </c>
      <c r="AA10">
        <v>0</v>
      </c>
    </row>
    <row r="11" spans="1:27" hidden="1" x14ac:dyDescent="0.2">
      <c r="A11" t="s">
        <v>386</v>
      </c>
      <c r="B11" t="s">
        <v>368</v>
      </c>
      <c r="C11" t="s">
        <v>50</v>
      </c>
      <c r="D11" t="s">
        <v>36</v>
      </c>
      <c r="E11">
        <v>8</v>
      </c>
      <c r="F11" t="s">
        <v>387</v>
      </c>
      <c r="G11" t="s">
        <v>204</v>
      </c>
      <c r="H11">
        <v>45</v>
      </c>
      <c r="I11">
        <v>37</v>
      </c>
      <c r="J11">
        <v>397</v>
      </c>
      <c r="K11">
        <v>2</v>
      </c>
      <c r="L11">
        <v>0</v>
      </c>
      <c r="M11">
        <v>1</v>
      </c>
      <c r="N11">
        <v>1</v>
      </c>
      <c r="O11">
        <v>3</v>
      </c>
      <c r="P11">
        <v>2</v>
      </c>
      <c r="Q11">
        <v>0</v>
      </c>
      <c r="R11">
        <v>0</v>
      </c>
      <c r="S11">
        <v>0</v>
      </c>
      <c r="Z11">
        <v>1</v>
      </c>
      <c r="AA11">
        <v>0</v>
      </c>
    </row>
    <row r="12" spans="1:27" hidden="1" x14ac:dyDescent="0.2">
      <c r="A12" t="s">
        <v>388</v>
      </c>
      <c r="B12" t="s">
        <v>368</v>
      </c>
      <c r="C12" t="s">
        <v>42</v>
      </c>
      <c r="D12" t="s">
        <v>53</v>
      </c>
      <c r="E12">
        <v>1</v>
      </c>
      <c r="F12" t="s">
        <v>389</v>
      </c>
      <c r="G12" t="s">
        <v>98</v>
      </c>
      <c r="H12">
        <v>34</v>
      </c>
      <c r="I12">
        <v>22</v>
      </c>
      <c r="J12">
        <v>226</v>
      </c>
      <c r="K12">
        <v>1</v>
      </c>
      <c r="L12">
        <v>0</v>
      </c>
      <c r="M12">
        <v>0</v>
      </c>
      <c r="N12">
        <v>0</v>
      </c>
      <c r="O12">
        <v>3</v>
      </c>
      <c r="P12">
        <v>7</v>
      </c>
      <c r="Q12">
        <v>0</v>
      </c>
      <c r="R12">
        <v>0</v>
      </c>
      <c r="S12">
        <v>0</v>
      </c>
      <c r="Z12">
        <v>1</v>
      </c>
      <c r="AA12">
        <v>0</v>
      </c>
    </row>
    <row r="13" spans="1:27" hidden="1" x14ac:dyDescent="0.2">
      <c r="A13" t="s">
        <v>386</v>
      </c>
      <c r="B13" t="s">
        <v>368</v>
      </c>
      <c r="C13" t="s">
        <v>50</v>
      </c>
      <c r="D13" t="s">
        <v>41</v>
      </c>
      <c r="E13">
        <v>6</v>
      </c>
      <c r="F13" t="s">
        <v>387</v>
      </c>
      <c r="G13" t="s">
        <v>168</v>
      </c>
      <c r="H13">
        <v>44</v>
      </c>
      <c r="I13">
        <v>30</v>
      </c>
      <c r="J13">
        <v>295</v>
      </c>
      <c r="K13">
        <v>2</v>
      </c>
      <c r="L13">
        <v>0</v>
      </c>
      <c r="M13">
        <v>0</v>
      </c>
      <c r="N13">
        <v>0</v>
      </c>
      <c r="O13">
        <v>4</v>
      </c>
      <c r="P13">
        <v>10</v>
      </c>
      <c r="Q13">
        <v>0</v>
      </c>
      <c r="R13">
        <v>0</v>
      </c>
      <c r="S13">
        <v>0</v>
      </c>
      <c r="Z13">
        <v>1</v>
      </c>
      <c r="AA13">
        <v>0</v>
      </c>
    </row>
    <row r="14" spans="1:27" hidden="1" x14ac:dyDescent="0.2">
      <c r="A14" t="s">
        <v>390</v>
      </c>
      <c r="B14" t="s">
        <v>368</v>
      </c>
      <c r="C14" t="s">
        <v>36</v>
      </c>
      <c r="D14" t="s">
        <v>41</v>
      </c>
      <c r="E14">
        <v>2</v>
      </c>
      <c r="F14" t="s">
        <v>391</v>
      </c>
      <c r="G14" t="s">
        <v>117</v>
      </c>
      <c r="H14">
        <v>21</v>
      </c>
      <c r="I14">
        <v>14</v>
      </c>
      <c r="J14">
        <v>207</v>
      </c>
      <c r="K14">
        <v>1</v>
      </c>
      <c r="L14">
        <v>0</v>
      </c>
      <c r="M14">
        <v>0</v>
      </c>
      <c r="N14">
        <v>0</v>
      </c>
      <c r="O14">
        <v>6</v>
      </c>
      <c r="P14">
        <v>23</v>
      </c>
      <c r="Q14">
        <v>1</v>
      </c>
      <c r="R14">
        <v>0</v>
      </c>
      <c r="S14">
        <v>0</v>
      </c>
      <c r="Z14">
        <v>1</v>
      </c>
      <c r="AA14">
        <v>0</v>
      </c>
    </row>
    <row r="15" spans="1:27" hidden="1" x14ac:dyDescent="0.2">
      <c r="A15" t="s">
        <v>392</v>
      </c>
      <c r="B15" t="s">
        <v>368</v>
      </c>
      <c r="C15" t="s">
        <v>54</v>
      </c>
      <c r="D15" t="s">
        <v>45</v>
      </c>
      <c r="E15">
        <v>2</v>
      </c>
      <c r="F15" t="s">
        <v>393</v>
      </c>
      <c r="G15" t="s">
        <v>116</v>
      </c>
      <c r="H15">
        <v>37</v>
      </c>
      <c r="I15">
        <v>21</v>
      </c>
      <c r="J15">
        <v>257</v>
      </c>
      <c r="K15">
        <v>2</v>
      </c>
      <c r="L15">
        <v>0</v>
      </c>
      <c r="M15">
        <v>0</v>
      </c>
      <c r="N15">
        <v>0</v>
      </c>
      <c r="O15">
        <v>3</v>
      </c>
      <c r="P15">
        <v>19</v>
      </c>
      <c r="Q15">
        <v>0</v>
      </c>
      <c r="R15">
        <v>0</v>
      </c>
      <c r="S15">
        <v>0</v>
      </c>
      <c r="Z15">
        <v>2</v>
      </c>
      <c r="AA15">
        <v>0</v>
      </c>
    </row>
    <row r="16" spans="1:27" hidden="1" x14ac:dyDescent="0.2">
      <c r="A16" t="s">
        <v>378</v>
      </c>
      <c r="B16" t="s">
        <v>368</v>
      </c>
      <c r="C16" t="s">
        <v>44</v>
      </c>
      <c r="D16" t="s">
        <v>59</v>
      </c>
      <c r="E16">
        <v>8</v>
      </c>
      <c r="F16" t="s">
        <v>379</v>
      </c>
      <c r="G16" t="s">
        <v>209</v>
      </c>
      <c r="H16">
        <v>35</v>
      </c>
      <c r="I16">
        <v>16</v>
      </c>
      <c r="J16">
        <v>248</v>
      </c>
      <c r="K16">
        <v>2</v>
      </c>
      <c r="L16">
        <v>0</v>
      </c>
      <c r="M16">
        <v>1</v>
      </c>
      <c r="N16">
        <v>0</v>
      </c>
      <c r="O16">
        <v>10</v>
      </c>
      <c r="P16">
        <v>41</v>
      </c>
      <c r="Q16">
        <v>0</v>
      </c>
      <c r="R16">
        <v>0</v>
      </c>
      <c r="S16">
        <v>0</v>
      </c>
      <c r="Z16">
        <v>1</v>
      </c>
      <c r="AA16">
        <v>0</v>
      </c>
    </row>
    <row r="17" spans="1:27" hidden="1" x14ac:dyDescent="0.2">
      <c r="A17" t="s">
        <v>394</v>
      </c>
      <c r="B17" t="s">
        <v>368</v>
      </c>
      <c r="C17" t="s">
        <v>34</v>
      </c>
      <c r="D17" t="s">
        <v>38</v>
      </c>
      <c r="E17">
        <v>2</v>
      </c>
      <c r="F17" t="s">
        <v>395</v>
      </c>
      <c r="G17" t="s">
        <v>119</v>
      </c>
      <c r="H17">
        <v>27</v>
      </c>
      <c r="I17">
        <v>18</v>
      </c>
      <c r="J17">
        <v>195</v>
      </c>
      <c r="K17">
        <v>0</v>
      </c>
      <c r="L17">
        <v>0</v>
      </c>
      <c r="M17">
        <v>0</v>
      </c>
      <c r="N17">
        <v>0</v>
      </c>
      <c r="O17">
        <v>1</v>
      </c>
      <c r="P17">
        <v>12</v>
      </c>
      <c r="Q17">
        <v>0</v>
      </c>
      <c r="R17">
        <v>0</v>
      </c>
      <c r="S17">
        <v>0</v>
      </c>
      <c r="Z17">
        <v>1</v>
      </c>
      <c r="AA17">
        <v>0</v>
      </c>
    </row>
    <row r="18" spans="1:27" hidden="1" x14ac:dyDescent="0.2">
      <c r="A18" t="s">
        <v>396</v>
      </c>
      <c r="B18" t="s">
        <v>368</v>
      </c>
      <c r="C18" t="s">
        <v>35</v>
      </c>
      <c r="D18" t="s">
        <v>57</v>
      </c>
      <c r="E18">
        <v>1</v>
      </c>
      <c r="F18" t="s">
        <v>397</v>
      </c>
      <c r="G18" t="s">
        <v>99</v>
      </c>
      <c r="H18">
        <v>27</v>
      </c>
      <c r="I18">
        <v>18</v>
      </c>
      <c r="J18">
        <v>297</v>
      </c>
      <c r="K18">
        <v>1</v>
      </c>
      <c r="L18">
        <v>0</v>
      </c>
      <c r="M18">
        <v>0</v>
      </c>
      <c r="N18">
        <v>0</v>
      </c>
      <c r="O18">
        <v>4</v>
      </c>
      <c r="P18">
        <v>11</v>
      </c>
      <c r="Q18">
        <v>1</v>
      </c>
      <c r="R18">
        <v>0</v>
      </c>
      <c r="S18">
        <v>0</v>
      </c>
      <c r="Z18">
        <v>2</v>
      </c>
      <c r="AA18">
        <v>0</v>
      </c>
    </row>
    <row r="19" spans="1:27" hidden="1" x14ac:dyDescent="0.2">
      <c r="A19" t="s">
        <v>398</v>
      </c>
      <c r="B19" t="s">
        <v>368</v>
      </c>
      <c r="C19" t="s">
        <v>45</v>
      </c>
      <c r="D19" t="s">
        <v>32</v>
      </c>
      <c r="E19">
        <v>1</v>
      </c>
      <c r="F19" t="s">
        <v>399</v>
      </c>
      <c r="G19" t="s">
        <v>93</v>
      </c>
      <c r="H19">
        <v>8</v>
      </c>
      <c r="I19">
        <v>5</v>
      </c>
      <c r="J19">
        <v>49</v>
      </c>
      <c r="K19">
        <v>0</v>
      </c>
      <c r="L19">
        <v>0</v>
      </c>
      <c r="M19">
        <v>0</v>
      </c>
      <c r="N19">
        <v>0</v>
      </c>
      <c r="O19">
        <v>3</v>
      </c>
      <c r="P19">
        <v>23</v>
      </c>
      <c r="Q19">
        <v>0</v>
      </c>
      <c r="R19">
        <v>0</v>
      </c>
      <c r="S19">
        <v>0</v>
      </c>
      <c r="Z19">
        <v>1</v>
      </c>
      <c r="AA19">
        <v>0</v>
      </c>
    </row>
    <row r="20" spans="1:27" hidden="1" x14ac:dyDescent="0.2">
      <c r="A20" t="s">
        <v>374</v>
      </c>
      <c r="B20" t="s">
        <v>368</v>
      </c>
      <c r="C20" t="s">
        <v>39</v>
      </c>
      <c r="D20" t="s">
        <v>31</v>
      </c>
      <c r="E20">
        <v>4</v>
      </c>
      <c r="F20" t="s">
        <v>375</v>
      </c>
      <c r="G20" t="s">
        <v>150</v>
      </c>
      <c r="H20">
        <v>41</v>
      </c>
      <c r="I20">
        <v>27</v>
      </c>
      <c r="J20">
        <v>269</v>
      </c>
      <c r="K20">
        <v>1</v>
      </c>
      <c r="L20">
        <v>0</v>
      </c>
      <c r="M20">
        <v>0</v>
      </c>
      <c r="N20">
        <v>0</v>
      </c>
      <c r="O20">
        <v>3</v>
      </c>
      <c r="P20">
        <v>23</v>
      </c>
      <c r="Q20">
        <v>0</v>
      </c>
      <c r="R20">
        <v>0</v>
      </c>
      <c r="S20">
        <v>0</v>
      </c>
      <c r="Z20">
        <v>1</v>
      </c>
      <c r="AA20">
        <v>0</v>
      </c>
    </row>
    <row r="21" spans="1:27" hidden="1" x14ac:dyDescent="0.2">
      <c r="A21" t="s">
        <v>400</v>
      </c>
      <c r="B21" t="s">
        <v>368</v>
      </c>
      <c r="C21" t="s">
        <v>55</v>
      </c>
      <c r="D21" t="s">
        <v>48</v>
      </c>
      <c r="E21">
        <v>4</v>
      </c>
      <c r="F21" t="s">
        <v>401</v>
      </c>
      <c r="G21" t="s">
        <v>139</v>
      </c>
      <c r="H21">
        <v>33</v>
      </c>
      <c r="I21">
        <v>20</v>
      </c>
      <c r="J21">
        <v>189</v>
      </c>
      <c r="K21">
        <v>1</v>
      </c>
      <c r="L21">
        <v>0</v>
      </c>
      <c r="M21">
        <v>1</v>
      </c>
      <c r="N21">
        <v>0</v>
      </c>
      <c r="O21">
        <v>3</v>
      </c>
      <c r="P21">
        <v>0</v>
      </c>
      <c r="Q21">
        <v>0</v>
      </c>
      <c r="R21">
        <v>0</v>
      </c>
      <c r="S21">
        <v>0</v>
      </c>
      <c r="Z21">
        <v>1</v>
      </c>
      <c r="AA21">
        <v>0</v>
      </c>
    </row>
    <row r="22" spans="1:27" hidden="1" x14ac:dyDescent="0.2">
      <c r="A22" t="s">
        <v>386</v>
      </c>
      <c r="B22" t="s">
        <v>368</v>
      </c>
      <c r="C22" t="s">
        <v>50</v>
      </c>
      <c r="D22" t="s">
        <v>53</v>
      </c>
      <c r="E22">
        <v>5</v>
      </c>
      <c r="F22" t="s">
        <v>387</v>
      </c>
      <c r="G22" t="s">
        <v>162</v>
      </c>
      <c r="H22">
        <v>42</v>
      </c>
      <c r="I22">
        <v>24</v>
      </c>
      <c r="J22">
        <v>254</v>
      </c>
      <c r="K22">
        <v>0</v>
      </c>
      <c r="L22">
        <v>0</v>
      </c>
      <c r="M22">
        <v>2</v>
      </c>
      <c r="N22">
        <v>0</v>
      </c>
      <c r="O22">
        <v>3</v>
      </c>
      <c r="P22">
        <v>20</v>
      </c>
      <c r="Q22">
        <v>0</v>
      </c>
      <c r="R22">
        <v>0</v>
      </c>
      <c r="S22">
        <v>0</v>
      </c>
      <c r="Z22">
        <v>1</v>
      </c>
      <c r="AA22">
        <v>0</v>
      </c>
    </row>
    <row r="23" spans="1:27" hidden="1" x14ac:dyDescent="0.2">
      <c r="A23" t="s">
        <v>402</v>
      </c>
      <c r="B23" t="s">
        <v>368</v>
      </c>
      <c r="C23" t="s">
        <v>38</v>
      </c>
      <c r="D23" t="s">
        <v>34</v>
      </c>
      <c r="E23">
        <v>2</v>
      </c>
      <c r="F23" t="s">
        <v>403</v>
      </c>
      <c r="G23" t="s">
        <v>119</v>
      </c>
      <c r="H23">
        <v>37</v>
      </c>
      <c r="I23">
        <v>23</v>
      </c>
      <c r="J23">
        <v>224</v>
      </c>
      <c r="K23">
        <v>1</v>
      </c>
      <c r="L23">
        <v>0</v>
      </c>
      <c r="M23">
        <v>2</v>
      </c>
      <c r="N23">
        <v>0</v>
      </c>
      <c r="O23">
        <v>2</v>
      </c>
      <c r="P23">
        <v>9</v>
      </c>
      <c r="Q23">
        <v>0</v>
      </c>
      <c r="R23">
        <v>0</v>
      </c>
      <c r="S23">
        <v>0</v>
      </c>
      <c r="Z23">
        <v>1</v>
      </c>
      <c r="AA23">
        <v>0</v>
      </c>
    </row>
    <row r="24" spans="1:27" hidden="1" x14ac:dyDescent="0.2">
      <c r="A24" t="s">
        <v>398</v>
      </c>
      <c r="B24" t="s">
        <v>368</v>
      </c>
      <c r="C24" t="s">
        <v>45</v>
      </c>
      <c r="D24" t="s">
        <v>46</v>
      </c>
      <c r="E24">
        <v>8</v>
      </c>
      <c r="F24" t="s">
        <v>399</v>
      </c>
      <c r="G24" t="s">
        <v>198</v>
      </c>
      <c r="H24">
        <v>34</v>
      </c>
      <c r="I24">
        <v>18</v>
      </c>
      <c r="J24">
        <v>211</v>
      </c>
      <c r="K24">
        <v>3</v>
      </c>
      <c r="L24">
        <v>0</v>
      </c>
      <c r="M24">
        <v>1</v>
      </c>
      <c r="N24">
        <v>0</v>
      </c>
      <c r="O24">
        <v>5</v>
      </c>
      <c r="P24">
        <v>18</v>
      </c>
      <c r="Q24">
        <v>0</v>
      </c>
      <c r="R24">
        <v>0</v>
      </c>
      <c r="S24">
        <v>0</v>
      </c>
      <c r="Z24">
        <v>1</v>
      </c>
      <c r="AA24">
        <v>0</v>
      </c>
    </row>
    <row r="25" spans="1:27" hidden="1" x14ac:dyDescent="0.2">
      <c r="A25" t="s">
        <v>398</v>
      </c>
      <c r="B25" t="s">
        <v>368</v>
      </c>
      <c r="C25" t="s">
        <v>45</v>
      </c>
      <c r="D25" t="s">
        <v>31</v>
      </c>
      <c r="E25">
        <v>6</v>
      </c>
      <c r="F25" t="s">
        <v>399</v>
      </c>
      <c r="G25" t="s">
        <v>172</v>
      </c>
      <c r="H25">
        <v>39</v>
      </c>
      <c r="I25">
        <v>20</v>
      </c>
      <c r="J25">
        <v>213</v>
      </c>
      <c r="K25">
        <v>2</v>
      </c>
      <c r="L25">
        <v>0</v>
      </c>
      <c r="M25">
        <v>2</v>
      </c>
      <c r="N25">
        <v>0</v>
      </c>
      <c r="O25">
        <v>3</v>
      </c>
      <c r="P25">
        <v>12</v>
      </c>
      <c r="Q25">
        <v>0</v>
      </c>
      <c r="R25">
        <v>0</v>
      </c>
      <c r="S25">
        <v>0</v>
      </c>
      <c r="Z25">
        <v>1</v>
      </c>
      <c r="AA25">
        <v>0</v>
      </c>
    </row>
    <row r="26" spans="1:27" hidden="1" x14ac:dyDescent="0.2">
      <c r="A26" t="s">
        <v>404</v>
      </c>
      <c r="B26" t="s">
        <v>368</v>
      </c>
      <c r="C26" t="s">
        <v>58</v>
      </c>
      <c r="D26" t="s">
        <v>40</v>
      </c>
      <c r="E26">
        <v>7</v>
      </c>
      <c r="F26" t="s">
        <v>405</v>
      </c>
      <c r="G26" t="s">
        <v>184</v>
      </c>
      <c r="H26">
        <v>42</v>
      </c>
      <c r="I26">
        <v>24</v>
      </c>
      <c r="J26">
        <v>298</v>
      </c>
      <c r="K26">
        <v>2</v>
      </c>
      <c r="L26">
        <v>0</v>
      </c>
      <c r="M26">
        <v>2</v>
      </c>
      <c r="N26">
        <v>0</v>
      </c>
      <c r="O26">
        <v>8</v>
      </c>
      <c r="P26">
        <v>38</v>
      </c>
      <c r="Q26">
        <v>0</v>
      </c>
      <c r="R26">
        <v>0</v>
      </c>
      <c r="S26">
        <v>0</v>
      </c>
      <c r="Z26">
        <v>1</v>
      </c>
      <c r="AA26">
        <v>0</v>
      </c>
    </row>
    <row r="27" spans="1:27" hidden="1" x14ac:dyDescent="0.2">
      <c r="A27" t="s">
        <v>406</v>
      </c>
      <c r="B27" t="s">
        <v>368</v>
      </c>
      <c r="C27" t="s">
        <v>52</v>
      </c>
      <c r="D27" t="s">
        <v>62</v>
      </c>
      <c r="E27">
        <v>5</v>
      </c>
      <c r="F27" t="s">
        <v>407</v>
      </c>
      <c r="G27" t="s">
        <v>156</v>
      </c>
      <c r="H27">
        <v>45</v>
      </c>
      <c r="I27">
        <v>26</v>
      </c>
      <c r="J27">
        <v>252</v>
      </c>
      <c r="K27">
        <v>2</v>
      </c>
      <c r="L27">
        <v>0</v>
      </c>
      <c r="M27">
        <v>0</v>
      </c>
      <c r="N27">
        <v>0</v>
      </c>
      <c r="O27">
        <v>4</v>
      </c>
      <c r="P27">
        <v>15</v>
      </c>
      <c r="Q27">
        <v>0</v>
      </c>
      <c r="R27">
        <v>0</v>
      </c>
      <c r="S27">
        <v>0</v>
      </c>
      <c r="Z27">
        <v>1</v>
      </c>
      <c r="AA27">
        <v>0</v>
      </c>
    </row>
    <row r="28" spans="1:27" hidden="1" x14ac:dyDescent="0.2">
      <c r="A28" t="s">
        <v>408</v>
      </c>
      <c r="B28" t="s">
        <v>368</v>
      </c>
      <c r="C28" t="s">
        <v>57</v>
      </c>
      <c r="D28" t="s">
        <v>61</v>
      </c>
      <c r="E28">
        <v>4</v>
      </c>
      <c r="F28" t="s">
        <v>409</v>
      </c>
      <c r="G28" t="s">
        <v>153</v>
      </c>
      <c r="H28">
        <v>26</v>
      </c>
      <c r="I28">
        <v>20</v>
      </c>
      <c r="J28">
        <v>287</v>
      </c>
      <c r="K28">
        <v>1</v>
      </c>
      <c r="L28">
        <v>0</v>
      </c>
      <c r="M28">
        <v>0</v>
      </c>
      <c r="N28">
        <v>0</v>
      </c>
      <c r="O28">
        <v>10</v>
      </c>
      <c r="P28">
        <v>40</v>
      </c>
      <c r="Q28">
        <v>0</v>
      </c>
      <c r="R28">
        <v>0</v>
      </c>
      <c r="S28">
        <v>0</v>
      </c>
      <c r="Z28">
        <v>2</v>
      </c>
      <c r="AA28">
        <v>0</v>
      </c>
    </row>
    <row r="29" spans="1:27" hidden="1" x14ac:dyDescent="0.2">
      <c r="A29" t="s">
        <v>410</v>
      </c>
      <c r="B29" t="s">
        <v>368</v>
      </c>
      <c r="C29" t="s">
        <v>41</v>
      </c>
      <c r="D29" t="s">
        <v>38</v>
      </c>
      <c r="E29">
        <v>5</v>
      </c>
      <c r="F29" t="s">
        <v>411</v>
      </c>
      <c r="G29" t="s">
        <v>159</v>
      </c>
      <c r="H29">
        <v>43</v>
      </c>
      <c r="I29">
        <v>26</v>
      </c>
      <c r="J29">
        <v>335</v>
      </c>
      <c r="K29">
        <v>2</v>
      </c>
      <c r="L29">
        <v>0</v>
      </c>
      <c r="M29">
        <v>1</v>
      </c>
      <c r="N29">
        <v>1</v>
      </c>
      <c r="O29">
        <v>1</v>
      </c>
      <c r="P29">
        <v>-1</v>
      </c>
      <c r="Q29">
        <v>0</v>
      </c>
      <c r="R29">
        <v>0</v>
      </c>
      <c r="S29">
        <v>0</v>
      </c>
      <c r="Z29">
        <v>2</v>
      </c>
      <c r="AA29">
        <v>0</v>
      </c>
    </row>
    <row r="30" spans="1:27" hidden="1" x14ac:dyDescent="0.2">
      <c r="A30" t="s">
        <v>412</v>
      </c>
      <c r="B30" t="s">
        <v>368</v>
      </c>
      <c r="C30" t="s">
        <v>37</v>
      </c>
      <c r="D30" t="s">
        <v>50</v>
      </c>
      <c r="E30">
        <v>2</v>
      </c>
      <c r="F30" t="s">
        <v>413</v>
      </c>
      <c r="G30" t="s">
        <v>109</v>
      </c>
      <c r="H30">
        <v>40</v>
      </c>
      <c r="I30">
        <v>27</v>
      </c>
      <c r="J30">
        <v>292</v>
      </c>
      <c r="K30">
        <v>2</v>
      </c>
      <c r="L30">
        <v>0</v>
      </c>
      <c r="M30">
        <v>0</v>
      </c>
      <c r="N30">
        <v>0</v>
      </c>
      <c r="O30">
        <v>2</v>
      </c>
      <c r="P30">
        <v>23</v>
      </c>
      <c r="Q30">
        <v>0</v>
      </c>
      <c r="R30">
        <v>0</v>
      </c>
      <c r="S30">
        <v>0</v>
      </c>
      <c r="Z30">
        <v>1</v>
      </c>
      <c r="AA30">
        <v>0</v>
      </c>
    </row>
    <row r="31" spans="1:27" hidden="1" x14ac:dyDescent="0.2">
      <c r="A31" t="s">
        <v>414</v>
      </c>
      <c r="B31" t="s">
        <v>368</v>
      </c>
      <c r="C31" t="s">
        <v>59</v>
      </c>
      <c r="D31" t="s">
        <v>32</v>
      </c>
      <c r="E31">
        <v>2</v>
      </c>
      <c r="F31" t="s">
        <v>415</v>
      </c>
      <c r="G31" t="s">
        <v>122</v>
      </c>
      <c r="H31">
        <v>37</v>
      </c>
      <c r="I31">
        <v>21</v>
      </c>
      <c r="J31">
        <v>250</v>
      </c>
      <c r="K31">
        <v>1</v>
      </c>
      <c r="L31">
        <v>0</v>
      </c>
      <c r="M31">
        <v>3</v>
      </c>
      <c r="N31">
        <v>0</v>
      </c>
      <c r="O31">
        <v>4</v>
      </c>
      <c r="P31">
        <v>24</v>
      </c>
      <c r="Q31">
        <v>0</v>
      </c>
      <c r="R31">
        <v>0</v>
      </c>
      <c r="S31">
        <v>0</v>
      </c>
      <c r="Z31">
        <v>1</v>
      </c>
      <c r="AA31">
        <v>0</v>
      </c>
    </row>
    <row r="32" spans="1:27" hidden="1" x14ac:dyDescent="0.2">
      <c r="A32" t="s">
        <v>416</v>
      </c>
      <c r="B32" t="s">
        <v>368</v>
      </c>
      <c r="C32" t="s">
        <v>47</v>
      </c>
      <c r="D32" t="s">
        <v>35</v>
      </c>
      <c r="E32">
        <v>5</v>
      </c>
      <c r="F32" t="s">
        <v>417</v>
      </c>
      <c r="G32" t="s">
        <v>161</v>
      </c>
      <c r="H32">
        <v>30</v>
      </c>
      <c r="I32">
        <v>19</v>
      </c>
      <c r="J32">
        <v>241</v>
      </c>
      <c r="K32">
        <v>2</v>
      </c>
      <c r="L32">
        <v>0</v>
      </c>
      <c r="M32">
        <v>2</v>
      </c>
      <c r="N32">
        <v>0</v>
      </c>
      <c r="O32">
        <v>8</v>
      </c>
      <c r="P32">
        <v>39</v>
      </c>
      <c r="Q32">
        <v>0</v>
      </c>
      <c r="R32">
        <v>0</v>
      </c>
      <c r="S32">
        <v>0</v>
      </c>
      <c r="Z32">
        <v>1</v>
      </c>
      <c r="AA32">
        <v>0</v>
      </c>
    </row>
    <row r="33" spans="1:27" hidden="1" x14ac:dyDescent="0.2">
      <c r="A33" t="s">
        <v>418</v>
      </c>
      <c r="B33" t="s">
        <v>368</v>
      </c>
      <c r="C33" t="s">
        <v>48</v>
      </c>
      <c r="D33" t="s">
        <v>62</v>
      </c>
      <c r="E33">
        <v>7</v>
      </c>
      <c r="F33" t="s">
        <v>419</v>
      </c>
      <c r="G33" t="s">
        <v>190</v>
      </c>
      <c r="H33">
        <v>29</v>
      </c>
      <c r="I33">
        <v>16</v>
      </c>
      <c r="J33">
        <v>209</v>
      </c>
      <c r="K33">
        <v>1</v>
      </c>
      <c r="L33">
        <v>0</v>
      </c>
      <c r="M33">
        <v>2</v>
      </c>
      <c r="N33">
        <v>0</v>
      </c>
      <c r="O33">
        <v>1</v>
      </c>
      <c r="P33">
        <v>-2</v>
      </c>
      <c r="Q33">
        <v>0</v>
      </c>
      <c r="R33">
        <v>0</v>
      </c>
      <c r="S33">
        <v>0</v>
      </c>
      <c r="Z33">
        <v>1</v>
      </c>
      <c r="AA33">
        <v>0</v>
      </c>
    </row>
    <row r="34" spans="1:27" hidden="1" x14ac:dyDescent="0.2">
      <c r="A34" t="s">
        <v>420</v>
      </c>
      <c r="B34" t="s">
        <v>368</v>
      </c>
      <c r="C34" t="s">
        <v>53</v>
      </c>
      <c r="D34" t="s">
        <v>36</v>
      </c>
      <c r="E34">
        <v>7</v>
      </c>
      <c r="F34" t="s">
        <v>421</v>
      </c>
      <c r="G34" t="s">
        <v>191</v>
      </c>
      <c r="H34">
        <v>40</v>
      </c>
      <c r="I34">
        <v>33</v>
      </c>
      <c r="J34">
        <v>317</v>
      </c>
      <c r="K34">
        <v>3</v>
      </c>
      <c r="L34">
        <v>0</v>
      </c>
      <c r="M34">
        <v>0</v>
      </c>
      <c r="N34">
        <v>1</v>
      </c>
      <c r="O34">
        <v>3</v>
      </c>
      <c r="P34">
        <v>15</v>
      </c>
      <c r="Q34">
        <v>1</v>
      </c>
      <c r="R34">
        <v>0</v>
      </c>
      <c r="S34">
        <v>0</v>
      </c>
      <c r="Z34">
        <v>1</v>
      </c>
      <c r="AA34">
        <v>0</v>
      </c>
    </row>
    <row r="35" spans="1:27" hidden="1" x14ac:dyDescent="0.2">
      <c r="A35" t="s">
        <v>422</v>
      </c>
      <c r="B35" t="s">
        <v>368</v>
      </c>
      <c r="C35" t="s">
        <v>43</v>
      </c>
      <c r="D35" t="s">
        <v>58</v>
      </c>
      <c r="E35">
        <v>2</v>
      </c>
      <c r="F35" t="s">
        <v>423</v>
      </c>
      <c r="G35" t="s">
        <v>112</v>
      </c>
      <c r="H35">
        <v>59</v>
      </c>
      <c r="I35">
        <v>38</v>
      </c>
      <c r="J35">
        <v>466</v>
      </c>
      <c r="K35">
        <v>3</v>
      </c>
      <c r="L35">
        <v>0</v>
      </c>
      <c r="M35">
        <v>0</v>
      </c>
      <c r="N35">
        <v>1</v>
      </c>
      <c r="O35">
        <v>3</v>
      </c>
      <c r="P35">
        <v>-4</v>
      </c>
      <c r="Q35">
        <v>0</v>
      </c>
      <c r="R35">
        <v>0</v>
      </c>
      <c r="S35">
        <v>0</v>
      </c>
      <c r="Z35">
        <v>1</v>
      </c>
      <c r="AA35">
        <v>0</v>
      </c>
    </row>
    <row r="36" spans="1:27" hidden="1" x14ac:dyDescent="0.2">
      <c r="A36" t="s">
        <v>398</v>
      </c>
      <c r="B36" t="s">
        <v>368</v>
      </c>
      <c r="C36" t="s">
        <v>45</v>
      </c>
      <c r="D36" t="s">
        <v>35</v>
      </c>
      <c r="E36">
        <v>7</v>
      </c>
      <c r="F36" t="s">
        <v>399</v>
      </c>
      <c r="G36" t="s">
        <v>185</v>
      </c>
      <c r="H36">
        <v>32</v>
      </c>
      <c r="I36">
        <v>26</v>
      </c>
      <c r="J36">
        <v>270</v>
      </c>
      <c r="K36">
        <v>0</v>
      </c>
      <c r="L36">
        <v>0</v>
      </c>
      <c r="M36">
        <v>0</v>
      </c>
      <c r="N36">
        <v>0</v>
      </c>
      <c r="O36">
        <v>4</v>
      </c>
      <c r="P36">
        <v>21</v>
      </c>
      <c r="Q36">
        <v>0</v>
      </c>
      <c r="R36">
        <v>0</v>
      </c>
      <c r="S36">
        <v>0</v>
      </c>
      <c r="Z36">
        <v>2</v>
      </c>
      <c r="AA36">
        <v>0</v>
      </c>
    </row>
    <row r="37" spans="1:27" hidden="1" x14ac:dyDescent="0.2">
      <c r="A37" t="s">
        <v>424</v>
      </c>
      <c r="B37" t="s">
        <v>368</v>
      </c>
      <c r="C37" t="s">
        <v>49</v>
      </c>
      <c r="D37" t="s">
        <v>51</v>
      </c>
      <c r="E37">
        <v>2</v>
      </c>
      <c r="F37" t="s">
        <v>425</v>
      </c>
      <c r="G37" t="s">
        <v>113</v>
      </c>
      <c r="H37">
        <v>27</v>
      </c>
      <c r="I37">
        <v>21</v>
      </c>
      <c r="J37">
        <v>241</v>
      </c>
      <c r="K37">
        <v>2</v>
      </c>
      <c r="L37">
        <v>0</v>
      </c>
      <c r="M37">
        <v>1</v>
      </c>
      <c r="N37">
        <v>0</v>
      </c>
      <c r="O37">
        <v>1</v>
      </c>
      <c r="P37">
        <v>5</v>
      </c>
      <c r="Q37">
        <v>0</v>
      </c>
      <c r="R37">
        <v>0</v>
      </c>
      <c r="S37">
        <v>0</v>
      </c>
      <c r="Z37">
        <v>1</v>
      </c>
      <c r="AA37">
        <v>0</v>
      </c>
    </row>
    <row r="38" spans="1:27" hidden="1" x14ac:dyDescent="0.2">
      <c r="A38" t="s">
        <v>396</v>
      </c>
      <c r="B38" t="s">
        <v>368</v>
      </c>
      <c r="C38" t="s">
        <v>35</v>
      </c>
      <c r="D38" t="s">
        <v>45</v>
      </c>
      <c r="E38">
        <v>7</v>
      </c>
      <c r="F38" t="s">
        <v>397</v>
      </c>
      <c r="G38" t="s">
        <v>185</v>
      </c>
      <c r="H38">
        <v>23</v>
      </c>
      <c r="I38">
        <v>15</v>
      </c>
      <c r="J38">
        <v>163</v>
      </c>
      <c r="K38">
        <v>0</v>
      </c>
      <c r="L38">
        <v>0</v>
      </c>
      <c r="M38">
        <v>0</v>
      </c>
      <c r="N38">
        <v>0</v>
      </c>
      <c r="O38">
        <v>2</v>
      </c>
      <c r="P38">
        <v>-2</v>
      </c>
      <c r="Q38">
        <v>0</v>
      </c>
      <c r="R38">
        <v>0</v>
      </c>
      <c r="S38">
        <v>0</v>
      </c>
    </row>
    <row r="39" spans="1:27" hidden="1" x14ac:dyDescent="0.2">
      <c r="A39" t="s">
        <v>390</v>
      </c>
      <c r="B39" t="s">
        <v>368</v>
      </c>
      <c r="C39" t="s">
        <v>36</v>
      </c>
      <c r="D39" t="s">
        <v>50</v>
      </c>
      <c r="E39">
        <v>8</v>
      </c>
      <c r="F39" t="s">
        <v>391</v>
      </c>
      <c r="G39" t="s">
        <v>204</v>
      </c>
      <c r="H39">
        <v>29</v>
      </c>
      <c r="I39">
        <v>16</v>
      </c>
      <c r="J39">
        <v>177</v>
      </c>
      <c r="K39">
        <v>1</v>
      </c>
      <c r="L39">
        <v>0</v>
      </c>
      <c r="M39">
        <v>0</v>
      </c>
      <c r="N39">
        <v>0</v>
      </c>
      <c r="O39">
        <v>3</v>
      </c>
      <c r="P39">
        <v>24</v>
      </c>
      <c r="Q39">
        <v>1</v>
      </c>
      <c r="R39">
        <v>0</v>
      </c>
      <c r="S39">
        <v>0</v>
      </c>
    </row>
    <row r="40" spans="1:27" hidden="1" x14ac:dyDescent="0.2">
      <c r="A40" t="s">
        <v>412</v>
      </c>
      <c r="B40" t="s">
        <v>368</v>
      </c>
      <c r="C40" t="s">
        <v>37</v>
      </c>
      <c r="D40" t="s">
        <v>38</v>
      </c>
      <c r="E40">
        <v>6</v>
      </c>
      <c r="F40" t="s">
        <v>413</v>
      </c>
      <c r="G40" t="s">
        <v>181</v>
      </c>
      <c r="H40">
        <v>38</v>
      </c>
      <c r="I40">
        <v>24</v>
      </c>
      <c r="J40">
        <v>189</v>
      </c>
      <c r="K40">
        <v>1</v>
      </c>
      <c r="L40">
        <v>0</v>
      </c>
      <c r="M40">
        <v>2</v>
      </c>
      <c r="N40">
        <v>0</v>
      </c>
      <c r="O40">
        <v>1</v>
      </c>
      <c r="P40">
        <v>12</v>
      </c>
      <c r="Q40">
        <v>0</v>
      </c>
      <c r="R40">
        <v>0</v>
      </c>
      <c r="S40">
        <v>0</v>
      </c>
    </row>
    <row r="41" spans="1:27" hidden="1" x14ac:dyDescent="0.2">
      <c r="A41" t="s">
        <v>416</v>
      </c>
      <c r="B41" t="s">
        <v>368</v>
      </c>
      <c r="C41" t="s">
        <v>47</v>
      </c>
      <c r="D41" t="s">
        <v>49</v>
      </c>
      <c r="E41">
        <v>6</v>
      </c>
      <c r="F41" t="s">
        <v>417</v>
      </c>
      <c r="G41" t="s">
        <v>179</v>
      </c>
      <c r="H41">
        <v>29</v>
      </c>
      <c r="I41">
        <v>16</v>
      </c>
      <c r="J41">
        <v>255</v>
      </c>
      <c r="K41">
        <v>2</v>
      </c>
      <c r="L41">
        <v>0</v>
      </c>
      <c r="M41">
        <v>0</v>
      </c>
      <c r="N41">
        <v>0</v>
      </c>
      <c r="O41">
        <v>2</v>
      </c>
      <c r="P41">
        <v>14</v>
      </c>
      <c r="Q41">
        <v>0</v>
      </c>
      <c r="R41">
        <v>0</v>
      </c>
      <c r="S41">
        <v>0</v>
      </c>
    </row>
    <row r="42" spans="1:27" hidden="1" x14ac:dyDescent="0.2">
      <c r="A42" t="s">
        <v>386</v>
      </c>
      <c r="B42" t="s">
        <v>368</v>
      </c>
      <c r="C42" t="s">
        <v>50</v>
      </c>
      <c r="D42" t="s">
        <v>54</v>
      </c>
      <c r="E42">
        <v>7</v>
      </c>
      <c r="F42" t="s">
        <v>387</v>
      </c>
      <c r="G42" t="s">
        <v>183</v>
      </c>
      <c r="H42">
        <v>38</v>
      </c>
      <c r="I42">
        <v>22</v>
      </c>
      <c r="J42">
        <v>251</v>
      </c>
      <c r="K42">
        <v>1</v>
      </c>
      <c r="L42">
        <v>0</v>
      </c>
      <c r="M42">
        <v>2</v>
      </c>
      <c r="N42">
        <v>0</v>
      </c>
      <c r="O42">
        <v>2</v>
      </c>
      <c r="P42">
        <v>-3</v>
      </c>
      <c r="Q42">
        <v>0</v>
      </c>
      <c r="R42">
        <v>0</v>
      </c>
      <c r="S42">
        <v>0</v>
      </c>
    </row>
    <row r="43" spans="1:27" hidden="1" x14ac:dyDescent="0.2">
      <c r="A43" t="s">
        <v>426</v>
      </c>
      <c r="B43" t="s">
        <v>368</v>
      </c>
      <c r="C43" t="s">
        <v>46</v>
      </c>
      <c r="D43" t="s">
        <v>61</v>
      </c>
      <c r="E43">
        <v>5</v>
      </c>
      <c r="F43" t="s">
        <v>427</v>
      </c>
      <c r="G43" t="s">
        <v>163</v>
      </c>
      <c r="H43">
        <v>14</v>
      </c>
      <c r="I43">
        <v>11</v>
      </c>
      <c r="J43">
        <v>161</v>
      </c>
      <c r="K43">
        <v>3</v>
      </c>
      <c r="L43">
        <v>0</v>
      </c>
      <c r="M43">
        <v>0</v>
      </c>
      <c r="N43">
        <v>0</v>
      </c>
      <c r="O43">
        <v>1</v>
      </c>
      <c r="P43">
        <v>-1</v>
      </c>
      <c r="Q43">
        <v>0</v>
      </c>
      <c r="R43">
        <v>0</v>
      </c>
      <c r="S43">
        <v>0</v>
      </c>
    </row>
    <row r="44" spans="1:27" hidden="1" x14ac:dyDescent="0.2">
      <c r="A44" t="s">
        <v>388</v>
      </c>
      <c r="B44" t="s">
        <v>368</v>
      </c>
      <c r="C44" t="s">
        <v>42</v>
      </c>
      <c r="D44" t="s">
        <v>32</v>
      </c>
      <c r="E44">
        <v>4</v>
      </c>
      <c r="F44" t="s">
        <v>389</v>
      </c>
      <c r="G44" t="s">
        <v>146</v>
      </c>
      <c r="H44">
        <v>44</v>
      </c>
      <c r="I44">
        <v>19</v>
      </c>
      <c r="J44">
        <v>198</v>
      </c>
      <c r="K44">
        <v>2</v>
      </c>
      <c r="L44">
        <v>0</v>
      </c>
      <c r="M44">
        <v>2</v>
      </c>
      <c r="N44">
        <v>0</v>
      </c>
      <c r="O44">
        <v>1</v>
      </c>
      <c r="P44">
        <v>4</v>
      </c>
      <c r="Q44">
        <v>0</v>
      </c>
      <c r="R44">
        <v>0</v>
      </c>
      <c r="S44">
        <v>0</v>
      </c>
    </row>
    <row r="45" spans="1:27" hidden="1" x14ac:dyDescent="0.2">
      <c r="A45" t="s">
        <v>428</v>
      </c>
      <c r="B45" t="s">
        <v>368</v>
      </c>
      <c r="C45" t="s">
        <v>32</v>
      </c>
      <c r="D45" t="s">
        <v>56</v>
      </c>
      <c r="E45">
        <v>8</v>
      </c>
      <c r="F45" t="s">
        <v>429</v>
      </c>
      <c r="G45" t="s">
        <v>206</v>
      </c>
      <c r="H45">
        <v>42</v>
      </c>
      <c r="I45">
        <v>27</v>
      </c>
      <c r="J45">
        <v>265</v>
      </c>
      <c r="K45">
        <v>2</v>
      </c>
      <c r="L45">
        <v>0</v>
      </c>
      <c r="M45">
        <v>1</v>
      </c>
      <c r="N45">
        <v>0</v>
      </c>
      <c r="O45">
        <v>2</v>
      </c>
      <c r="P45">
        <v>34</v>
      </c>
      <c r="Q45">
        <v>0</v>
      </c>
      <c r="R45">
        <v>0</v>
      </c>
      <c r="S45">
        <v>0</v>
      </c>
    </row>
    <row r="46" spans="1:27" hidden="1" x14ac:dyDescent="0.2">
      <c r="A46" t="s">
        <v>402</v>
      </c>
      <c r="B46" t="s">
        <v>368</v>
      </c>
      <c r="C46" t="s">
        <v>38</v>
      </c>
      <c r="D46" t="s">
        <v>53</v>
      </c>
      <c r="E46">
        <v>4</v>
      </c>
      <c r="F46" t="s">
        <v>403</v>
      </c>
      <c r="G46" t="s">
        <v>148</v>
      </c>
      <c r="H46">
        <v>28</v>
      </c>
      <c r="I46">
        <v>15</v>
      </c>
      <c r="J46">
        <v>270</v>
      </c>
      <c r="K46">
        <v>3</v>
      </c>
      <c r="L46">
        <v>0</v>
      </c>
      <c r="M46">
        <v>0</v>
      </c>
      <c r="N46">
        <v>0</v>
      </c>
      <c r="O46">
        <v>1</v>
      </c>
      <c r="P46">
        <v>14</v>
      </c>
      <c r="Q46">
        <v>0</v>
      </c>
      <c r="R46">
        <v>0</v>
      </c>
      <c r="S46">
        <v>0</v>
      </c>
    </row>
    <row r="47" spans="1:27" hidden="1" x14ac:dyDescent="0.2">
      <c r="A47" t="s">
        <v>430</v>
      </c>
      <c r="B47" t="s">
        <v>368</v>
      </c>
      <c r="C47" t="s">
        <v>34</v>
      </c>
      <c r="D47" t="s">
        <v>57</v>
      </c>
      <c r="E47">
        <v>8</v>
      </c>
      <c r="F47" t="s">
        <v>431</v>
      </c>
      <c r="G47" t="s">
        <v>207</v>
      </c>
      <c r="H47">
        <v>25</v>
      </c>
      <c r="I47">
        <v>13</v>
      </c>
      <c r="J47">
        <v>97</v>
      </c>
      <c r="K47">
        <v>0</v>
      </c>
      <c r="L47">
        <v>0</v>
      </c>
      <c r="M47">
        <v>0</v>
      </c>
      <c r="N47">
        <v>0</v>
      </c>
      <c r="O47">
        <v>4</v>
      </c>
      <c r="P47">
        <v>43</v>
      </c>
      <c r="Q47">
        <v>0</v>
      </c>
      <c r="R47">
        <v>0</v>
      </c>
      <c r="S47">
        <v>0</v>
      </c>
    </row>
    <row r="48" spans="1:27" hidden="1" x14ac:dyDescent="0.2">
      <c r="A48" t="s">
        <v>432</v>
      </c>
      <c r="B48" t="s">
        <v>368</v>
      </c>
      <c r="C48" t="s">
        <v>54</v>
      </c>
      <c r="D48" t="s">
        <v>42</v>
      </c>
      <c r="E48">
        <v>6</v>
      </c>
      <c r="F48" t="s">
        <v>433</v>
      </c>
      <c r="G48" t="s">
        <v>175</v>
      </c>
      <c r="H48">
        <v>8</v>
      </c>
      <c r="I48">
        <v>5</v>
      </c>
      <c r="J48">
        <v>63</v>
      </c>
      <c r="K48">
        <v>0</v>
      </c>
      <c r="L48">
        <v>0</v>
      </c>
      <c r="M48">
        <v>0</v>
      </c>
      <c r="N48">
        <v>0</v>
      </c>
      <c r="O48">
        <v>1</v>
      </c>
      <c r="P48">
        <v>4</v>
      </c>
      <c r="Q48">
        <v>0</v>
      </c>
      <c r="R48">
        <v>0</v>
      </c>
      <c r="S48">
        <v>0</v>
      </c>
    </row>
    <row r="49" spans="1:19" hidden="1" x14ac:dyDescent="0.2">
      <c r="A49" t="s">
        <v>408</v>
      </c>
      <c r="B49" t="s">
        <v>368</v>
      </c>
      <c r="C49" t="s">
        <v>57</v>
      </c>
      <c r="D49" t="s">
        <v>34</v>
      </c>
      <c r="E49">
        <v>8</v>
      </c>
      <c r="F49" t="s">
        <v>409</v>
      </c>
      <c r="G49" t="s">
        <v>207</v>
      </c>
      <c r="H49">
        <v>30</v>
      </c>
      <c r="I49">
        <v>19</v>
      </c>
      <c r="J49">
        <v>210</v>
      </c>
      <c r="K49">
        <v>1</v>
      </c>
      <c r="L49">
        <v>0</v>
      </c>
      <c r="M49">
        <v>1</v>
      </c>
      <c r="N49">
        <v>0</v>
      </c>
      <c r="O49">
        <v>6</v>
      </c>
      <c r="P49">
        <v>32</v>
      </c>
      <c r="Q49">
        <v>0</v>
      </c>
      <c r="R49">
        <v>0</v>
      </c>
      <c r="S49">
        <v>0</v>
      </c>
    </row>
    <row r="50" spans="1:19" hidden="1" x14ac:dyDescent="0.2">
      <c r="A50" t="s">
        <v>434</v>
      </c>
      <c r="B50" t="s">
        <v>368</v>
      </c>
      <c r="C50" t="s">
        <v>59</v>
      </c>
      <c r="D50" t="s">
        <v>40</v>
      </c>
      <c r="E50">
        <v>4</v>
      </c>
      <c r="F50" t="s">
        <v>435</v>
      </c>
      <c r="G50" t="s">
        <v>143</v>
      </c>
      <c r="H50">
        <v>47</v>
      </c>
      <c r="I50">
        <v>30</v>
      </c>
      <c r="J50">
        <v>282</v>
      </c>
      <c r="K50">
        <v>1</v>
      </c>
      <c r="L50">
        <v>0</v>
      </c>
      <c r="M50">
        <v>0</v>
      </c>
      <c r="N50">
        <v>0</v>
      </c>
      <c r="O50">
        <v>3</v>
      </c>
      <c r="P50">
        <v>1</v>
      </c>
      <c r="Q50">
        <v>0</v>
      </c>
      <c r="R50">
        <v>0</v>
      </c>
      <c r="S50">
        <v>0</v>
      </c>
    </row>
    <row r="51" spans="1:19" hidden="1" x14ac:dyDescent="0.2">
      <c r="A51" t="s">
        <v>386</v>
      </c>
      <c r="B51" t="s">
        <v>368</v>
      </c>
      <c r="C51" t="s">
        <v>50</v>
      </c>
      <c r="D51" t="s">
        <v>34</v>
      </c>
      <c r="E51">
        <v>3</v>
      </c>
      <c r="F51" t="s">
        <v>387</v>
      </c>
      <c r="G51" t="s">
        <v>124</v>
      </c>
      <c r="H51">
        <v>36</v>
      </c>
      <c r="I51">
        <v>24</v>
      </c>
      <c r="J51">
        <v>285</v>
      </c>
      <c r="K51">
        <v>2</v>
      </c>
      <c r="L51">
        <v>1</v>
      </c>
      <c r="M51">
        <v>0</v>
      </c>
      <c r="N51">
        <v>0</v>
      </c>
      <c r="O51">
        <v>2</v>
      </c>
      <c r="P51">
        <v>17</v>
      </c>
      <c r="Q51">
        <v>0</v>
      </c>
      <c r="R51">
        <v>0</v>
      </c>
      <c r="S51">
        <v>0</v>
      </c>
    </row>
    <row r="52" spans="1:19" hidden="1" x14ac:dyDescent="0.2">
      <c r="A52" t="s">
        <v>414</v>
      </c>
      <c r="B52" t="s">
        <v>368</v>
      </c>
      <c r="C52" t="s">
        <v>59</v>
      </c>
      <c r="D52" t="s">
        <v>44</v>
      </c>
      <c r="E52">
        <v>8</v>
      </c>
      <c r="F52" t="s">
        <v>415</v>
      </c>
      <c r="G52" t="s">
        <v>209</v>
      </c>
      <c r="H52">
        <v>47</v>
      </c>
      <c r="I52">
        <v>23</v>
      </c>
      <c r="J52">
        <v>231</v>
      </c>
      <c r="K52">
        <v>2</v>
      </c>
      <c r="L52">
        <v>0</v>
      </c>
      <c r="M52">
        <v>3</v>
      </c>
      <c r="N52">
        <v>0</v>
      </c>
      <c r="O52">
        <v>6</v>
      </c>
      <c r="P52">
        <v>35</v>
      </c>
      <c r="Q52">
        <v>0</v>
      </c>
      <c r="R52">
        <v>0</v>
      </c>
      <c r="S52">
        <v>0</v>
      </c>
    </row>
    <row r="53" spans="1:19" hidden="1" x14ac:dyDescent="0.2">
      <c r="A53" t="s">
        <v>436</v>
      </c>
      <c r="B53" t="s">
        <v>368</v>
      </c>
      <c r="C53" t="s">
        <v>46</v>
      </c>
      <c r="D53" t="s">
        <v>61</v>
      </c>
      <c r="E53">
        <v>5</v>
      </c>
      <c r="F53" t="s">
        <v>437</v>
      </c>
      <c r="G53" t="s">
        <v>163</v>
      </c>
      <c r="H53">
        <v>4</v>
      </c>
      <c r="I53">
        <v>1</v>
      </c>
      <c r="J53">
        <v>10</v>
      </c>
      <c r="K53">
        <v>0</v>
      </c>
      <c r="L53">
        <v>0</v>
      </c>
      <c r="M53">
        <v>0</v>
      </c>
      <c r="N53">
        <v>0</v>
      </c>
      <c r="O53">
        <v>3</v>
      </c>
      <c r="P53">
        <v>-3</v>
      </c>
      <c r="Q53">
        <v>0</v>
      </c>
      <c r="R53">
        <v>0</v>
      </c>
      <c r="S53">
        <v>0</v>
      </c>
    </row>
    <row r="54" spans="1:19" hidden="1" x14ac:dyDescent="0.2">
      <c r="A54" t="s">
        <v>396</v>
      </c>
      <c r="B54" t="s">
        <v>368</v>
      </c>
      <c r="C54" t="s">
        <v>35</v>
      </c>
      <c r="D54" t="s">
        <v>48</v>
      </c>
      <c r="E54">
        <v>3</v>
      </c>
      <c r="F54" t="s">
        <v>397</v>
      </c>
      <c r="G54" t="s">
        <v>131</v>
      </c>
      <c r="H54">
        <v>28</v>
      </c>
      <c r="I54">
        <v>19</v>
      </c>
      <c r="J54">
        <v>197</v>
      </c>
      <c r="K54">
        <v>0</v>
      </c>
      <c r="L54">
        <v>0</v>
      </c>
      <c r="M54">
        <v>1</v>
      </c>
      <c r="N54">
        <v>0</v>
      </c>
      <c r="O54">
        <v>1</v>
      </c>
      <c r="P54">
        <v>10</v>
      </c>
      <c r="Q54">
        <v>0</v>
      </c>
      <c r="R54">
        <v>0</v>
      </c>
      <c r="S54">
        <v>0</v>
      </c>
    </row>
    <row r="55" spans="1:19" hidden="1" x14ac:dyDescent="0.2">
      <c r="A55" t="s">
        <v>438</v>
      </c>
      <c r="B55" t="s">
        <v>368</v>
      </c>
      <c r="C55" t="s">
        <v>33</v>
      </c>
      <c r="D55" t="s">
        <v>36</v>
      </c>
      <c r="E55">
        <v>3</v>
      </c>
      <c r="F55" t="s">
        <v>439</v>
      </c>
      <c r="G55" t="s">
        <v>133</v>
      </c>
      <c r="H55">
        <v>39</v>
      </c>
      <c r="I55">
        <v>24</v>
      </c>
      <c r="J55">
        <v>228</v>
      </c>
      <c r="K55">
        <v>1</v>
      </c>
      <c r="L55">
        <v>0</v>
      </c>
      <c r="M55">
        <v>1</v>
      </c>
      <c r="N55">
        <v>0</v>
      </c>
      <c r="O55">
        <v>1</v>
      </c>
      <c r="P55">
        <v>-1</v>
      </c>
      <c r="Q55">
        <v>0</v>
      </c>
      <c r="R55">
        <v>0</v>
      </c>
      <c r="S55">
        <v>0</v>
      </c>
    </row>
    <row r="56" spans="1:19" hidden="1" x14ac:dyDescent="0.2">
      <c r="A56" t="s">
        <v>396</v>
      </c>
      <c r="B56" t="s">
        <v>368</v>
      </c>
      <c r="C56" t="s">
        <v>35</v>
      </c>
      <c r="D56" t="s">
        <v>53</v>
      </c>
      <c r="E56">
        <v>2</v>
      </c>
      <c r="F56" t="s">
        <v>397</v>
      </c>
      <c r="G56" t="s">
        <v>115</v>
      </c>
      <c r="H56">
        <v>32</v>
      </c>
      <c r="I56">
        <v>17</v>
      </c>
      <c r="J56">
        <v>150</v>
      </c>
      <c r="K56">
        <v>1</v>
      </c>
      <c r="L56">
        <v>0</v>
      </c>
      <c r="M56">
        <v>0</v>
      </c>
      <c r="N56">
        <v>0</v>
      </c>
      <c r="O56">
        <v>1</v>
      </c>
      <c r="P56">
        <v>1</v>
      </c>
      <c r="Q56">
        <v>0</v>
      </c>
      <c r="R56">
        <v>0</v>
      </c>
      <c r="S56">
        <v>0</v>
      </c>
    </row>
    <row r="57" spans="1:19" hidden="1" x14ac:dyDescent="0.2">
      <c r="A57" t="s">
        <v>384</v>
      </c>
      <c r="B57" t="s">
        <v>368</v>
      </c>
      <c r="C57" t="s">
        <v>51</v>
      </c>
      <c r="D57" t="s">
        <v>56</v>
      </c>
      <c r="E57">
        <v>1</v>
      </c>
      <c r="F57" t="s">
        <v>385</v>
      </c>
      <c r="G57" t="s">
        <v>102</v>
      </c>
      <c r="H57">
        <v>34</v>
      </c>
      <c r="I57">
        <v>25</v>
      </c>
      <c r="J57">
        <v>269</v>
      </c>
      <c r="K57">
        <v>2</v>
      </c>
      <c r="L57">
        <v>0</v>
      </c>
      <c r="M57">
        <v>0</v>
      </c>
      <c r="N57">
        <v>0</v>
      </c>
      <c r="O57">
        <v>4</v>
      </c>
      <c r="P57">
        <v>1</v>
      </c>
      <c r="Q57">
        <v>0</v>
      </c>
      <c r="R57">
        <v>0</v>
      </c>
      <c r="S57">
        <v>0</v>
      </c>
    </row>
    <row r="58" spans="1:19" hidden="1" x14ac:dyDescent="0.2">
      <c r="A58" t="s">
        <v>370</v>
      </c>
      <c r="B58" t="s">
        <v>368</v>
      </c>
      <c r="C58" t="s">
        <v>58</v>
      </c>
      <c r="D58" t="s">
        <v>42</v>
      </c>
      <c r="E58">
        <v>3</v>
      </c>
      <c r="F58" t="s">
        <v>371</v>
      </c>
      <c r="G58" t="s">
        <v>135</v>
      </c>
      <c r="H58">
        <v>29</v>
      </c>
      <c r="I58">
        <v>21</v>
      </c>
      <c r="J58">
        <v>277</v>
      </c>
      <c r="K58">
        <v>3</v>
      </c>
      <c r="L58">
        <v>0</v>
      </c>
      <c r="M58">
        <v>0</v>
      </c>
      <c r="N58">
        <v>0</v>
      </c>
      <c r="O58">
        <v>3</v>
      </c>
      <c r="P58">
        <v>12</v>
      </c>
      <c r="Q58">
        <v>0</v>
      </c>
      <c r="R58">
        <v>0</v>
      </c>
      <c r="S58">
        <v>0</v>
      </c>
    </row>
    <row r="59" spans="1:19" hidden="1" x14ac:dyDescent="0.2">
      <c r="A59" t="s">
        <v>380</v>
      </c>
      <c r="B59" t="s">
        <v>368</v>
      </c>
      <c r="C59" t="s">
        <v>60</v>
      </c>
      <c r="D59" t="s">
        <v>46</v>
      </c>
      <c r="E59">
        <v>3</v>
      </c>
      <c r="F59" t="s">
        <v>381</v>
      </c>
      <c r="G59" t="s">
        <v>134</v>
      </c>
      <c r="H59">
        <v>19</v>
      </c>
      <c r="I59">
        <v>9</v>
      </c>
      <c r="J59">
        <v>67</v>
      </c>
      <c r="K59">
        <v>0</v>
      </c>
      <c r="L59">
        <v>0</v>
      </c>
      <c r="M59">
        <v>4</v>
      </c>
      <c r="N59">
        <v>0</v>
      </c>
      <c r="O59">
        <v>7</v>
      </c>
      <c r="P59">
        <v>46</v>
      </c>
      <c r="Q59">
        <v>1</v>
      </c>
      <c r="R59">
        <v>0</v>
      </c>
      <c r="S59">
        <v>0</v>
      </c>
    </row>
    <row r="60" spans="1:19" hidden="1" x14ac:dyDescent="0.2">
      <c r="A60" t="s">
        <v>422</v>
      </c>
      <c r="B60" t="s">
        <v>368</v>
      </c>
      <c r="C60" t="s">
        <v>43</v>
      </c>
      <c r="D60" t="s">
        <v>32</v>
      </c>
      <c r="E60">
        <v>7</v>
      </c>
      <c r="F60" t="s">
        <v>423</v>
      </c>
      <c r="G60" t="s">
        <v>189</v>
      </c>
      <c r="H60">
        <v>54</v>
      </c>
      <c r="I60">
        <v>34</v>
      </c>
      <c r="J60">
        <v>355</v>
      </c>
      <c r="K60">
        <v>2</v>
      </c>
      <c r="L60">
        <v>0</v>
      </c>
      <c r="M60">
        <v>0</v>
      </c>
      <c r="N60">
        <v>1</v>
      </c>
      <c r="O60">
        <v>4</v>
      </c>
      <c r="P60">
        <v>15</v>
      </c>
      <c r="Q60">
        <v>1</v>
      </c>
      <c r="R60">
        <v>0</v>
      </c>
      <c r="S60">
        <v>0</v>
      </c>
    </row>
    <row r="61" spans="1:19" hidden="1" x14ac:dyDescent="0.2">
      <c r="A61" t="s">
        <v>374</v>
      </c>
      <c r="B61" t="s">
        <v>368</v>
      </c>
      <c r="C61" t="s">
        <v>39</v>
      </c>
      <c r="D61" t="s">
        <v>61</v>
      </c>
      <c r="E61">
        <v>2</v>
      </c>
      <c r="F61" t="s">
        <v>375</v>
      </c>
      <c r="G61" t="s">
        <v>110</v>
      </c>
      <c r="H61">
        <v>18</v>
      </c>
      <c r="I61">
        <v>14</v>
      </c>
      <c r="J61">
        <v>153</v>
      </c>
      <c r="K61">
        <v>1</v>
      </c>
      <c r="L61">
        <v>0</v>
      </c>
      <c r="M61">
        <v>0</v>
      </c>
      <c r="N61">
        <v>0</v>
      </c>
      <c r="O61">
        <v>6</v>
      </c>
      <c r="P61">
        <v>21</v>
      </c>
      <c r="Q61">
        <v>1</v>
      </c>
      <c r="R61">
        <v>0</v>
      </c>
      <c r="S61">
        <v>0</v>
      </c>
    </row>
    <row r="62" spans="1:19" hidden="1" x14ac:dyDescent="0.2">
      <c r="A62" t="s">
        <v>367</v>
      </c>
      <c r="B62" t="s">
        <v>368</v>
      </c>
      <c r="C62" t="s">
        <v>61</v>
      </c>
      <c r="D62" t="s">
        <v>49</v>
      </c>
      <c r="E62">
        <v>1</v>
      </c>
      <c r="F62" t="s">
        <v>369</v>
      </c>
      <c r="G62" t="s">
        <v>94</v>
      </c>
      <c r="H62">
        <v>30</v>
      </c>
      <c r="I62">
        <v>19</v>
      </c>
      <c r="J62">
        <v>246</v>
      </c>
      <c r="K62">
        <v>2</v>
      </c>
      <c r="L62">
        <v>0</v>
      </c>
      <c r="M62">
        <v>2</v>
      </c>
      <c r="N62">
        <v>0</v>
      </c>
      <c r="O62">
        <v>1</v>
      </c>
      <c r="P62">
        <v>-1</v>
      </c>
      <c r="Q62">
        <v>0</v>
      </c>
      <c r="R62">
        <v>0</v>
      </c>
      <c r="S62">
        <v>0</v>
      </c>
    </row>
    <row r="63" spans="1:19" hidden="1" x14ac:dyDescent="0.2">
      <c r="A63" t="s">
        <v>367</v>
      </c>
      <c r="B63" t="s">
        <v>368</v>
      </c>
      <c r="C63" t="s">
        <v>61</v>
      </c>
      <c r="D63" t="s">
        <v>62</v>
      </c>
      <c r="E63">
        <v>8</v>
      </c>
      <c r="F63" t="s">
        <v>369</v>
      </c>
      <c r="G63" t="s">
        <v>197</v>
      </c>
      <c r="H63">
        <v>36</v>
      </c>
      <c r="I63">
        <v>22</v>
      </c>
      <c r="J63">
        <v>217</v>
      </c>
      <c r="K63">
        <v>1</v>
      </c>
      <c r="L63">
        <v>0</v>
      </c>
      <c r="M63">
        <v>2</v>
      </c>
      <c r="N63">
        <v>0</v>
      </c>
      <c r="O63">
        <v>1</v>
      </c>
      <c r="P63">
        <v>5</v>
      </c>
      <c r="Q63">
        <v>0</v>
      </c>
      <c r="R63">
        <v>0</v>
      </c>
      <c r="S63">
        <v>0</v>
      </c>
    </row>
    <row r="64" spans="1:19" hidden="1" x14ac:dyDescent="0.2">
      <c r="A64" t="s">
        <v>408</v>
      </c>
      <c r="B64" t="s">
        <v>368</v>
      </c>
      <c r="C64" t="s">
        <v>57</v>
      </c>
      <c r="D64" t="s">
        <v>52</v>
      </c>
      <c r="E64">
        <v>3</v>
      </c>
      <c r="F64" t="s">
        <v>409</v>
      </c>
      <c r="G64" t="s">
        <v>136</v>
      </c>
      <c r="H64">
        <v>30</v>
      </c>
      <c r="I64">
        <v>20</v>
      </c>
      <c r="J64">
        <v>235</v>
      </c>
      <c r="K64">
        <v>1</v>
      </c>
      <c r="L64">
        <v>0</v>
      </c>
      <c r="M64">
        <v>0</v>
      </c>
      <c r="N64">
        <v>0</v>
      </c>
      <c r="O64">
        <v>6</v>
      </c>
      <c r="P64">
        <v>28</v>
      </c>
      <c r="Q64">
        <v>0</v>
      </c>
      <c r="R64">
        <v>0</v>
      </c>
      <c r="S64">
        <v>0</v>
      </c>
    </row>
    <row r="65" spans="1:19" hidden="1" x14ac:dyDescent="0.2">
      <c r="A65" t="s">
        <v>386</v>
      </c>
      <c r="B65" t="s">
        <v>368</v>
      </c>
      <c r="C65" t="s">
        <v>50</v>
      </c>
      <c r="D65" t="s">
        <v>33</v>
      </c>
      <c r="E65">
        <v>4</v>
      </c>
      <c r="F65" t="s">
        <v>387</v>
      </c>
      <c r="G65" t="s">
        <v>142</v>
      </c>
      <c r="H65">
        <v>27</v>
      </c>
      <c r="I65">
        <v>19</v>
      </c>
      <c r="J65">
        <v>256</v>
      </c>
      <c r="K65">
        <v>1</v>
      </c>
      <c r="L65">
        <v>0</v>
      </c>
      <c r="M65">
        <v>0</v>
      </c>
      <c r="N65">
        <v>0</v>
      </c>
      <c r="O65">
        <v>1</v>
      </c>
      <c r="P65">
        <v>-1</v>
      </c>
      <c r="Q65">
        <v>0</v>
      </c>
      <c r="R65">
        <v>0</v>
      </c>
      <c r="S65">
        <v>0</v>
      </c>
    </row>
    <row r="66" spans="1:19" hidden="1" x14ac:dyDescent="0.2">
      <c r="A66" t="s">
        <v>440</v>
      </c>
      <c r="B66" t="s">
        <v>368</v>
      </c>
      <c r="C66" t="s">
        <v>31</v>
      </c>
      <c r="D66" t="s">
        <v>61</v>
      </c>
      <c r="E66">
        <v>3</v>
      </c>
      <c r="F66" t="s">
        <v>441</v>
      </c>
      <c r="G66" t="s">
        <v>137</v>
      </c>
      <c r="H66">
        <v>42</v>
      </c>
      <c r="I66">
        <v>31</v>
      </c>
      <c r="J66">
        <v>324</v>
      </c>
      <c r="K66">
        <v>2</v>
      </c>
      <c r="L66">
        <v>0</v>
      </c>
      <c r="M66">
        <v>1</v>
      </c>
      <c r="N66">
        <v>1</v>
      </c>
      <c r="O66">
        <v>1</v>
      </c>
      <c r="P66">
        <v>-1</v>
      </c>
      <c r="Q66">
        <v>0</v>
      </c>
      <c r="R66">
        <v>0</v>
      </c>
      <c r="S66">
        <v>0</v>
      </c>
    </row>
    <row r="67" spans="1:19" hidden="1" x14ac:dyDescent="0.2">
      <c r="A67" t="s">
        <v>406</v>
      </c>
      <c r="B67" t="s">
        <v>368</v>
      </c>
      <c r="C67" t="s">
        <v>52</v>
      </c>
      <c r="D67" t="s">
        <v>47</v>
      </c>
      <c r="E67">
        <v>1</v>
      </c>
      <c r="F67" t="s">
        <v>407</v>
      </c>
      <c r="G67" t="s">
        <v>95</v>
      </c>
      <c r="H67">
        <v>36</v>
      </c>
      <c r="I67">
        <v>18</v>
      </c>
      <c r="J67">
        <v>225</v>
      </c>
      <c r="K67">
        <v>1</v>
      </c>
      <c r="L67">
        <v>0</v>
      </c>
      <c r="M67">
        <v>1</v>
      </c>
      <c r="N67">
        <v>0</v>
      </c>
      <c r="O67">
        <v>4</v>
      </c>
      <c r="P67">
        <v>31</v>
      </c>
      <c r="Q67">
        <v>0</v>
      </c>
      <c r="R67">
        <v>0</v>
      </c>
      <c r="S67">
        <v>0</v>
      </c>
    </row>
    <row r="68" spans="1:19" hidden="1" x14ac:dyDescent="0.2">
      <c r="A68" t="s">
        <v>380</v>
      </c>
      <c r="B68" t="s">
        <v>368</v>
      </c>
      <c r="C68" t="s">
        <v>60</v>
      </c>
      <c r="D68" t="s">
        <v>37</v>
      </c>
      <c r="E68">
        <v>5</v>
      </c>
      <c r="F68" t="s">
        <v>381</v>
      </c>
      <c r="G68" t="s">
        <v>166</v>
      </c>
      <c r="H68">
        <v>35</v>
      </c>
      <c r="I68">
        <v>23</v>
      </c>
      <c r="J68">
        <v>262</v>
      </c>
      <c r="K68">
        <v>2</v>
      </c>
      <c r="L68">
        <v>0</v>
      </c>
      <c r="M68">
        <v>0</v>
      </c>
      <c r="N68">
        <v>0</v>
      </c>
      <c r="O68">
        <v>3</v>
      </c>
      <c r="P68">
        <v>23</v>
      </c>
      <c r="Q68">
        <v>0</v>
      </c>
      <c r="R68">
        <v>0</v>
      </c>
      <c r="S68">
        <v>0</v>
      </c>
    </row>
    <row r="69" spans="1:19" hidden="1" x14ac:dyDescent="0.2">
      <c r="A69" t="s">
        <v>416</v>
      </c>
      <c r="B69" t="s">
        <v>368</v>
      </c>
      <c r="C69" t="s">
        <v>47</v>
      </c>
      <c r="D69" t="s">
        <v>62</v>
      </c>
      <c r="E69">
        <v>3</v>
      </c>
      <c r="F69" t="s">
        <v>417</v>
      </c>
      <c r="G69" t="s">
        <v>138</v>
      </c>
      <c r="H69">
        <v>35</v>
      </c>
      <c r="I69">
        <v>24</v>
      </c>
      <c r="J69">
        <v>333</v>
      </c>
      <c r="K69">
        <v>5</v>
      </c>
      <c r="L69">
        <v>0</v>
      </c>
      <c r="M69">
        <v>0</v>
      </c>
      <c r="N69">
        <v>1</v>
      </c>
      <c r="O69">
        <v>2</v>
      </c>
      <c r="P69">
        <v>16</v>
      </c>
      <c r="Q69">
        <v>0</v>
      </c>
      <c r="R69">
        <v>0</v>
      </c>
      <c r="S69">
        <v>0</v>
      </c>
    </row>
    <row r="70" spans="1:19" hidden="1" x14ac:dyDescent="0.2">
      <c r="A70" t="s">
        <v>424</v>
      </c>
      <c r="B70" t="s">
        <v>368</v>
      </c>
      <c r="C70" t="s">
        <v>49</v>
      </c>
      <c r="D70" t="s">
        <v>45</v>
      </c>
      <c r="E70">
        <v>4</v>
      </c>
      <c r="F70" t="s">
        <v>425</v>
      </c>
      <c r="G70" t="s">
        <v>141</v>
      </c>
      <c r="H70">
        <v>38</v>
      </c>
      <c r="I70">
        <v>23</v>
      </c>
      <c r="J70">
        <v>358</v>
      </c>
      <c r="K70">
        <v>3</v>
      </c>
      <c r="L70">
        <v>0</v>
      </c>
      <c r="M70">
        <v>0</v>
      </c>
      <c r="N70">
        <v>1</v>
      </c>
      <c r="O70">
        <v>1</v>
      </c>
      <c r="P70">
        <v>-1</v>
      </c>
      <c r="Q70">
        <v>0</v>
      </c>
      <c r="R70">
        <v>0</v>
      </c>
      <c r="S70">
        <v>0</v>
      </c>
    </row>
    <row r="71" spans="1:19" hidden="1" x14ac:dyDescent="0.2">
      <c r="A71" t="s">
        <v>410</v>
      </c>
      <c r="B71" t="s">
        <v>368</v>
      </c>
      <c r="C71" t="s">
        <v>41</v>
      </c>
      <c r="D71" t="s">
        <v>37</v>
      </c>
      <c r="E71">
        <v>8</v>
      </c>
      <c r="F71" t="s">
        <v>411</v>
      </c>
      <c r="G71" t="s">
        <v>201</v>
      </c>
      <c r="H71">
        <v>50</v>
      </c>
      <c r="I71">
        <v>39</v>
      </c>
      <c r="J71">
        <v>505</v>
      </c>
      <c r="K71">
        <v>7</v>
      </c>
      <c r="L71">
        <v>0</v>
      </c>
      <c r="M71">
        <v>2</v>
      </c>
      <c r="N71">
        <v>1</v>
      </c>
      <c r="O71">
        <v>1</v>
      </c>
      <c r="P71">
        <v>1</v>
      </c>
      <c r="Q71">
        <v>0</v>
      </c>
      <c r="R71">
        <v>0</v>
      </c>
      <c r="S71">
        <v>0</v>
      </c>
    </row>
    <row r="72" spans="1:19" hidden="1" x14ac:dyDescent="0.2">
      <c r="A72" t="s">
        <v>414</v>
      </c>
      <c r="B72" t="s">
        <v>368</v>
      </c>
      <c r="C72" t="s">
        <v>59</v>
      </c>
      <c r="D72" t="s">
        <v>58</v>
      </c>
      <c r="E72">
        <v>1</v>
      </c>
      <c r="F72" t="s">
        <v>415</v>
      </c>
      <c r="G72" t="s">
        <v>96</v>
      </c>
      <c r="H72">
        <v>49</v>
      </c>
      <c r="I72">
        <v>26</v>
      </c>
      <c r="J72">
        <v>243</v>
      </c>
      <c r="K72">
        <v>2</v>
      </c>
      <c r="L72">
        <v>1</v>
      </c>
      <c r="M72">
        <v>2</v>
      </c>
      <c r="N72">
        <v>0</v>
      </c>
      <c r="O72">
        <v>4</v>
      </c>
      <c r="P72">
        <v>20</v>
      </c>
      <c r="Q72">
        <v>0</v>
      </c>
      <c r="R72">
        <v>0</v>
      </c>
      <c r="S72">
        <v>0</v>
      </c>
    </row>
    <row r="73" spans="1:19" hidden="1" x14ac:dyDescent="0.2">
      <c r="A73" t="s">
        <v>442</v>
      </c>
      <c r="B73" t="s">
        <v>368</v>
      </c>
      <c r="C73" t="s">
        <v>62</v>
      </c>
      <c r="D73" t="s">
        <v>51</v>
      </c>
      <c r="E73">
        <v>4</v>
      </c>
      <c r="F73" t="s">
        <v>443</v>
      </c>
      <c r="G73" t="s">
        <v>144</v>
      </c>
      <c r="H73">
        <v>45</v>
      </c>
      <c r="I73">
        <v>31</v>
      </c>
      <c r="J73">
        <v>386</v>
      </c>
      <c r="K73">
        <v>0</v>
      </c>
      <c r="L73">
        <v>0</v>
      </c>
      <c r="M73">
        <v>0</v>
      </c>
      <c r="N73">
        <v>1</v>
      </c>
      <c r="O73">
        <v>5</v>
      </c>
      <c r="P73">
        <v>25</v>
      </c>
      <c r="Q73">
        <v>0</v>
      </c>
      <c r="R73">
        <v>0</v>
      </c>
      <c r="S73">
        <v>0</v>
      </c>
    </row>
    <row r="74" spans="1:19" hidden="1" x14ac:dyDescent="0.2">
      <c r="A74" t="s">
        <v>406</v>
      </c>
      <c r="B74" t="s">
        <v>368</v>
      </c>
      <c r="C74" t="s">
        <v>52</v>
      </c>
      <c r="D74" t="s">
        <v>39</v>
      </c>
      <c r="E74">
        <v>8</v>
      </c>
      <c r="F74" t="s">
        <v>407</v>
      </c>
      <c r="G74" t="s">
        <v>200</v>
      </c>
      <c r="H74">
        <v>33</v>
      </c>
      <c r="I74">
        <v>22</v>
      </c>
      <c r="J74">
        <v>211</v>
      </c>
      <c r="K74">
        <v>1</v>
      </c>
      <c r="L74">
        <v>0</v>
      </c>
      <c r="M74">
        <v>0</v>
      </c>
      <c r="N74">
        <v>0</v>
      </c>
      <c r="O74">
        <v>2</v>
      </c>
      <c r="P74">
        <v>11</v>
      </c>
      <c r="Q74">
        <v>1</v>
      </c>
      <c r="R74">
        <v>0</v>
      </c>
      <c r="S74">
        <v>0</v>
      </c>
    </row>
    <row r="75" spans="1:19" hidden="1" x14ac:dyDescent="0.2">
      <c r="A75" t="s">
        <v>442</v>
      </c>
      <c r="B75" t="s">
        <v>368</v>
      </c>
      <c r="C75" t="s">
        <v>62</v>
      </c>
      <c r="D75" t="s">
        <v>33</v>
      </c>
      <c r="E75">
        <v>1</v>
      </c>
      <c r="F75" t="s">
        <v>443</v>
      </c>
      <c r="G75" t="s">
        <v>97</v>
      </c>
      <c r="H75">
        <v>33</v>
      </c>
      <c r="I75">
        <v>22</v>
      </c>
      <c r="J75">
        <v>243</v>
      </c>
      <c r="K75">
        <v>3</v>
      </c>
      <c r="L75">
        <v>0</v>
      </c>
      <c r="M75">
        <v>0</v>
      </c>
      <c r="N75">
        <v>0</v>
      </c>
      <c r="O75">
        <v>9</v>
      </c>
      <c r="P75">
        <v>15</v>
      </c>
      <c r="Q75">
        <v>0</v>
      </c>
      <c r="R75">
        <v>0</v>
      </c>
      <c r="S75">
        <v>0</v>
      </c>
    </row>
    <row r="76" spans="1:19" hidden="1" x14ac:dyDescent="0.2">
      <c r="A76" t="s">
        <v>400</v>
      </c>
      <c r="B76" t="s">
        <v>368</v>
      </c>
      <c r="C76" t="s">
        <v>55</v>
      </c>
      <c r="D76" t="s">
        <v>56</v>
      </c>
      <c r="E76">
        <v>2</v>
      </c>
      <c r="F76" t="s">
        <v>401</v>
      </c>
      <c r="G76" t="s">
        <v>118</v>
      </c>
      <c r="H76">
        <v>45</v>
      </c>
      <c r="I76">
        <v>32</v>
      </c>
      <c r="J76">
        <v>384</v>
      </c>
      <c r="K76">
        <v>2</v>
      </c>
      <c r="L76">
        <v>0</v>
      </c>
      <c r="M76">
        <v>1</v>
      </c>
      <c r="N76">
        <v>1</v>
      </c>
      <c r="O76">
        <v>2</v>
      </c>
      <c r="P76">
        <v>2</v>
      </c>
      <c r="Q76">
        <v>0</v>
      </c>
      <c r="R76">
        <v>0</v>
      </c>
      <c r="S76">
        <v>0</v>
      </c>
    </row>
    <row r="77" spans="1:19" hidden="1" x14ac:dyDescent="0.2">
      <c r="A77" t="s">
        <v>378</v>
      </c>
      <c r="B77" t="s">
        <v>368</v>
      </c>
      <c r="C77" t="s">
        <v>44</v>
      </c>
      <c r="D77" t="s">
        <v>40</v>
      </c>
      <c r="E77">
        <v>1</v>
      </c>
      <c r="F77" t="s">
        <v>379</v>
      </c>
      <c r="G77" t="s">
        <v>92</v>
      </c>
      <c r="H77">
        <v>31</v>
      </c>
      <c r="I77">
        <v>18</v>
      </c>
      <c r="J77">
        <v>175</v>
      </c>
      <c r="K77">
        <v>1</v>
      </c>
      <c r="L77">
        <v>0</v>
      </c>
      <c r="M77">
        <v>1</v>
      </c>
      <c r="N77">
        <v>0</v>
      </c>
      <c r="O77">
        <v>14</v>
      </c>
      <c r="P77">
        <v>35</v>
      </c>
      <c r="Q77">
        <v>0</v>
      </c>
      <c r="R77">
        <v>0</v>
      </c>
      <c r="S77">
        <v>0</v>
      </c>
    </row>
    <row r="78" spans="1:19" hidden="1" x14ac:dyDescent="0.2">
      <c r="A78" t="s">
        <v>426</v>
      </c>
      <c r="B78" t="s">
        <v>368</v>
      </c>
      <c r="C78" t="s">
        <v>46</v>
      </c>
      <c r="D78" t="s">
        <v>45</v>
      </c>
      <c r="E78">
        <v>8</v>
      </c>
      <c r="F78" t="s">
        <v>427</v>
      </c>
      <c r="G78" t="s">
        <v>198</v>
      </c>
      <c r="H78">
        <v>38</v>
      </c>
      <c r="I78">
        <v>23</v>
      </c>
      <c r="J78">
        <v>374</v>
      </c>
      <c r="K78">
        <v>4</v>
      </c>
      <c r="L78">
        <v>0</v>
      </c>
      <c r="M78">
        <v>1</v>
      </c>
      <c r="N78">
        <v>1</v>
      </c>
      <c r="O78">
        <v>3</v>
      </c>
      <c r="P78">
        <v>6</v>
      </c>
      <c r="Q78">
        <v>0</v>
      </c>
      <c r="R78">
        <v>0</v>
      </c>
      <c r="S78">
        <v>0</v>
      </c>
    </row>
    <row r="79" spans="1:19" hidden="1" x14ac:dyDescent="0.2">
      <c r="A79" t="s">
        <v>374</v>
      </c>
      <c r="B79" t="s">
        <v>368</v>
      </c>
      <c r="C79" t="s">
        <v>39</v>
      </c>
      <c r="D79" t="s">
        <v>52</v>
      </c>
      <c r="E79">
        <v>8</v>
      </c>
      <c r="F79" t="s">
        <v>375</v>
      </c>
      <c r="G79" t="s">
        <v>200</v>
      </c>
      <c r="H79">
        <v>30</v>
      </c>
      <c r="I79">
        <v>17</v>
      </c>
      <c r="J79">
        <v>187</v>
      </c>
      <c r="K79">
        <v>1</v>
      </c>
      <c r="L79">
        <v>0</v>
      </c>
      <c r="M79">
        <v>1</v>
      </c>
      <c r="N79">
        <v>0</v>
      </c>
      <c r="O79">
        <v>2</v>
      </c>
      <c r="P79">
        <v>21</v>
      </c>
      <c r="Q79">
        <v>0</v>
      </c>
      <c r="R79">
        <v>0</v>
      </c>
      <c r="S79">
        <v>0</v>
      </c>
    </row>
    <row r="80" spans="1:19" hidden="1" x14ac:dyDescent="0.2">
      <c r="A80" t="s">
        <v>384</v>
      </c>
      <c r="B80" t="s">
        <v>368</v>
      </c>
      <c r="C80" t="s">
        <v>51</v>
      </c>
      <c r="D80" t="s">
        <v>57</v>
      </c>
      <c r="E80">
        <v>5</v>
      </c>
      <c r="F80" t="s">
        <v>385</v>
      </c>
      <c r="G80" t="s">
        <v>160</v>
      </c>
      <c r="H80">
        <v>44</v>
      </c>
      <c r="I80">
        <v>30</v>
      </c>
      <c r="J80">
        <v>331</v>
      </c>
      <c r="K80">
        <v>2</v>
      </c>
      <c r="L80">
        <v>0</v>
      </c>
      <c r="M80">
        <v>1</v>
      </c>
      <c r="N80">
        <v>1</v>
      </c>
      <c r="O80">
        <v>7</v>
      </c>
      <c r="P80">
        <v>18</v>
      </c>
      <c r="Q80">
        <v>1</v>
      </c>
      <c r="R80">
        <v>0</v>
      </c>
      <c r="S80">
        <v>0</v>
      </c>
    </row>
    <row r="81" spans="1:19" hidden="1" x14ac:dyDescent="0.2">
      <c r="A81" t="s">
        <v>404</v>
      </c>
      <c r="B81" t="s">
        <v>368</v>
      </c>
      <c r="C81" t="s">
        <v>58</v>
      </c>
      <c r="D81" t="s">
        <v>51</v>
      </c>
      <c r="E81">
        <v>6</v>
      </c>
      <c r="F81" t="s">
        <v>405</v>
      </c>
      <c r="G81" t="s">
        <v>171</v>
      </c>
      <c r="H81">
        <v>42</v>
      </c>
      <c r="I81">
        <v>28</v>
      </c>
      <c r="J81">
        <v>263</v>
      </c>
      <c r="K81">
        <v>1</v>
      </c>
      <c r="L81">
        <v>0</v>
      </c>
      <c r="M81">
        <v>1</v>
      </c>
      <c r="N81">
        <v>0</v>
      </c>
      <c r="O81">
        <v>6</v>
      </c>
      <c r="P81">
        <v>22</v>
      </c>
      <c r="Q81">
        <v>1</v>
      </c>
      <c r="R81">
        <v>0</v>
      </c>
      <c r="S81">
        <v>0</v>
      </c>
    </row>
    <row r="82" spans="1:19" hidden="1" x14ac:dyDescent="0.2">
      <c r="A82" t="s">
        <v>380</v>
      </c>
      <c r="B82" t="s">
        <v>368</v>
      </c>
      <c r="C82" t="s">
        <v>60</v>
      </c>
      <c r="D82" t="s">
        <v>35</v>
      </c>
      <c r="E82">
        <v>8</v>
      </c>
      <c r="F82" t="s">
        <v>381</v>
      </c>
      <c r="G82" t="s">
        <v>203</v>
      </c>
      <c r="H82">
        <v>41</v>
      </c>
      <c r="I82">
        <v>20</v>
      </c>
      <c r="J82">
        <v>162</v>
      </c>
      <c r="K82">
        <v>0</v>
      </c>
      <c r="L82">
        <v>0</v>
      </c>
      <c r="M82">
        <v>0</v>
      </c>
      <c r="N82">
        <v>0</v>
      </c>
      <c r="O82">
        <v>6</v>
      </c>
      <c r="P82">
        <v>28</v>
      </c>
      <c r="Q82">
        <v>0</v>
      </c>
      <c r="R82">
        <v>0</v>
      </c>
      <c r="S82">
        <v>0</v>
      </c>
    </row>
    <row r="83" spans="1:19" hidden="1" x14ac:dyDescent="0.2">
      <c r="A83" t="s">
        <v>378</v>
      </c>
      <c r="B83" t="s">
        <v>368</v>
      </c>
      <c r="C83" t="s">
        <v>44</v>
      </c>
      <c r="D83" t="s">
        <v>38</v>
      </c>
      <c r="E83">
        <v>7</v>
      </c>
      <c r="F83" t="s">
        <v>379</v>
      </c>
      <c r="G83" t="s">
        <v>194</v>
      </c>
      <c r="H83">
        <v>24</v>
      </c>
      <c r="I83">
        <v>14</v>
      </c>
      <c r="J83">
        <v>197</v>
      </c>
      <c r="K83">
        <v>1</v>
      </c>
      <c r="L83">
        <v>0</v>
      </c>
      <c r="M83">
        <v>3</v>
      </c>
      <c r="N83">
        <v>0</v>
      </c>
      <c r="O83">
        <v>4</v>
      </c>
      <c r="P83">
        <v>20</v>
      </c>
      <c r="Q83">
        <v>1</v>
      </c>
      <c r="R83">
        <v>0</v>
      </c>
      <c r="S83">
        <v>0</v>
      </c>
    </row>
    <row r="84" spans="1:19" hidden="1" x14ac:dyDescent="0.2">
      <c r="A84" t="s">
        <v>380</v>
      </c>
      <c r="B84" t="s">
        <v>368</v>
      </c>
      <c r="C84" t="s">
        <v>60</v>
      </c>
      <c r="D84" t="s">
        <v>39</v>
      </c>
      <c r="E84">
        <v>1</v>
      </c>
      <c r="F84" t="s">
        <v>381</v>
      </c>
      <c r="G84" t="s">
        <v>106</v>
      </c>
      <c r="H84">
        <v>26</v>
      </c>
      <c r="I84">
        <v>17</v>
      </c>
      <c r="J84">
        <v>165</v>
      </c>
      <c r="K84">
        <v>0</v>
      </c>
      <c r="L84">
        <v>0</v>
      </c>
      <c r="M84">
        <v>0</v>
      </c>
      <c r="N84">
        <v>0</v>
      </c>
      <c r="O84">
        <v>7</v>
      </c>
      <c r="P84">
        <v>41</v>
      </c>
      <c r="Q84">
        <v>0</v>
      </c>
      <c r="R84">
        <v>0</v>
      </c>
      <c r="S84">
        <v>0</v>
      </c>
    </row>
    <row r="85" spans="1:19" hidden="1" x14ac:dyDescent="0.2">
      <c r="A85" t="s">
        <v>444</v>
      </c>
      <c r="B85" t="s">
        <v>368</v>
      </c>
      <c r="C85" t="s">
        <v>40</v>
      </c>
      <c r="D85" t="s">
        <v>36</v>
      </c>
      <c r="E85">
        <v>5</v>
      </c>
      <c r="F85" t="s">
        <v>445</v>
      </c>
      <c r="G85" t="s">
        <v>158</v>
      </c>
      <c r="H85">
        <v>33</v>
      </c>
      <c r="I85">
        <v>23</v>
      </c>
      <c r="J85">
        <v>303</v>
      </c>
      <c r="K85">
        <v>4</v>
      </c>
      <c r="L85">
        <v>0</v>
      </c>
      <c r="M85">
        <v>1</v>
      </c>
      <c r="N85">
        <v>1</v>
      </c>
      <c r="O85">
        <v>1</v>
      </c>
      <c r="P85">
        <v>21</v>
      </c>
      <c r="Q85">
        <v>0</v>
      </c>
      <c r="R85">
        <v>0</v>
      </c>
      <c r="S85">
        <v>0</v>
      </c>
    </row>
    <row r="86" spans="1:19" hidden="1" x14ac:dyDescent="0.2">
      <c r="A86" t="s">
        <v>406</v>
      </c>
      <c r="B86" t="s">
        <v>368</v>
      </c>
      <c r="C86" t="s">
        <v>52</v>
      </c>
      <c r="D86" t="s">
        <v>56</v>
      </c>
      <c r="E86">
        <v>4</v>
      </c>
      <c r="F86" t="s">
        <v>407</v>
      </c>
      <c r="G86" t="s">
        <v>147</v>
      </c>
      <c r="H86">
        <v>43</v>
      </c>
      <c r="I86">
        <v>28</v>
      </c>
      <c r="J86">
        <v>281</v>
      </c>
      <c r="K86">
        <v>2</v>
      </c>
      <c r="L86">
        <v>0</v>
      </c>
      <c r="M86">
        <v>1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</row>
    <row r="87" spans="1:19" hidden="1" x14ac:dyDescent="0.2">
      <c r="A87" t="s">
        <v>414</v>
      </c>
      <c r="B87" t="s">
        <v>368</v>
      </c>
      <c r="C87" t="s">
        <v>59</v>
      </c>
      <c r="D87" t="s">
        <v>54</v>
      </c>
      <c r="E87">
        <v>3</v>
      </c>
      <c r="F87" t="s">
        <v>415</v>
      </c>
      <c r="G87" t="s">
        <v>126</v>
      </c>
      <c r="H87">
        <v>30</v>
      </c>
      <c r="I87">
        <v>18</v>
      </c>
      <c r="J87">
        <v>260</v>
      </c>
      <c r="K87">
        <v>2</v>
      </c>
      <c r="L87">
        <v>0</v>
      </c>
      <c r="M87">
        <v>2</v>
      </c>
      <c r="N87">
        <v>0</v>
      </c>
      <c r="O87">
        <v>6</v>
      </c>
      <c r="P87">
        <v>21</v>
      </c>
      <c r="Q87">
        <v>0</v>
      </c>
      <c r="R87">
        <v>0</v>
      </c>
      <c r="S87">
        <v>0</v>
      </c>
    </row>
    <row r="88" spans="1:19" hidden="1" x14ac:dyDescent="0.2">
      <c r="A88" t="s">
        <v>402</v>
      </c>
      <c r="B88" t="s">
        <v>368</v>
      </c>
      <c r="C88" t="s">
        <v>38</v>
      </c>
      <c r="D88" t="s">
        <v>32</v>
      </c>
      <c r="E88">
        <v>3</v>
      </c>
      <c r="F88" t="s">
        <v>403</v>
      </c>
      <c r="G88" t="s">
        <v>130</v>
      </c>
      <c r="H88">
        <v>28</v>
      </c>
      <c r="I88">
        <v>14</v>
      </c>
      <c r="J88">
        <v>118</v>
      </c>
      <c r="K88">
        <v>1</v>
      </c>
      <c r="L88">
        <v>0</v>
      </c>
      <c r="M88">
        <v>0</v>
      </c>
      <c r="N88">
        <v>0</v>
      </c>
      <c r="O88">
        <v>3</v>
      </c>
      <c r="P88">
        <v>-2</v>
      </c>
      <c r="Q88">
        <v>0</v>
      </c>
      <c r="R88">
        <v>0</v>
      </c>
      <c r="S88">
        <v>0</v>
      </c>
    </row>
    <row r="89" spans="1:19" hidden="1" x14ac:dyDescent="0.2">
      <c r="A89" t="s">
        <v>408</v>
      </c>
      <c r="B89" t="s">
        <v>368</v>
      </c>
      <c r="C89" t="s">
        <v>57</v>
      </c>
      <c r="D89" t="s">
        <v>60</v>
      </c>
      <c r="E89">
        <v>7</v>
      </c>
      <c r="F89" t="s">
        <v>409</v>
      </c>
      <c r="G89" t="s">
        <v>182</v>
      </c>
      <c r="H89">
        <v>24</v>
      </c>
      <c r="I89">
        <v>18</v>
      </c>
      <c r="J89">
        <v>235</v>
      </c>
      <c r="K89">
        <v>1</v>
      </c>
      <c r="L89">
        <v>0</v>
      </c>
      <c r="M89">
        <v>2</v>
      </c>
      <c r="N89">
        <v>0</v>
      </c>
      <c r="O89">
        <v>7</v>
      </c>
      <c r="P89">
        <v>20</v>
      </c>
      <c r="Q89">
        <v>0</v>
      </c>
      <c r="R89">
        <v>0</v>
      </c>
      <c r="S89">
        <v>0</v>
      </c>
    </row>
    <row r="90" spans="1:19" hidden="1" x14ac:dyDescent="0.2">
      <c r="A90" t="s">
        <v>378</v>
      </c>
      <c r="B90" t="s">
        <v>368</v>
      </c>
      <c r="C90" t="s">
        <v>44</v>
      </c>
      <c r="D90" t="s">
        <v>33</v>
      </c>
      <c r="E90">
        <v>2</v>
      </c>
      <c r="F90" t="s">
        <v>379</v>
      </c>
      <c r="G90" t="s">
        <v>111</v>
      </c>
      <c r="H90">
        <v>37</v>
      </c>
      <c r="I90">
        <v>18</v>
      </c>
      <c r="J90">
        <v>195</v>
      </c>
      <c r="K90">
        <v>2</v>
      </c>
      <c r="L90">
        <v>0</v>
      </c>
      <c r="M90">
        <v>1</v>
      </c>
      <c r="N90">
        <v>0</v>
      </c>
      <c r="O90">
        <v>10</v>
      </c>
      <c r="P90">
        <v>76</v>
      </c>
      <c r="Q90">
        <v>1</v>
      </c>
      <c r="R90">
        <v>0</v>
      </c>
      <c r="S90">
        <v>0</v>
      </c>
    </row>
    <row r="91" spans="1:19" hidden="1" x14ac:dyDescent="0.2">
      <c r="A91" t="s">
        <v>442</v>
      </c>
      <c r="B91" t="s">
        <v>368</v>
      </c>
      <c r="C91" t="s">
        <v>62</v>
      </c>
      <c r="D91" t="s">
        <v>31</v>
      </c>
      <c r="E91">
        <v>2</v>
      </c>
      <c r="F91" t="s">
        <v>443</v>
      </c>
      <c r="G91" t="s">
        <v>107</v>
      </c>
      <c r="H91">
        <v>25</v>
      </c>
      <c r="I91">
        <v>16</v>
      </c>
      <c r="J91">
        <v>191</v>
      </c>
      <c r="K91">
        <v>0</v>
      </c>
      <c r="L91">
        <v>0</v>
      </c>
      <c r="M91">
        <v>2</v>
      </c>
      <c r="N91">
        <v>0</v>
      </c>
      <c r="O91">
        <v>3</v>
      </c>
      <c r="P91">
        <v>15</v>
      </c>
      <c r="Q91">
        <v>0</v>
      </c>
      <c r="R91">
        <v>0</v>
      </c>
      <c r="S91">
        <v>0</v>
      </c>
    </row>
    <row r="92" spans="1:19" hidden="1" x14ac:dyDescent="0.2">
      <c r="A92" t="s">
        <v>372</v>
      </c>
      <c r="B92" t="s">
        <v>368</v>
      </c>
      <c r="C92" t="s">
        <v>32</v>
      </c>
      <c r="D92" t="s">
        <v>59</v>
      </c>
      <c r="E92">
        <v>2</v>
      </c>
      <c r="F92" t="s">
        <v>373</v>
      </c>
      <c r="G92" t="s">
        <v>122</v>
      </c>
      <c r="H92">
        <v>34</v>
      </c>
      <c r="I92">
        <v>22</v>
      </c>
      <c r="J92">
        <v>244</v>
      </c>
      <c r="K92">
        <v>2</v>
      </c>
      <c r="L92">
        <v>0</v>
      </c>
      <c r="M92">
        <v>1</v>
      </c>
      <c r="N92">
        <v>0</v>
      </c>
      <c r="O92">
        <v>1</v>
      </c>
      <c r="P92">
        <v>6</v>
      </c>
      <c r="Q92">
        <v>0</v>
      </c>
      <c r="R92">
        <v>0</v>
      </c>
      <c r="S92">
        <v>0</v>
      </c>
    </row>
    <row r="93" spans="1:19" hidden="1" x14ac:dyDescent="0.2">
      <c r="A93" t="s">
        <v>426</v>
      </c>
      <c r="B93" t="s">
        <v>368</v>
      </c>
      <c r="C93" t="s">
        <v>46</v>
      </c>
      <c r="D93" t="s">
        <v>55</v>
      </c>
      <c r="E93">
        <v>7</v>
      </c>
      <c r="F93" t="s">
        <v>427</v>
      </c>
      <c r="G93" t="s">
        <v>195</v>
      </c>
      <c r="H93">
        <v>29</v>
      </c>
      <c r="I93">
        <v>20</v>
      </c>
      <c r="J93">
        <v>275</v>
      </c>
      <c r="K93">
        <v>2</v>
      </c>
      <c r="L93">
        <v>0</v>
      </c>
      <c r="M93">
        <v>0</v>
      </c>
      <c r="N93">
        <v>0</v>
      </c>
      <c r="O93">
        <v>2</v>
      </c>
      <c r="P93">
        <v>2</v>
      </c>
      <c r="Q93">
        <v>0</v>
      </c>
      <c r="R93">
        <v>0</v>
      </c>
      <c r="S93">
        <v>0</v>
      </c>
    </row>
    <row r="94" spans="1:19" hidden="1" x14ac:dyDescent="0.2">
      <c r="A94" t="s">
        <v>367</v>
      </c>
      <c r="B94" t="s">
        <v>368</v>
      </c>
      <c r="C94" t="s">
        <v>61</v>
      </c>
      <c r="D94" t="s">
        <v>39</v>
      </c>
      <c r="E94">
        <v>2</v>
      </c>
      <c r="F94" t="s">
        <v>369</v>
      </c>
      <c r="G94" t="s">
        <v>110</v>
      </c>
      <c r="H94">
        <v>53</v>
      </c>
      <c r="I94">
        <v>32</v>
      </c>
      <c r="J94">
        <v>286</v>
      </c>
      <c r="K94">
        <v>2</v>
      </c>
      <c r="L94">
        <v>0</v>
      </c>
      <c r="M94">
        <v>1</v>
      </c>
      <c r="N94">
        <v>0</v>
      </c>
      <c r="O94">
        <v>4</v>
      </c>
      <c r="P94">
        <v>20</v>
      </c>
      <c r="Q94">
        <v>0</v>
      </c>
      <c r="R94">
        <v>0</v>
      </c>
      <c r="S94">
        <v>0</v>
      </c>
    </row>
    <row r="95" spans="1:19" hidden="1" x14ac:dyDescent="0.2">
      <c r="A95" t="s">
        <v>370</v>
      </c>
      <c r="B95" t="s">
        <v>368</v>
      </c>
      <c r="C95" t="s">
        <v>58</v>
      </c>
      <c r="D95" t="s">
        <v>37</v>
      </c>
      <c r="E95">
        <v>4</v>
      </c>
      <c r="F95" t="s">
        <v>371</v>
      </c>
      <c r="G95" t="s">
        <v>145</v>
      </c>
      <c r="H95">
        <v>42</v>
      </c>
      <c r="I95">
        <v>28</v>
      </c>
      <c r="J95">
        <v>274</v>
      </c>
      <c r="K95">
        <v>1</v>
      </c>
      <c r="L95">
        <v>0</v>
      </c>
      <c r="M95">
        <v>1</v>
      </c>
      <c r="N95">
        <v>0</v>
      </c>
      <c r="O95">
        <v>6</v>
      </c>
      <c r="P95">
        <v>15</v>
      </c>
      <c r="Q95">
        <v>0</v>
      </c>
      <c r="R95">
        <v>0</v>
      </c>
      <c r="S95">
        <v>0</v>
      </c>
    </row>
    <row r="96" spans="1:19" hidden="1" x14ac:dyDescent="0.2">
      <c r="A96" t="s">
        <v>408</v>
      </c>
      <c r="B96" t="s">
        <v>368</v>
      </c>
      <c r="C96" t="s">
        <v>57</v>
      </c>
      <c r="D96" t="s">
        <v>51</v>
      </c>
      <c r="E96">
        <v>5</v>
      </c>
      <c r="F96" t="s">
        <v>409</v>
      </c>
      <c r="G96" t="s">
        <v>160</v>
      </c>
      <c r="H96">
        <v>23</v>
      </c>
      <c r="I96">
        <v>15</v>
      </c>
      <c r="J96">
        <v>213</v>
      </c>
      <c r="K96">
        <v>1</v>
      </c>
      <c r="L96">
        <v>0</v>
      </c>
      <c r="M96">
        <v>1</v>
      </c>
      <c r="N96">
        <v>0</v>
      </c>
      <c r="O96">
        <v>3</v>
      </c>
      <c r="P96">
        <v>21</v>
      </c>
      <c r="Q96">
        <v>0</v>
      </c>
      <c r="R96">
        <v>0</v>
      </c>
      <c r="S96">
        <v>0</v>
      </c>
    </row>
    <row r="97" spans="1:19" hidden="1" x14ac:dyDescent="0.2">
      <c r="A97" t="s">
        <v>446</v>
      </c>
      <c r="B97" t="s">
        <v>368</v>
      </c>
      <c r="C97" t="s">
        <v>33</v>
      </c>
      <c r="D97" t="s">
        <v>54</v>
      </c>
      <c r="E97">
        <v>8</v>
      </c>
      <c r="F97" t="s">
        <v>447</v>
      </c>
      <c r="G97" t="s">
        <v>205</v>
      </c>
      <c r="H97">
        <v>35</v>
      </c>
      <c r="I97">
        <v>23</v>
      </c>
      <c r="J97">
        <v>235</v>
      </c>
      <c r="K97">
        <v>2</v>
      </c>
      <c r="L97">
        <v>0</v>
      </c>
      <c r="M97">
        <v>0</v>
      </c>
      <c r="N97">
        <v>0</v>
      </c>
      <c r="O97">
        <v>1</v>
      </c>
      <c r="P97">
        <v>-1</v>
      </c>
      <c r="Q97">
        <v>0</v>
      </c>
      <c r="R97">
        <v>0</v>
      </c>
      <c r="S97">
        <v>0</v>
      </c>
    </row>
    <row r="98" spans="1:19" hidden="1" x14ac:dyDescent="0.2">
      <c r="A98" t="s">
        <v>438</v>
      </c>
      <c r="B98" t="s">
        <v>368</v>
      </c>
      <c r="C98" t="s">
        <v>33</v>
      </c>
      <c r="D98" t="s">
        <v>59</v>
      </c>
      <c r="E98">
        <v>5</v>
      </c>
      <c r="F98" t="s">
        <v>439</v>
      </c>
      <c r="G98" t="s">
        <v>154</v>
      </c>
      <c r="H98">
        <v>10</v>
      </c>
      <c r="I98">
        <v>7</v>
      </c>
      <c r="J98">
        <v>50</v>
      </c>
      <c r="K98">
        <v>0</v>
      </c>
      <c r="L98">
        <v>0</v>
      </c>
      <c r="M98">
        <v>1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</row>
    <row r="99" spans="1:19" hidden="1" x14ac:dyDescent="0.2">
      <c r="A99" t="s">
        <v>376</v>
      </c>
      <c r="B99" t="s">
        <v>368</v>
      </c>
      <c r="C99" t="s">
        <v>56</v>
      </c>
      <c r="D99" t="s">
        <v>32</v>
      </c>
      <c r="E99">
        <v>8</v>
      </c>
      <c r="F99" t="s">
        <v>377</v>
      </c>
      <c r="G99" t="s">
        <v>206</v>
      </c>
      <c r="H99">
        <v>36</v>
      </c>
      <c r="I99">
        <v>23</v>
      </c>
      <c r="J99">
        <v>333</v>
      </c>
      <c r="K99">
        <v>4</v>
      </c>
      <c r="L99">
        <v>0</v>
      </c>
      <c r="M99">
        <v>0</v>
      </c>
      <c r="N99">
        <v>1</v>
      </c>
      <c r="O99">
        <v>2</v>
      </c>
      <c r="P99">
        <v>-2</v>
      </c>
      <c r="Q99">
        <v>0</v>
      </c>
      <c r="R99">
        <v>0</v>
      </c>
      <c r="S99">
        <v>0</v>
      </c>
    </row>
    <row r="100" spans="1:19" hidden="1" x14ac:dyDescent="0.2">
      <c r="A100" t="s">
        <v>394</v>
      </c>
      <c r="B100" t="s">
        <v>368</v>
      </c>
      <c r="C100" t="s">
        <v>34</v>
      </c>
      <c r="D100" t="s">
        <v>37</v>
      </c>
      <c r="E100">
        <v>1</v>
      </c>
      <c r="F100" t="s">
        <v>395</v>
      </c>
      <c r="G100" t="s">
        <v>104</v>
      </c>
      <c r="H100">
        <v>45</v>
      </c>
      <c r="I100">
        <v>36</v>
      </c>
      <c r="J100">
        <v>356</v>
      </c>
      <c r="K100">
        <v>3</v>
      </c>
      <c r="L100">
        <v>0</v>
      </c>
      <c r="M100">
        <v>2</v>
      </c>
      <c r="N100">
        <v>1</v>
      </c>
      <c r="O100">
        <v>1</v>
      </c>
      <c r="P100">
        <v>-1</v>
      </c>
      <c r="Q100">
        <v>0</v>
      </c>
      <c r="R100">
        <v>0</v>
      </c>
      <c r="S100">
        <v>0</v>
      </c>
    </row>
    <row r="101" spans="1:19" hidden="1" x14ac:dyDescent="0.2">
      <c r="A101" t="s">
        <v>374</v>
      </c>
      <c r="B101" t="s">
        <v>368</v>
      </c>
      <c r="C101" t="s">
        <v>39</v>
      </c>
      <c r="D101" t="s">
        <v>60</v>
      </c>
      <c r="E101">
        <v>1</v>
      </c>
      <c r="F101" t="s">
        <v>375</v>
      </c>
      <c r="G101" t="s">
        <v>106</v>
      </c>
      <c r="H101">
        <v>32</v>
      </c>
      <c r="I101">
        <v>23</v>
      </c>
      <c r="J101">
        <v>231</v>
      </c>
      <c r="K101">
        <v>0</v>
      </c>
      <c r="L101">
        <v>0</v>
      </c>
      <c r="M101">
        <v>1</v>
      </c>
      <c r="N101">
        <v>0</v>
      </c>
      <c r="O101">
        <v>3</v>
      </c>
      <c r="P101">
        <v>16</v>
      </c>
      <c r="Q101">
        <v>0</v>
      </c>
      <c r="R101">
        <v>0</v>
      </c>
      <c r="S101">
        <v>0</v>
      </c>
    </row>
    <row r="102" spans="1:19" hidden="1" x14ac:dyDescent="0.2">
      <c r="A102" t="s">
        <v>448</v>
      </c>
      <c r="B102" t="s">
        <v>368</v>
      </c>
      <c r="C102" t="s">
        <v>48</v>
      </c>
      <c r="D102" t="s">
        <v>55</v>
      </c>
      <c r="E102">
        <v>4</v>
      </c>
      <c r="F102" t="s">
        <v>449</v>
      </c>
      <c r="G102" t="s">
        <v>139</v>
      </c>
      <c r="H102">
        <v>26</v>
      </c>
      <c r="I102">
        <v>19</v>
      </c>
      <c r="J102">
        <v>124</v>
      </c>
      <c r="K102">
        <v>1</v>
      </c>
      <c r="L102">
        <v>0</v>
      </c>
      <c r="M102">
        <v>0</v>
      </c>
      <c r="N102">
        <v>0</v>
      </c>
      <c r="O102">
        <v>9</v>
      </c>
      <c r="P102">
        <v>33</v>
      </c>
      <c r="Q102">
        <v>0</v>
      </c>
      <c r="R102">
        <v>0</v>
      </c>
      <c r="S102">
        <v>0</v>
      </c>
    </row>
    <row r="103" spans="1:19" hidden="1" x14ac:dyDescent="0.2">
      <c r="A103" t="s">
        <v>396</v>
      </c>
      <c r="B103" t="s">
        <v>368</v>
      </c>
      <c r="C103" t="s">
        <v>35</v>
      </c>
      <c r="D103" t="s">
        <v>60</v>
      </c>
      <c r="E103">
        <v>8</v>
      </c>
      <c r="F103" t="s">
        <v>397</v>
      </c>
      <c r="G103" t="s">
        <v>203</v>
      </c>
      <c r="H103">
        <v>23</v>
      </c>
      <c r="I103">
        <v>14</v>
      </c>
      <c r="J103">
        <v>191</v>
      </c>
      <c r="K103">
        <v>1</v>
      </c>
      <c r="L103">
        <v>1</v>
      </c>
      <c r="M103">
        <v>0</v>
      </c>
      <c r="N103">
        <v>0</v>
      </c>
      <c r="O103">
        <v>3</v>
      </c>
      <c r="P103">
        <v>-3</v>
      </c>
      <c r="Q103">
        <v>0</v>
      </c>
      <c r="R103">
        <v>0</v>
      </c>
      <c r="S103">
        <v>0</v>
      </c>
    </row>
    <row r="104" spans="1:19" hidden="1" x14ac:dyDescent="0.2">
      <c r="A104" t="s">
        <v>372</v>
      </c>
      <c r="B104" t="s">
        <v>368</v>
      </c>
      <c r="C104" t="s">
        <v>32</v>
      </c>
      <c r="D104" t="s">
        <v>56</v>
      </c>
      <c r="E104">
        <v>8</v>
      </c>
      <c r="F104" t="s">
        <v>373</v>
      </c>
      <c r="G104" t="s">
        <v>206</v>
      </c>
      <c r="H104">
        <v>5</v>
      </c>
      <c r="I104">
        <v>4</v>
      </c>
      <c r="J104">
        <v>46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12</v>
      </c>
      <c r="Q104">
        <v>0</v>
      </c>
      <c r="R104">
        <v>0</v>
      </c>
      <c r="S104">
        <v>0</v>
      </c>
    </row>
    <row r="105" spans="1:19" hidden="1" x14ac:dyDescent="0.2">
      <c r="A105" t="s">
        <v>442</v>
      </c>
      <c r="B105" t="s">
        <v>368</v>
      </c>
      <c r="C105" t="s">
        <v>62</v>
      </c>
      <c r="D105" t="s">
        <v>52</v>
      </c>
      <c r="E105">
        <v>5</v>
      </c>
      <c r="F105" t="s">
        <v>443</v>
      </c>
      <c r="G105" t="s">
        <v>156</v>
      </c>
      <c r="H105">
        <v>30</v>
      </c>
      <c r="I105">
        <v>16</v>
      </c>
      <c r="J105">
        <v>181</v>
      </c>
      <c r="K105">
        <v>1</v>
      </c>
      <c r="L105">
        <v>0</v>
      </c>
      <c r="M105">
        <v>0</v>
      </c>
      <c r="N105">
        <v>0</v>
      </c>
      <c r="O105">
        <v>3</v>
      </c>
      <c r="P105">
        <v>21</v>
      </c>
      <c r="Q105">
        <v>0</v>
      </c>
      <c r="R105">
        <v>0</v>
      </c>
      <c r="S105">
        <v>0</v>
      </c>
    </row>
    <row r="106" spans="1:19" hidden="1" x14ac:dyDescent="0.2">
      <c r="A106" t="s">
        <v>440</v>
      </c>
      <c r="B106" t="s">
        <v>368</v>
      </c>
      <c r="C106" t="s">
        <v>31</v>
      </c>
      <c r="D106" t="s">
        <v>55</v>
      </c>
      <c r="E106">
        <v>1</v>
      </c>
      <c r="F106" t="s">
        <v>441</v>
      </c>
      <c r="G106" t="s">
        <v>101</v>
      </c>
      <c r="H106">
        <v>40</v>
      </c>
      <c r="I106">
        <v>24</v>
      </c>
      <c r="J106">
        <v>175</v>
      </c>
      <c r="K106">
        <v>0</v>
      </c>
      <c r="L106">
        <v>0</v>
      </c>
      <c r="M106">
        <v>1</v>
      </c>
      <c r="N106">
        <v>0</v>
      </c>
      <c r="O106">
        <v>1</v>
      </c>
      <c r="P106">
        <v>-1</v>
      </c>
      <c r="Q106">
        <v>0</v>
      </c>
      <c r="R106">
        <v>0</v>
      </c>
      <c r="S106">
        <v>0</v>
      </c>
    </row>
    <row r="107" spans="1:19" hidden="1" x14ac:dyDescent="0.2">
      <c r="A107" t="s">
        <v>374</v>
      </c>
      <c r="B107" t="s">
        <v>368</v>
      </c>
      <c r="C107" t="s">
        <v>39</v>
      </c>
      <c r="D107" t="s">
        <v>62</v>
      </c>
      <c r="E107">
        <v>6</v>
      </c>
      <c r="F107" t="s">
        <v>375</v>
      </c>
      <c r="G107" t="s">
        <v>174</v>
      </c>
      <c r="H107">
        <v>31</v>
      </c>
      <c r="I107">
        <v>17</v>
      </c>
      <c r="J107">
        <v>249</v>
      </c>
      <c r="K107">
        <v>1</v>
      </c>
      <c r="L107">
        <v>0</v>
      </c>
      <c r="M107">
        <v>2</v>
      </c>
      <c r="N107">
        <v>0</v>
      </c>
      <c r="O107">
        <v>3</v>
      </c>
      <c r="P107">
        <v>-5</v>
      </c>
      <c r="Q107">
        <v>0</v>
      </c>
      <c r="R107">
        <v>0</v>
      </c>
      <c r="S107">
        <v>0</v>
      </c>
    </row>
    <row r="108" spans="1:19" hidden="1" x14ac:dyDescent="0.2">
      <c r="A108" t="s">
        <v>382</v>
      </c>
      <c r="B108" t="s">
        <v>368</v>
      </c>
      <c r="C108" t="s">
        <v>45</v>
      </c>
      <c r="D108" t="s">
        <v>46</v>
      </c>
      <c r="E108">
        <v>8</v>
      </c>
      <c r="F108" t="s">
        <v>383</v>
      </c>
      <c r="G108" t="s">
        <v>198</v>
      </c>
      <c r="H108">
        <v>6</v>
      </c>
      <c r="I108">
        <v>3</v>
      </c>
      <c r="J108">
        <v>12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1</v>
      </c>
      <c r="Q108">
        <v>0</v>
      </c>
      <c r="R108">
        <v>0</v>
      </c>
      <c r="S108">
        <v>0</v>
      </c>
    </row>
    <row r="109" spans="1:19" hidden="1" x14ac:dyDescent="0.2">
      <c r="A109" t="s">
        <v>378</v>
      </c>
      <c r="B109" t="s">
        <v>368</v>
      </c>
      <c r="C109" t="s">
        <v>44</v>
      </c>
      <c r="D109" t="s">
        <v>57</v>
      </c>
      <c r="E109">
        <v>6</v>
      </c>
      <c r="F109" t="s">
        <v>379</v>
      </c>
      <c r="G109" t="s">
        <v>177</v>
      </c>
      <c r="H109">
        <v>36</v>
      </c>
      <c r="I109">
        <v>20</v>
      </c>
      <c r="J109">
        <v>269</v>
      </c>
      <c r="K109">
        <v>1</v>
      </c>
      <c r="L109">
        <v>0</v>
      </c>
      <c r="M109">
        <v>2</v>
      </c>
      <c r="N109">
        <v>0</v>
      </c>
      <c r="O109">
        <v>7</v>
      </c>
      <c r="P109">
        <v>30</v>
      </c>
      <c r="Q109">
        <v>1</v>
      </c>
      <c r="R109">
        <v>0</v>
      </c>
      <c r="S109">
        <v>0</v>
      </c>
    </row>
    <row r="110" spans="1:19" hidden="1" x14ac:dyDescent="0.2">
      <c r="A110" t="s">
        <v>438</v>
      </c>
      <c r="B110" t="s">
        <v>368</v>
      </c>
      <c r="C110" t="s">
        <v>33</v>
      </c>
      <c r="D110" t="s">
        <v>44</v>
      </c>
      <c r="E110">
        <v>2</v>
      </c>
      <c r="F110" t="s">
        <v>439</v>
      </c>
      <c r="G110" t="s">
        <v>111</v>
      </c>
      <c r="H110">
        <v>58</v>
      </c>
      <c r="I110">
        <v>27</v>
      </c>
      <c r="J110">
        <v>244</v>
      </c>
      <c r="K110">
        <v>1</v>
      </c>
      <c r="L110">
        <v>0</v>
      </c>
      <c r="M110">
        <v>1</v>
      </c>
      <c r="N110">
        <v>0</v>
      </c>
      <c r="O110">
        <v>1</v>
      </c>
      <c r="P110">
        <v>6</v>
      </c>
      <c r="Q110">
        <v>1</v>
      </c>
      <c r="R110">
        <v>0</v>
      </c>
      <c r="S110">
        <v>0</v>
      </c>
    </row>
    <row r="111" spans="1:19" hidden="1" x14ac:dyDescent="0.2">
      <c r="A111" t="s">
        <v>424</v>
      </c>
      <c r="B111" t="s">
        <v>368</v>
      </c>
      <c r="C111" t="s">
        <v>49</v>
      </c>
      <c r="D111" t="s">
        <v>61</v>
      </c>
      <c r="E111">
        <v>1</v>
      </c>
      <c r="F111" t="s">
        <v>425</v>
      </c>
      <c r="G111" t="s">
        <v>94</v>
      </c>
      <c r="H111">
        <v>42</v>
      </c>
      <c r="I111">
        <v>35</v>
      </c>
      <c r="J111">
        <v>404</v>
      </c>
      <c r="K111">
        <v>2</v>
      </c>
      <c r="L111">
        <v>0</v>
      </c>
      <c r="M111">
        <v>2</v>
      </c>
      <c r="N111">
        <v>1</v>
      </c>
      <c r="O111">
        <v>2</v>
      </c>
      <c r="P111">
        <v>-2</v>
      </c>
      <c r="Q111">
        <v>0</v>
      </c>
      <c r="R111">
        <v>0</v>
      </c>
      <c r="S111">
        <v>0</v>
      </c>
    </row>
    <row r="112" spans="1:19" hidden="1" x14ac:dyDescent="0.2">
      <c r="A112" t="s">
        <v>438</v>
      </c>
      <c r="B112" t="s">
        <v>368</v>
      </c>
      <c r="C112" t="s">
        <v>33</v>
      </c>
      <c r="D112" t="s">
        <v>62</v>
      </c>
      <c r="E112">
        <v>1</v>
      </c>
      <c r="F112" t="s">
        <v>439</v>
      </c>
      <c r="G112" t="s">
        <v>97</v>
      </c>
      <c r="H112">
        <v>13</v>
      </c>
      <c r="I112">
        <v>8</v>
      </c>
      <c r="J112">
        <v>98</v>
      </c>
      <c r="K112">
        <v>1</v>
      </c>
      <c r="L112">
        <v>1</v>
      </c>
      <c r="M112">
        <v>0</v>
      </c>
      <c r="N112">
        <v>0</v>
      </c>
      <c r="O112">
        <v>1</v>
      </c>
      <c r="P112">
        <v>6</v>
      </c>
      <c r="Q112">
        <v>0</v>
      </c>
      <c r="R112">
        <v>0</v>
      </c>
      <c r="S112">
        <v>0</v>
      </c>
    </row>
    <row r="113" spans="1:19" hidden="1" x14ac:dyDescent="0.2">
      <c r="A113" t="s">
        <v>370</v>
      </c>
      <c r="B113" t="s">
        <v>368</v>
      </c>
      <c r="C113" t="s">
        <v>58</v>
      </c>
      <c r="D113" t="s">
        <v>43</v>
      </c>
      <c r="E113">
        <v>2</v>
      </c>
      <c r="F113" t="s">
        <v>371</v>
      </c>
      <c r="G113" t="s">
        <v>112</v>
      </c>
      <c r="H113">
        <v>30</v>
      </c>
      <c r="I113">
        <v>23</v>
      </c>
      <c r="J113">
        <v>242</v>
      </c>
      <c r="K113">
        <v>3</v>
      </c>
      <c r="L113">
        <v>0</v>
      </c>
      <c r="M113">
        <v>3</v>
      </c>
      <c r="N113">
        <v>0</v>
      </c>
      <c r="O113">
        <v>5</v>
      </c>
      <c r="P113">
        <v>43</v>
      </c>
      <c r="Q113">
        <v>1</v>
      </c>
      <c r="R113">
        <v>0</v>
      </c>
      <c r="S113">
        <v>0</v>
      </c>
    </row>
    <row r="114" spans="1:19" hidden="1" x14ac:dyDescent="0.2">
      <c r="A114" t="s">
        <v>406</v>
      </c>
      <c r="B114" t="s">
        <v>368</v>
      </c>
      <c r="C114" t="s">
        <v>52</v>
      </c>
      <c r="D114" t="s">
        <v>46</v>
      </c>
      <c r="E114">
        <v>2</v>
      </c>
      <c r="F114" t="s">
        <v>407</v>
      </c>
      <c r="G114" t="s">
        <v>108</v>
      </c>
      <c r="H114">
        <v>9</v>
      </c>
      <c r="I114">
        <v>8</v>
      </c>
      <c r="J114">
        <v>120</v>
      </c>
      <c r="K114">
        <v>1</v>
      </c>
      <c r="L114">
        <v>0</v>
      </c>
      <c r="M114">
        <v>1</v>
      </c>
      <c r="N114">
        <v>0</v>
      </c>
      <c r="O114">
        <v>3</v>
      </c>
      <c r="P114">
        <v>24</v>
      </c>
      <c r="Q114">
        <v>0</v>
      </c>
      <c r="R114">
        <v>0</v>
      </c>
      <c r="S114">
        <v>0</v>
      </c>
    </row>
    <row r="115" spans="1:19" hidden="1" x14ac:dyDescent="0.2">
      <c r="A115" t="s">
        <v>450</v>
      </c>
      <c r="B115" t="s">
        <v>368</v>
      </c>
      <c r="C115" t="s">
        <v>34</v>
      </c>
      <c r="D115" t="s">
        <v>41</v>
      </c>
      <c r="E115">
        <v>4</v>
      </c>
      <c r="F115" t="s">
        <v>451</v>
      </c>
      <c r="G115" t="s">
        <v>152</v>
      </c>
      <c r="H115">
        <v>26</v>
      </c>
      <c r="I115">
        <v>16</v>
      </c>
      <c r="J115">
        <v>246</v>
      </c>
      <c r="K115">
        <v>1</v>
      </c>
      <c r="L115">
        <v>0</v>
      </c>
      <c r="M115">
        <v>0</v>
      </c>
      <c r="N115">
        <v>0</v>
      </c>
      <c r="O115">
        <v>3</v>
      </c>
      <c r="P115">
        <v>5</v>
      </c>
      <c r="Q115">
        <v>0</v>
      </c>
      <c r="R115">
        <v>0</v>
      </c>
      <c r="S115">
        <v>0</v>
      </c>
    </row>
    <row r="116" spans="1:19" hidden="1" x14ac:dyDescent="0.2">
      <c r="A116" t="s">
        <v>376</v>
      </c>
      <c r="B116" t="s">
        <v>368</v>
      </c>
      <c r="C116" t="s">
        <v>56</v>
      </c>
      <c r="D116" t="s">
        <v>49</v>
      </c>
      <c r="E116">
        <v>7</v>
      </c>
      <c r="F116" t="s">
        <v>377</v>
      </c>
      <c r="G116" t="s">
        <v>192</v>
      </c>
      <c r="H116">
        <v>31</v>
      </c>
      <c r="I116">
        <v>24</v>
      </c>
      <c r="J116">
        <v>289</v>
      </c>
      <c r="K116">
        <v>3</v>
      </c>
      <c r="L116">
        <v>0</v>
      </c>
      <c r="M116">
        <v>0</v>
      </c>
      <c r="N116">
        <v>0</v>
      </c>
      <c r="O116">
        <v>2</v>
      </c>
      <c r="P116">
        <v>3</v>
      </c>
      <c r="Q116">
        <v>0</v>
      </c>
      <c r="R116">
        <v>0</v>
      </c>
      <c r="S116">
        <v>0</v>
      </c>
    </row>
    <row r="117" spans="1:19" hidden="1" x14ac:dyDescent="0.2">
      <c r="A117" t="s">
        <v>422</v>
      </c>
      <c r="B117" t="s">
        <v>368</v>
      </c>
      <c r="C117" t="s">
        <v>43</v>
      </c>
      <c r="D117" t="s">
        <v>59</v>
      </c>
      <c r="E117">
        <v>6</v>
      </c>
      <c r="F117" t="s">
        <v>423</v>
      </c>
      <c r="G117" t="s">
        <v>180</v>
      </c>
      <c r="H117">
        <v>37</v>
      </c>
      <c r="I117">
        <v>23</v>
      </c>
      <c r="J117">
        <v>312</v>
      </c>
      <c r="K117">
        <v>3</v>
      </c>
      <c r="L117">
        <v>0</v>
      </c>
      <c r="M117">
        <v>1</v>
      </c>
      <c r="N117">
        <v>1</v>
      </c>
      <c r="O117">
        <v>4</v>
      </c>
      <c r="P117">
        <v>0</v>
      </c>
      <c r="Q117">
        <v>0</v>
      </c>
      <c r="R117">
        <v>0</v>
      </c>
      <c r="S117">
        <v>0</v>
      </c>
    </row>
    <row r="118" spans="1:19" hidden="1" x14ac:dyDescent="0.2">
      <c r="A118" t="s">
        <v>374</v>
      </c>
      <c r="B118" t="s">
        <v>368</v>
      </c>
      <c r="C118" t="s">
        <v>39</v>
      </c>
      <c r="D118" t="s">
        <v>49</v>
      </c>
      <c r="E118">
        <v>3</v>
      </c>
      <c r="F118" t="s">
        <v>375</v>
      </c>
      <c r="G118" t="s">
        <v>132</v>
      </c>
      <c r="H118">
        <v>24</v>
      </c>
      <c r="I118">
        <v>13</v>
      </c>
      <c r="J118">
        <v>121</v>
      </c>
      <c r="K118">
        <v>0</v>
      </c>
      <c r="L118">
        <v>0</v>
      </c>
      <c r="M118">
        <v>1</v>
      </c>
      <c r="N118">
        <v>0</v>
      </c>
      <c r="O118">
        <v>1</v>
      </c>
      <c r="P118">
        <v>-1</v>
      </c>
      <c r="Q118">
        <v>0</v>
      </c>
      <c r="R118">
        <v>0</v>
      </c>
      <c r="S118">
        <v>0</v>
      </c>
    </row>
    <row r="119" spans="1:19" hidden="1" x14ac:dyDescent="0.2">
      <c r="A119" t="s">
        <v>446</v>
      </c>
      <c r="B119" t="s">
        <v>368</v>
      </c>
      <c r="C119" t="s">
        <v>33</v>
      </c>
      <c r="D119" t="s">
        <v>59</v>
      </c>
      <c r="E119">
        <v>5</v>
      </c>
      <c r="F119" t="s">
        <v>447</v>
      </c>
      <c r="G119" t="s">
        <v>154</v>
      </c>
      <c r="H119">
        <v>31</v>
      </c>
      <c r="I119">
        <v>24</v>
      </c>
      <c r="J119">
        <v>312</v>
      </c>
      <c r="K119">
        <v>2</v>
      </c>
      <c r="L119">
        <v>0</v>
      </c>
      <c r="M119">
        <v>1</v>
      </c>
      <c r="N119">
        <v>1</v>
      </c>
      <c r="O119">
        <v>1</v>
      </c>
      <c r="P119">
        <v>14</v>
      </c>
      <c r="Q119">
        <v>0</v>
      </c>
      <c r="R119">
        <v>0</v>
      </c>
      <c r="S119">
        <v>0</v>
      </c>
    </row>
    <row r="120" spans="1:19" hidden="1" x14ac:dyDescent="0.2">
      <c r="A120" t="s">
        <v>380</v>
      </c>
      <c r="B120" t="s">
        <v>368</v>
      </c>
      <c r="C120" t="s">
        <v>60</v>
      </c>
      <c r="D120" t="s">
        <v>47</v>
      </c>
      <c r="E120">
        <v>4</v>
      </c>
      <c r="F120" t="s">
        <v>381</v>
      </c>
      <c r="G120" t="s">
        <v>149</v>
      </c>
      <c r="H120">
        <v>25</v>
      </c>
      <c r="I120">
        <v>13</v>
      </c>
      <c r="J120">
        <v>160</v>
      </c>
      <c r="K120">
        <v>0</v>
      </c>
      <c r="L120">
        <v>0</v>
      </c>
      <c r="M120">
        <v>1</v>
      </c>
      <c r="N120">
        <v>0</v>
      </c>
      <c r="O120">
        <v>10</v>
      </c>
      <c r="P120">
        <v>57</v>
      </c>
      <c r="Q120">
        <v>0</v>
      </c>
      <c r="R120">
        <v>0</v>
      </c>
      <c r="S120">
        <v>0</v>
      </c>
    </row>
    <row r="121" spans="1:19" hidden="1" x14ac:dyDescent="0.2">
      <c r="A121" t="s">
        <v>396</v>
      </c>
      <c r="B121" t="s">
        <v>368</v>
      </c>
      <c r="C121" t="s">
        <v>35</v>
      </c>
      <c r="D121" t="s">
        <v>47</v>
      </c>
      <c r="E121">
        <v>5</v>
      </c>
      <c r="F121" t="s">
        <v>397</v>
      </c>
      <c r="G121" t="s">
        <v>161</v>
      </c>
      <c r="H121">
        <v>30</v>
      </c>
      <c r="I121">
        <v>11</v>
      </c>
      <c r="J121">
        <v>141</v>
      </c>
      <c r="K121">
        <v>1</v>
      </c>
      <c r="L121">
        <v>0</v>
      </c>
      <c r="M121">
        <v>4</v>
      </c>
      <c r="N121">
        <v>0</v>
      </c>
      <c r="O121">
        <v>1</v>
      </c>
      <c r="P121">
        <v>2</v>
      </c>
      <c r="Q121">
        <v>0</v>
      </c>
      <c r="R121">
        <v>0</v>
      </c>
      <c r="S121">
        <v>0</v>
      </c>
    </row>
    <row r="122" spans="1:19" hidden="1" x14ac:dyDescent="0.2">
      <c r="A122" t="s">
        <v>420</v>
      </c>
      <c r="B122" t="s">
        <v>368</v>
      </c>
      <c r="C122" t="s">
        <v>53</v>
      </c>
      <c r="D122" t="s">
        <v>50</v>
      </c>
      <c r="E122">
        <v>5</v>
      </c>
      <c r="F122" t="s">
        <v>421</v>
      </c>
      <c r="G122" t="s">
        <v>162</v>
      </c>
      <c r="H122">
        <v>32</v>
      </c>
      <c r="I122">
        <v>21</v>
      </c>
      <c r="J122">
        <v>219</v>
      </c>
      <c r="K122">
        <v>1</v>
      </c>
      <c r="L122">
        <v>0</v>
      </c>
      <c r="M122">
        <v>2</v>
      </c>
      <c r="N122">
        <v>0</v>
      </c>
      <c r="O122">
        <v>1</v>
      </c>
      <c r="P122">
        <v>1</v>
      </c>
      <c r="Q122">
        <v>0</v>
      </c>
      <c r="R122">
        <v>0</v>
      </c>
      <c r="S122">
        <v>0</v>
      </c>
    </row>
    <row r="123" spans="1:19" hidden="1" x14ac:dyDescent="0.2">
      <c r="A123" t="s">
        <v>388</v>
      </c>
      <c r="B123" t="s">
        <v>368</v>
      </c>
      <c r="C123" t="s">
        <v>42</v>
      </c>
      <c r="D123" t="s">
        <v>58</v>
      </c>
      <c r="E123">
        <v>3</v>
      </c>
      <c r="F123" t="s">
        <v>389</v>
      </c>
      <c r="G123" t="s">
        <v>135</v>
      </c>
      <c r="H123">
        <v>49</v>
      </c>
      <c r="I123">
        <v>26</v>
      </c>
      <c r="J123">
        <v>297</v>
      </c>
      <c r="K123">
        <v>2</v>
      </c>
      <c r="L123">
        <v>1</v>
      </c>
      <c r="M123">
        <v>3</v>
      </c>
      <c r="N123">
        <v>0</v>
      </c>
      <c r="O123">
        <v>1</v>
      </c>
      <c r="P123">
        <v>-1</v>
      </c>
      <c r="Q123">
        <v>0</v>
      </c>
      <c r="R123">
        <v>0</v>
      </c>
      <c r="S123">
        <v>0</v>
      </c>
    </row>
    <row r="124" spans="1:19" hidden="1" x14ac:dyDescent="0.2">
      <c r="A124" t="s">
        <v>444</v>
      </c>
      <c r="B124" t="s">
        <v>368</v>
      </c>
      <c r="C124" t="s">
        <v>40</v>
      </c>
      <c r="D124" t="s">
        <v>59</v>
      </c>
      <c r="E124">
        <v>4</v>
      </c>
      <c r="F124" t="s">
        <v>445</v>
      </c>
      <c r="G124" t="s">
        <v>143</v>
      </c>
      <c r="H124">
        <v>50</v>
      </c>
      <c r="I124">
        <v>28</v>
      </c>
      <c r="J124">
        <v>298</v>
      </c>
      <c r="K124">
        <v>1</v>
      </c>
      <c r="L124">
        <v>0</v>
      </c>
      <c r="M124">
        <v>0</v>
      </c>
      <c r="N124">
        <v>0</v>
      </c>
      <c r="O124">
        <v>4</v>
      </c>
      <c r="P124">
        <v>31</v>
      </c>
      <c r="Q124">
        <v>0</v>
      </c>
      <c r="R124">
        <v>0</v>
      </c>
      <c r="S124">
        <v>0</v>
      </c>
    </row>
    <row r="125" spans="1:19" hidden="1" x14ac:dyDescent="0.2">
      <c r="A125" t="s">
        <v>384</v>
      </c>
      <c r="B125" t="s">
        <v>368</v>
      </c>
      <c r="C125" t="s">
        <v>51</v>
      </c>
      <c r="D125" t="s">
        <v>58</v>
      </c>
      <c r="E125">
        <v>6</v>
      </c>
      <c r="F125" t="s">
        <v>385</v>
      </c>
      <c r="G125" t="s">
        <v>171</v>
      </c>
      <c r="H125">
        <v>33</v>
      </c>
      <c r="I125">
        <v>22</v>
      </c>
      <c r="J125">
        <v>243</v>
      </c>
      <c r="K125">
        <v>3</v>
      </c>
      <c r="L125">
        <v>0</v>
      </c>
      <c r="M125">
        <v>0</v>
      </c>
      <c r="N125">
        <v>0</v>
      </c>
      <c r="O125">
        <v>3</v>
      </c>
      <c r="P125">
        <v>-2</v>
      </c>
      <c r="Q125">
        <v>0</v>
      </c>
      <c r="R125">
        <v>0</v>
      </c>
      <c r="S125">
        <v>0</v>
      </c>
    </row>
    <row r="126" spans="1:19" hidden="1" x14ac:dyDescent="0.2">
      <c r="A126" t="s">
        <v>440</v>
      </c>
      <c r="B126" t="s">
        <v>368</v>
      </c>
      <c r="C126" t="s">
        <v>31</v>
      </c>
      <c r="D126" t="s">
        <v>39</v>
      </c>
      <c r="E126">
        <v>4</v>
      </c>
      <c r="F126" t="s">
        <v>441</v>
      </c>
      <c r="G126" t="s">
        <v>150</v>
      </c>
      <c r="H126">
        <v>27</v>
      </c>
      <c r="I126">
        <v>17</v>
      </c>
      <c r="J126">
        <v>213</v>
      </c>
      <c r="K126">
        <v>1</v>
      </c>
      <c r="L126">
        <v>0</v>
      </c>
      <c r="M126">
        <v>2</v>
      </c>
      <c r="N126">
        <v>0</v>
      </c>
      <c r="O126">
        <v>2</v>
      </c>
      <c r="P126">
        <v>-2</v>
      </c>
      <c r="Q126">
        <v>0</v>
      </c>
      <c r="R126">
        <v>0</v>
      </c>
      <c r="S126">
        <v>0</v>
      </c>
    </row>
    <row r="127" spans="1:19" hidden="1" x14ac:dyDescent="0.2">
      <c r="A127" t="s">
        <v>432</v>
      </c>
      <c r="B127" t="s">
        <v>368</v>
      </c>
      <c r="C127" t="s">
        <v>54</v>
      </c>
      <c r="D127" t="s">
        <v>50</v>
      </c>
      <c r="E127">
        <v>7</v>
      </c>
      <c r="F127" t="s">
        <v>433</v>
      </c>
      <c r="G127" t="s">
        <v>183</v>
      </c>
      <c r="H127">
        <v>35</v>
      </c>
      <c r="I127">
        <v>22</v>
      </c>
      <c r="J127">
        <v>187</v>
      </c>
      <c r="K127">
        <v>1</v>
      </c>
      <c r="L127">
        <v>0</v>
      </c>
      <c r="M127">
        <v>2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</row>
    <row r="128" spans="1:19" hidden="1" x14ac:dyDescent="0.2">
      <c r="A128" t="s">
        <v>390</v>
      </c>
      <c r="B128" t="s">
        <v>368</v>
      </c>
      <c r="C128" t="s">
        <v>36</v>
      </c>
      <c r="D128" t="s">
        <v>54</v>
      </c>
      <c r="E128">
        <v>1</v>
      </c>
      <c r="F128" t="s">
        <v>391</v>
      </c>
      <c r="G128" t="s">
        <v>103</v>
      </c>
      <c r="H128">
        <v>33</v>
      </c>
      <c r="I128">
        <v>16</v>
      </c>
      <c r="J128">
        <v>210</v>
      </c>
      <c r="K128">
        <v>2</v>
      </c>
      <c r="L128">
        <v>0</v>
      </c>
      <c r="M128">
        <v>2</v>
      </c>
      <c r="N128">
        <v>0</v>
      </c>
      <c r="O128">
        <v>6</v>
      </c>
      <c r="P128">
        <v>18</v>
      </c>
      <c r="Q128">
        <v>0</v>
      </c>
      <c r="R128">
        <v>0</v>
      </c>
      <c r="S128">
        <v>0</v>
      </c>
    </row>
    <row r="129" spans="1:19" hidden="1" x14ac:dyDescent="0.2">
      <c r="A129" t="s">
        <v>442</v>
      </c>
      <c r="B129" t="s">
        <v>368</v>
      </c>
      <c r="C129" t="s">
        <v>62</v>
      </c>
      <c r="D129" t="s">
        <v>39</v>
      </c>
      <c r="E129">
        <v>6</v>
      </c>
      <c r="F129" t="s">
        <v>443</v>
      </c>
      <c r="G129" t="s">
        <v>174</v>
      </c>
      <c r="H129">
        <v>37</v>
      </c>
      <c r="I129">
        <v>22</v>
      </c>
      <c r="J129">
        <v>282</v>
      </c>
      <c r="K129">
        <v>1</v>
      </c>
      <c r="L129">
        <v>0</v>
      </c>
      <c r="M129">
        <v>0</v>
      </c>
      <c r="N129">
        <v>0</v>
      </c>
      <c r="O129">
        <v>2</v>
      </c>
      <c r="P129">
        <v>10</v>
      </c>
      <c r="Q129">
        <v>0</v>
      </c>
      <c r="R129">
        <v>0</v>
      </c>
      <c r="S129">
        <v>0</v>
      </c>
    </row>
    <row r="130" spans="1:19" hidden="1" x14ac:dyDescent="0.2">
      <c r="A130" t="s">
        <v>422</v>
      </c>
      <c r="B130" t="s">
        <v>368</v>
      </c>
      <c r="C130" t="s">
        <v>43</v>
      </c>
      <c r="D130" t="s">
        <v>34</v>
      </c>
      <c r="E130">
        <v>5</v>
      </c>
      <c r="F130" t="s">
        <v>423</v>
      </c>
      <c r="G130" t="s">
        <v>165</v>
      </c>
      <c r="H130">
        <v>27</v>
      </c>
      <c r="I130">
        <v>20</v>
      </c>
      <c r="J130">
        <v>275</v>
      </c>
      <c r="K130">
        <v>2</v>
      </c>
      <c r="L130">
        <v>0</v>
      </c>
      <c r="M130">
        <v>0</v>
      </c>
      <c r="N130">
        <v>0</v>
      </c>
      <c r="O130">
        <v>2</v>
      </c>
      <c r="P130">
        <v>3</v>
      </c>
      <c r="Q130">
        <v>1</v>
      </c>
      <c r="R130">
        <v>0</v>
      </c>
      <c r="S130">
        <v>0</v>
      </c>
    </row>
    <row r="131" spans="1:19" hidden="1" x14ac:dyDescent="0.2">
      <c r="A131" t="s">
        <v>426</v>
      </c>
      <c r="B131" t="s">
        <v>368</v>
      </c>
      <c r="C131" t="s">
        <v>46</v>
      </c>
      <c r="D131" t="s">
        <v>48</v>
      </c>
      <c r="E131">
        <v>6</v>
      </c>
      <c r="F131" t="s">
        <v>427</v>
      </c>
      <c r="G131" t="s">
        <v>169</v>
      </c>
      <c r="H131">
        <v>45</v>
      </c>
      <c r="I131">
        <v>29</v>
      </c>
      <c r="J131">
        <v>421</v>
      </c>
      <c r="K131">
        <v>1</v>
      </c>
      <c r="L131">
        <v>0</v>
      </c>
      <c r="M131">
        <v>2</v>
      </c>
      <c r="N131">
        <v>1</v>
      </c>
      <c r="O131">
        <v>2</v>
      </c>
      <c r="P131">
        <v>-1</v>
      </c>
      <c r="Q131">
        <v>0</v>
      </c>
      <c r="R131">
        <v>0</v>
      </c>
      <c r="S131">
        <v>0</v>
      </c>
    </row>
    <row r="132" spans="1:19" hidden="1" x14ac:dyDescent="0.2">
      <c r="A132" t="s">
        <v>372</v>
      </c>
      <c r="B132" t="s">
        <v>368</v>
      </c>
      <c r="C132" t="s">
        <v>32</v>
      </c>
      <c r="D132" t="s">
        <v>45</v>
      </c>
      <c r="E132">
        <v>1</v>
      </c>
      <c r="F132" t="s">
        <v>373</v>
      </c>
      <c r="G132" t="s">
        <v>93</v>
      </c>
      <c r="H132">
        <v>24</v>
      </c>
      <c r="I132">
        <v>15</v>
      </c>
      <c r="J132">
        <v>179</v>
      </c>
      <c r="K132">
        <v>2</v>
      </c>
      <c r="L132">
        <v>0</v>
      </c>
      <c r="M132">
        <v>1</v>
      </c>
      <c r="N132">
        <v>0</v>
      </c>
      <c r="O132">
        <v>2</v>
      </c>
      <c r="P132">
        <v>-1</v>
      </c>
      <c r="Q132">
        <v>0</v>
      </c>
      <c r="R132">
        <v>0</v>
      </c>
      <c r="S132">
        <v>0</v>
      </c>
    </row>
    <row r="133" spans="1:19" hidden="1" x14ac:dyDescent="0.2">
      <c r="A133" t="s">
        <v>400</v>
      </c>
      <c r="B133" t="s">
        <v>368</v>
      </c>
      <c r="C133" t="s">
        <v>55</v>
      </c>
      <c r="D133" t="s">
        <v>45</v>
      </c>
      <c r="E133">
        <v>5</v>
      </c>
      <c r="F133" t="s">
        <v>401</v>
      </c>
      <c r="G133" t="s">
        <v>157</v>
      </c>
      <c r="H133">
        <v>35</v>
      </c>
      <c r="I133">
        <v>19</v>
      </c>
      <c r="J133">
        <v>210</v>
      </c>
      <c r="K133">
        <v>1</v>
      </c>
      <c r="L133">
        <v>0</v>
      </c>
      <c r="M133">
        <v>0</v>
      </c>
      <c r="N133">
        <v>0</v>
      </c>
      <c r="O133">
        <v>2</v>
      </c>
      <c r="P133">
        <v>2</v>
      </c>
      <c r="Q133">
        <v>2</v>
      </c>
      <c r="R133">
        <v>0</v>
      </c>
      <c r="S133">
        <v>0</v>
      </c>
    </row>
    <row r="134" spans="1:19" hidden="1" x14ac:dyDescent="0.2">
      <c r="A134" t="s">
        <v>384</v>
      </c>
      <c r="B134" t="s">
        <v>368</v>
      </c>
      <c r="C134" t="s">
        <v>51</v>
      </c>
      <c r="D134" t="s">
        <v>48</v>
      </c>
      <c r="E134">
        <v>8</v>
      </c>
      <c r="F134" t="s">
        <v>385</v>
      </c>
      <c r="G134" t="s">
        <v>199</v>
      </c>
      <c r="H134">
        <v>38</v>
      </c>
      <c r="I134">
        <v>23</v>
      </c>
      <c r="J134">
        <v>231</v>
      </c>
      <c r="K134">
        <v>1</v>
      </c>
      <c r="L134">
        <v>0</v>
      </c>
      <c r="M134">
        <v>2</v>
      </c>
      <c r="N134">
        <v>0</v>
      </c>
      <c r="O134">
        <v>6</v>
      </c>
      <c r="P134">
        <v>4</v>
      </c>
      <c r="Q134">
        <v>0</v>
      </c>
      <c r="R134">
        <v>0</v>
      </c>
      <c r="S134">
        <v>0</v>
      </c>
    </row>
    <row r="135" spans="1:19" hidden="1" x14ac:dyDescent="0.2">
      <c r="A135" t="s">
        <v>412</v>
      </c>
      <c r="B135" t="s">
        <v>368</v>
      </c>
      <c r="C135" t="s">
        <v>37</v>
      </c>
      <c r="D135" t="s">
        <v>34</v>
      </c>
      <c r="E135">
        <v>7</v>
      </c>
      <c r="F135" t="s">
        <v>413</v>
      </c>
      <c r="G135" t="s">
        <v>193</v>
      </c>
      <c r="H135">
        <v>24</v>
      </c>
      <c r="I135">
        <v>13</v>
      </c>
      <c r="J135">
        <v>170</v>
      </c>
      <c r="K135">
        <v>0</v>
      </c>
      <c r="L135">
        <v>0</v>
      </c>
      <c r="M135">
        <v>0</v>
      </c>
      <c r="N135">
        <v>0</v>
      </c>
      <c r="O135">
        <v>4</v>
      </c>
      <c r="P135">
        <v>-4</v>
      </c>
      <c r="Q135">
        <v>0</v>
      </c>
      <c r="R135">
        <v>0</v>
      </c>
      <c r="S135">
        <v>0</v>
      </c>
    </row>
    <row r="136" spans="1:19" hidden="1" x14ac:dyDescent="0.2">
      <c r="A136" t="s">
        <v>416</v>
      </c>
      <c r="B136" t="s">
        <v>368</v>
      </c>
      <c r="C136" t="s">
        <v>47</v>
      </c>
      <c r="D136" t="s">
        <v>57</v>
      </c>
      <c r="E136">
        <v>2</v>
      </c>
      <c r="F136" t="s">
        <v>417</v>
      </c>
      <c r="G136" t="s">
        <v>121</v>
      </c>
      <c r="H136">
        <v>33</v>
      </c>
      <c r="I136">
        <v>25</v>
      </c>
      <c r="J136">
        <v>249</v>
      </c>
      <c r="K136">
        <v>2</v>
      </c>
      <c r="L136">
        <v>1</v>
      </c>
      <c r="M136">
        <v>0</v>
      </c>
      <c r="N136">
        <v>0</v>
      </c>
      <c r="O136">
        <v>6</v>
      </c>
      <c r="P136">
        <v>23</v>
      </c>
      <c r="Q136">
        <v>0</v>
      </c>
      <c r="R136">
        <v>0</v>
      </c>
      <c r="S136">
        <v>0</v>
      </c>
    </row>
    <row r="137" spans="1:19" hidden="1" x14ac:dyDescent="0.2">
      <c r="A137" t="s">
        <v>442</v>
      </c>
      <c r="B137" t="s">
        <v>368</v>
      </c>
      <c r="C137" t="s">
        <v>62</v>
      </c>
      <c r="D137" t="s">
        <v>48</v>
      </c>
      <c r="E137">
        <v>7</v>
      </c>
      <c r="F137" t="s">
        <v>443</v>
      </c>
      <c r="G137" t="s">
        <v>190</v>
      </c>
      <c r="H137">
        <v>32</v>
      </c>
      <c r="I137">
        <v>21</v>
      </c>
      <c r="J137">
        <v>251</v>
      </c>
      <c r="K137">
        <v>1</v>
      </c>
      <c r="L137">
        <v>0</v>
      </c>
      <c r="M137">
        <v>0</v>
      </c>
      <c r="N137">
        <v>0</v>
      </c>
      <c r="O137">
        <v>3</v>
      </c>
      <c r="P137">
        <v>5</v>
      </c>
      <c r="Q137">
        <v>0</v>
      </c>
      <c r="R137">
        <v>0</v>
      </c>
      <c r="S137">
        <v>0</v>
      </c>
    </row>
    <row r="138" spans="1:19" hidden="1" x14ac:dyDescent="0.2">
      <c r="A138" t="s">
        <v>424</v>
      </c>
      <c r="B138" t="s">
        <v>368</v>
      </c>
      <c r="C138" t="s">
        <v>49</v>
      </c>
      <c r="D138" t="s">
        <v>55</v>
      </c>
      <c r="E138">
        <v>8</v>
      </c>
      <c r="F138" t="s">
        <v>425</v>
      </c>
      <c r="G138" t="s">
        <v>202</v>
      </c>
      <c r="H138">
        <v>37</v>
      </c>
      <c r="I138">
        <v>28</v>
      </c>
      <c r="J138">
        <v>301</v>
      </c>
      <c r="K138">
        <v>3</v>
      </c>
      <c r="L138">
        <v>0</v>
      </c>
      <c r="M138">
        <v>0</v>
      </c>
      <c r="N138">
        <v>1</v>
      </c>
      <c r="O138">
        <v>1</v>
      </c>
      <c r="P138">
        <v>0</v>
      </c>
      <c r="Q138">
        <v>0</v>
      </c>
      <c r="R138">
        <v>0</v>
      </c>
      <c r="S138">
        <v>0</v>
      </c>
    </row>
    <row r="139" spans="1:19" hidden="1" x14ac:dyDescent="0.2">
      <c r="A139" t="s">
        <v>414</v>
      </c>
      <c r="B139" t="s">
        <v>368</v>
      </c>
      <c r="C139" t="s">
        <v>59</v>
      </c>
      <c r="D139" t="s">
        <v>43</v>
      </c>
      <c r="E139">
        <v>6</v>
      </c>
      <c r="F139" t="s">
        <v>415</v>
      </c>
      <c r="G139" t="s">
        <v>180</v>
      </c>
      <c r="H139">
        <v>50</v>
      </c>
      <c r="I139">
        <v>30</v>
      </c>
      <c r="J139">
        <v>312</v>
      </c>
      <c r="K139">
        <v>3</v>
      </c>
      <c r="L139">
        <v>0</v>
      </c>
      <c r="M139">
        <v>0</v>
      </c>
      <c r="N139">
        <v>1</v>
      </c>
      <c r="O139">
        <v>4</v>
      </c>
      <c r="P139">
        <v>35</v>
      </c>
      <c r="Q139">
        <v>0</v>
      </c>
      <c r="R139">
        <v>0</v>
      </c>
      <c r="S139">
        <v>0</v>
      </c>
    </row>
    <row r="140" spans="1:19" hidden="1" x14ac:dyDescent="0.2">
      <c r="A140" t="s">
        <v>444</v>
      </c>
      <c r="B140" t="s">
        <v>368</v>
      </c>
      <c r="C140" t="s">
        <v>40</v>
      </c>
      <c r="D140" t="s">
        <v>58</v>
      </c>
      <c r="E140">
        <v>7</v>
      </c>
      <c r="F140" t="s">
        <v>445</v>
      </c>
      <c r="G140" t="s">
        <v>184</v>
      </c>
      <c r="H140">
        <v>29</v>
      </c>
      <c r="I140">
        <v>13</v>
      </c>
      <c r="J140">
        <v>182</v>
      </c>
      <c r="K140">
        <v>2</v>
      </c>
      <c r="L140">
        <v>0</v>
      </c>
      <c r="M140">
        <v>1</v>
      </c>
      <c r="N140">
        <v>0</v>
      </c>
      <c r="O140">
        <v>5</v>
      </c>
      <c r="P140">
        <v>-3</v>
      </c>
      <c r="Q140">
        <v>0</v>
      </c>
      <c r="R140">
        <v>0</v>
      </c>
      <c r="S140">
        <v>0</v>
      </c>
    </row>
    <row r="141" spans="1:19" hidden="1" x14ac:dyDescent="0.2">
      <c r="A141" t="s">
        <v>386</v>
      </c>
      <c r="B141" t="s">
        <v>368</v>
      </c>
      <c r="C141" t="s">
        <v>50</v>
      </c>
      <c r="D141" t="s">
        <v>38</v>
      </c>
      <c r="E141">
        <v>1</v>
      </c>
      <c r="F141" t="s">
        <v>387</v>
      </c>
      <c r="G141" t="s">
        <v>105</v>
      </c>
      <c r="H141">
        <v>34</v>
      </c>
      <c r="I141">
        <v>23</v>
      </c>
      <c r="J141">
        <v>298</v>
      </c>
      <c r="K141">
        <v>2</v>
      </c>
      <c r="L141">
        <v>0</v>
      </c>
      <c r="M141">
        <v>2</v>
      </c>
      <c r="N141">
        <v>0</v>
      </c>
      <c r="O141">
        <v>5</v>
      </c>
      <c r="P141">
        <v>7</v>
      </c>
      <c r="Q141">
        <v>0</v>
      </c>
      <c r="R141">
        <v>0</v>
      </c>
      <c r="S141">
        <v>0</v>
      </c>
    </row>
    <row r="142" spans="1:19" hidden="1" x14ac:dyDescent="0.2">
      <c r="A142" t="s">
        <v>367</v>
      </c>
      <c r="B142" t="s">
        <v>368</v>
      </c>
      <c r="C142" t="s">
        <v>61</v>
      </c>
      <c r="D142" t="s">
        <v>52</v>
      </c>
      <c r="E142">
        <v>6</v>
      </c>
      <c r="F142" t="s">
        <v>369</v>
      </c>
      <c r="G142" t="s">
        <v>170</v>
      </c>
      <c r="H142">
        <v>42</v>
      </c>
      <c r="I142">
        <v>27</v>
      </c>
      <c r="J142">
        <v>405</v>
      </c>
      <c r="K142">
        <v>4</v>
      </c>
      <c r="L142">
        <v>0</v>
      </c>
      <c r="M142">
        <v>1</v>
      </c>
      <c r="N142">
        <v>1</v>
      </c>
      <c r="O142">
        <v>6</v>
      </c>
      <c r="P142">
        <v>37</v>
      </c>
      <c r="Q142">
        <v>0</v>
      </c>
      <c r="R142">
        <v>0</v>
      </c>
      <c r="S142">
        <v>0</v>
      </c>
    </row>
    <row r="143" spans="1:19" hidden="1" x14ac:dyDescent="0.2">
      <c r="A143" t="s">
        <v>430</v>
      </c>
      <c r="B143" t="s">
        <v>368</v>
      </c>
      <c r="C143" t="s">
        <v>34</v>
      </c>
      <c r="D143" t="s">
        <v>37</v>
      </c>
      <c r="E143">
        <v>7</v>
      </c>
      <c r="F143" t="s">
        <v>431</v>
      </c>
      <c r="G143" t="s">
        <v>193</v>
      </c>
      <c r="H143">
        <v>27</v>
      </c>
      <c r="I143">
        <v>17</v>
      </c>
      <c r="J143">
        <v>227</v>
      </c>
      <c r="K143">
        <v>1</v>
      </c>
      <c r="L143">
        <v>0</v>
      </c>
      <c r="M143">
        <v>3</v>
      </c>
      <c r="N143">
        <v>0</v>
      </c>
      <c r="O143">
        <v>1</v>
      </c>
      <c r="P143">
        <v>4</v>
      </c>
      <c r="Q143">
        <v>0</v>
      </c>
      <c r="R143">
        <v>0</v>
      </c>
      <c r="S143">
        <v>0</v>
      </c>
    </row>
    <row r="144" spans="1:19" hidden="1" x14ac:dyDescent="0.2">
      <c r="A144" t="s">
        <v>402</v>
      </c>
      <c r="B144" t="s">
        <v>368</v>
      </c>
      <c r="C144" t="s">
        <v>38</v>
      </c>
      <c r="D144" t="s">
        <v>41</v>
      </c>
      <c r="E144">
        <v>5</v>
      </c>
      <c r="F144" t="s">
        <v>403</v>
      </c>
      <c r="G144" t="s">
        <v>159</v>
      </c>
      <c r="H144">
        <v>45</v>
      </c>
      <c r="I144">
        <v>32</v>
      </c>
      <c r="J144">
        <v>333</v>
      </c>
      <c r="K144">
        <v>2</v>
      </c>
      <c r="L144">
        <v>0</v>
      </c>
      <c r="M144">
        <v>2</v>
      </c>
      <c r="N144">
        <v>1</v>
      </c>
      <c r="O144">
        <v>1</v>
      </c>
      <c r="P144">
        <v>3</v>
      </c>
      <c r="Q144">
        <v>0</v>
      </c>
      <c r="R144">
        <v>0</v>
      </c>
      <c r="S144">
        <v>0</v>
      </c>
    </row>
    <row r="145" spans="1:19" hidden="1" x14ac:dyDescent="0.2">
      <c r="A145" t="s">
        <v>392</v>
      </c>
      <c r="B145" t="s">
        <v>368</v>
      </c>
      <c r="C145" t="s">
        <v>54</v>
      </c>
      <c r="D145" t="s">
        <v>36</v>
      </c>
      <c r="E145">
        <v>1</v>
      </c>
      <c r="F145" t="s">
        <v>393</v>
      </c>
      <c r="G145" t="s">
        <v>103</v>
      </c>
      <c r="H145">
        <v>16</v>
      </c>
      <c r="I145">
        <v>13</v>
      </c>
      <c r="J145">
        <v>209</v>
      </c>
      <c r="K145">
        <v>4</v>
      </c>
      <c r="L145">
        <v>0</v>
      </c>
      <c r="M145">
        <v>0</v>
      </c>
      <c r="N145">
        <v>0</v>
      </c>
      <c r="O145">
        <v>2</v>
      </c>
      <c r="P145">
        <v>6</v>
      </c>
      <c r="Q145">
        <v>0</v>
      </c>
      <c r="R145">
        <v>0</v>
      </c>
      <c r="S145">
        <v>0</v>
      </c>
    </row>
    <row r="146" spans="1:19" hidden="1" x14ac:dyDescent="0.2">
      <c r="A146" t="s">
        <v>444</v>
      </c>
      <c r="B146" t="s">
        <v>368</v>
      </c>
      <c r="C146" t="s">
        <v>40</v>
      </c>
      <c r="D146" t="s">
        <v>44</v>
      </c>
      <c r="E146">
        <v>1</v>
      </c>
      <c r="F146" t="s">
        <v>445</v>
      </c>
      <c r="G146" t="s">
        <v>92</v>
      </c>
      <c r="H146">
        <v>40</v>
      </c>
      <c r="I146">
        <v>22</v>
      </c>
      <c r="J146">
        <v>183</v>
      </c>
      <c r="K146">
        <v>1</v>
      </c>
      <c r="L146">
        <v>0</v>
      </c>
      <c r="M146">
        <v>2</v>
      </c>
      <c r="N146">
        <v>0</v>
      </c>
      <c r="O146">
        <v>4</v>
      </c>
      <c r="P146">
        <v>26</v>
      </c>
      <c r="Q146">
        <v>0</v>
      </c>
      <c r="R146">
        <v>0</v>
      </c>
      <c r="S146">
        <v>0</v>
      </c>
    </row>
    <row r="147" spans="1:19" hidden="1" x14ac:dyDescent="0.2">
      <c r="A147" t="s">
        <v>422</v>
      </c>
      <c r="B147" t="s">
        <v>368</v>
      </c>
      <c r="C147" t="s">
        <v>43</v>
      </c>
      <c r="D147" t="s">
        <v>40</v>
      </c>
      <c r="E147">
        <v>3</v>
      </c>
      <c r="F147" t="s">
        <v>423</v>
      </c>
      <c r="G147" t="s">
        <v>127</v>
      </c>
      <c r="H147">
        <v>42</v>
      </c>
      <c r="I147">
        <v>33</v>
      </c>
      <c r="J147">
        <v>358</v>
      </c>
      <c r="K147">
        <v>2</v>
      </c>
      <c r="L147">
        <v>0</v>
      </c>
      <c r="M147">
        <v>0</v>
      </c>
      <c r="N147">
        <v>1</v>
      </c>
      <c r="O147">
        <v>2</v>
      </c>
      <c r="P147">
        <v>4</v>
      </c>
      <c r="Q147">
        <v>0</v>
      </c>
      <c r="R147">
        <v>0</v>
      </c>
      <c r="S147">
        <v>0</v>
      </c>
    </row>
    <row r="148" spans="1:19" hidden="1" x14ac:dyDescent="0.2">
      <c r="A148" t="s">
        <v>414</v>
      </c>
      <c r="B148" t="s">
        <v>368</v>
      </c>
      <c r="C148" t="s">
        <v>59</v>
      </c>
      <c r="D148" t="s">
        <v>41</v>
      </c>
      <c r="E148">
        <v>7</v>
      </c>
      <c r="F148" t="s">
        <v>415</v>
      </c>
      <c r="G148" t="s">
        <v>188</v>
      </c>
      <c r="H148">
        <v>44</v>
      </c>
      <c r="I148">
        <v>23</v>
      </c>
      <c r="J148">
        <v>333</v>
      </c>
      <c r="K148">
        <v>3</v>
      </c>
      <c r="L148">
        <v>0</v>
      </c>
      <c r="M148">
        <v>2</v>
      </c>
      <c r="N148">
        <v>1</v>
      </c>
      <c r="O148">
        <v>3</v>
      </c>
      <c r="P148">
        <v>27</v>
      </c>
      <c r="Q148">
        <v>0</v>
      </c>
      <c r="R148">
        <v>0</v>
      </c>
      <c r="S148">
        <v>0</v>
      </c>
    </row>
    <row r="149" spans="1:19" hidden="1" x14ac:dyDescent="0.2">
      <c r="A149" t="s">
        <v>412</v>
      </c>
      <c r="B149" t="s">
        <v>368</v>
      </c>
      <c r="C149" t="s">
        <v>37</v>
      </c>
      <c r="D149" t="s">
        <v>58</v>
      </c>
      <c r="E149">
        <v>4</v>
      </c>
      <c r="F149" t="s">
        <v>413</v>
      </c>
      <c r="G149" t="s">
        <v>145</v>
      </c>
      <c r="H149">
        <v>35</v>
      </c>
      <c r="I149">
        <v>20</v>
      </c>
      <c r="J149">
        <v>212</v>
      </c>
      <c r="K149">
        <v>3</v>
      </c>
      <c r="L149">
        <v>0</v>
      </c>
      <c r="M149">
        <v>1</v>
      </c>
      <c r="N149">
        <v>0</v>
      </c>
      <c r="O149">
        <v>3</v>
      </c>
      <c r="P149">
        <v>-2</v>
      </c>
      <c r="Q149">
        <v>0</v>
      </c>
      <c r="R149">
        <v>0</v>
      </c>
      <c r="S149">
        <v>0</v>
      </c>
    </row>
    <row r="150" spans="1:19" hidden="1" x14ac:dyDescent="0.2">
      <c r="A150" t="s">
        <v>388</v>
      </c>
      <c r="B150" t="s">
        <v>368</v>
      </c>
      <c r="C150" t="s">
        <v>42</v>
      </c>
      <c r="D150" t="s">
        <v>40</v>
      </c>
      <c r="E150">
        <v>2</v>
      </c>
      <c r="F150" t="s">
        <v>389</v>
      </c>
      <c r="G150" t="s">
        <v>120</v>
      </c>
      <c r="H150">
        <v>44</v>
      </c>
      <c r="I150">
        <v>30</v>
      </c>
      <c r="J150">
        <v>359</v>
      </c>
      <c r="K150">
        <v>2</v>
      </c>
      <c r="L150">
        <v>0</v>
      </c>
      <c r="M150">
        <v>0</v>
      </c>
      <c r="N150">
        <v>1</v>
      </c>
      <c r="O150">
        <v>3</v>
      </c>
      <c r="P150">
        <v>17</v>
      </c>
      <c r="Q150">
        <v>0</v>
      </c>
      <c r="R150">
        <v>0</v>
      </c>
      <c r="S150">
        <v>0</v>
      </c>
    </row>
    <row r="151" spans="1:19" hidden="1" x14ac:dyDescent="0.2">
      <c r="A151" t="s">
        <v>442</v>
      </c>
      <c r="B151" t="s">
        <v>368</v>
      </c>
      <c r="C151" t="s">
        <v>62</v>
      </c>
      <c r="D151" t="s">
        <v>61</v>
      </c>
      <c r="E151">
        <v>8</v>
      </c>
      <c r="F151" t="s">
        <v>443</v>
      </c>
      <c r="G151" t="s">
        <v>197</v>
      </c>
      <c r="H151">
        <v>26</v>
      </c>
      <c r="I151">
        <v>18</v>
      </c>
      <c r="J151">
        <v>145</v>
      </c>
      <c r="K151">
        <v>2</v>
      </c>
      <c r="L151">
        <v>0</v>
      </c>
      <c r="M151">
        <v>0</v>
      </c>
      <c r="N151">
        <v>0</v>
      </c>
      <c r="O151">
        <v>5</v>
      </c>
      <c r="P151">
        <v>78</v>
      </c>
      <c r="Q151">
        <v>1</v>
      </c>
      <c r="R151">
        <v>0</v>
      </c>
      <c r="S151">
        <v>0</v>
      </c>
    </row>
    <row r="152" spans="1:19" hidden="1" x14ac:dyDescent="0.2">
      <c r="A152" t="s">
        <v>418</v>
      </c>
      <c r="B152" t="s">
        <v>368</v>
      </c>
      <c r="C152" t="s">
        <v>48</v>
      </c>
      <c r="D152" t="s">
        <v>46</v>
      </c>
      <c r="E152">
        <v>6</v>
      </c>
      <c r="F152" t="s">
        <v>419</v>
      </c>
      <c r="G152" t="s">
        <v>169</v>
      </c>
      <c r="H152">
        <v>12</v>
      </c>
      <c r="I152">
        <v>8</v>
      </c>
      <c r="J152">
        <v>168</v>
      </c>
      <c r="K152">
        <v>2</v>
      </c>
      <c r="L152">
        <v>0</v>
      </c>
      <c r="M152">
        <v>0</v>
      </c>
      <c r="N152">
        <v>0</v>
      </c>
      <c r="O152">
        <v>1</v>
      </c>
      <c r="P152">
        <v>-1</v>
      </c>
      <c r="Q152">
        <v>0</v>
      </c>
      <c r="R152">
        <v>0</v>
      </c>
      <c r="S152">
        <v>0</v>
      </c>
    </row>
    <row r="153" spans="1:19" hidden="1" x14ac:dyDescent="0.2">
      <c r="A153" t="s">
        <v>376</v>
      </c>
      <c r="B153" t="s">
        <v>368</v>
      </c>
      <c r="C153" t="s">
        <v>56</v>
      </c>
      <c r="D153" t="s">
        <v>51</v>
      </c>
      <c r="E153">
        <v>1</v>
      </c>
      <c r="F153" t="s">
        <v>377</v>
      </c>
      <c r="G153" t="s">
        <v>102</v>
      </c>
      <c r="H153">
        <v>12</v>
      </c>
      <c r="I153">
        <v>7</v>
      </c>
      <c r="J153">
        <v>61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8</v>
      </c>
      <c r="Q153">
        <v>0</v>
      </c>
      <c r="R153">
        <v>0</v>
      </c>
      <c r="S153">
        <v>0</v>
      </c>
    </row>
    <row r="154" spans="1:19" hidden="1" x14ac:dyDescent="0.2">
      <c r="A154" t="s">
        <v>390</v>
      </c>
      <c r="B154" t="s">
        <v>368</v>
      </c>
      <c r="C154" t="s">
        <v>36</v>
      </c>
      <c r="D154" t="s">
        <v>53</v>
      </c>
      <c r="E154">
        <v>7</v>
      </c>
      <c r="F154" t="s">
        <v>391</v>
      </c>
      <c r="G154" t="s">
        <v>191</v>
      </c>
      <c r="H154">
        <v>29</v>
      </c>
      <c r="I154">
        <v>21</v>
      </c>
      <c r="J154">
        <v>297</v>
      </c>
      <c r="K154">
        <v>2</v>
      </c>
      <c r="L154">
        <v>0</v>
      </c>
      <c r="M154">
        <v>0</v>
      </c>
      <c r="N154">
        <v>0</v>
      </c>
      <c r="O154">
        <v>1</v>
      </c>
      <c r="P154">
        <v>5</v>
      </c>
      <c r="Q154">
        <v>0</v>
      </c>
      <c r="R154">
        <v>0</v>
      </c>
      <c r="S154">
        <v>0</v>
      </c>
    </row>
    <row r="155" spans="1:19" hidden="1" x14ac:dyDescent="0.2">
      <c r="A155" t="s">
        <v>386</v>
      </c>
      <c r="B155" t="s">
        <v>368</v>
      </c>
      <c r="C155" t="s">
        <v>50</v>
      </c>
      <c r="D155" t="s">
        <v>37</v>
      </c>
      <c r="E155">
        <v>2</v>
      </c>
      <c r="F155" t="s">
        <v>387</v>
      </c>
      <c r="G155" t="s">
        <v>109</v>
      </c>
      <c r="H155">
        <v>46</v>
      </c>
      <c r="I155">
        <v>30</v>
      </c>
      <c r="J155">
        <v>363</v>
      </c>
      <c r="K155">
        <v>1</v>
      </c>
      <c r="L155">
        <v>0</v>
      </c>
      <c r="M155">
        <v>0</v>
      </c>
      <c r="N155">
        <v>1</v>
      </c>
      <c r="O155">
        <v>1</v>
      </c>
      <c r="P155">
        <v>-1</v>
      </c>
      <c r="Q155">
        <v>0</v>
      </c>
      <c r="R155">
        <v>0</v>
      </c>
      <c r="S155">
        <v>0</v>
      </c>
    </row>
    <row r="156" spans="1:19" hidden="1" x14ac:dyDescent="0.2">
      <c r="A156" t="s">
        <v>422</v>
      </c>
      <c r="B156" t="s">
        <v>368</v>
      </c>
      <c r="C156" t="s">
        <v>43</v>
      </c>
      <c r="D156" t="s">
        <v>42</v>
      </c>
      <c r="E156">
        <v>8</v>
      </c>
      <c r="F156" t="s">
        <v>423</v>
      </c>
      <c r="G156" t="s">
        <v>196</v>
      </c>
      <c r="H156">
        <v>38</v>
      </c>
      <c r="I156">
        <v>26</v>
      </c>
      <c r="J156">
        <v>356</v>
      </c>
      <c r="K156">
        <v>4</v>
      </c>
      <c r="L156">
        <v>0</v>
      </c>
      <c r="M156">
        <v>0</v>
      </c>
      <c r="N156">
        <v>1</v>
      </c>
      <c r="O156">
        <v>1</v>
      </c>
      <c r="P156">
        <v>1</v>
      </c>
      <c r="Q156">
        <v>0</v>
      </c>
      <c r="R156">
        <v>0</v>
      </c>
      <c r="S156">
        <v>0</v>
      </c>
    </row>
    <row r="157" spans="1:19" hidden="1" x14ac:dyDescent="0.2">
      <c r="A157" t="s">
        <v>444</v>
      </c>
      <c r="B157" t="s">
        <v>368</v>
      </c>
      <c r="C157" t="s">
        <v>40</v>
      </c>
      <c r="D157" t="s">
        <v>33</v>
      </c>
      <c r="E157">
        <v>6</v>
      </c>
      <c r="F157" t="s">
        <v>445</v>
      </c>
      <c r="G157" t="s">
        <v>173</v>
      </c>
      <c r="H157">
        <v>53</v>
      </c>
      <c r="I157">
        <v>30</v>
      </c>
      <c r="J157">
        <v>331</v>
      </c>
      <c r="K157">
        <v>3</v>
      </c>
      <c r="L157">
        <v>0</v>
      </c>
      <c r="M157">
        <v>3</v>
      </c>
      <c r="N157">
        <v>1</v>
      </c>
      <c r="O157">
        <v>4</v>
      </c>
      <c r="P157">
        <v>37</v>
      </c>
      <c r="Q157">
        <v>0</v>
      </c>
      <c r="R157">
        <v>0</v>
      </c>
      <c r="S157">
        <v>0</v>
      </c>
    </row>
    <row r="158" spans="1:19" hidden="1" x14ac:dyDescent="0.2">
      <c r="A158" t="s">
        <v>448</v>
      </c>
      <c r="B158" t="s">
        <v>368</v>
      </c>
      <c r="C158" t="s">
        <v>48</v>
      </c>
      <c r="D158" t="s">
        <v>35</v>
      </c>
      <c r="E158">
        <v>3</v>
      </c>
      <c r="F158" t="s">
        <v>449</v>
      </c>
      <c r="G158" t="s">
        <v>131</v>
      </c>
      <c r="H158">
        <v>6</v>
      </c>
      <c r="I158">
        <v>5</v>
      </c>
      <c r="J158">
        <v>38</v>
      </c>
      <c r="K158">
        <v>0</v>
      </c>
      <c r="L158">
        <v>0</v>
      </c>
      <c r="M158">
        <v>0</v>
      </c>
      <c r="N158">
        <v>0</v>
      </c>
      <c r="O158">
        <v>2</v>
      </c>
      <c r="P158">
        <v>-2</v>
      </c>
      <c r="Q158">
        <v>0</v>
      </c>
      <c r="R158">
        <v>0</v>
      </c>
      <c r="S158">
        <v>0</v>
      </c>
    </row>
    <row r="159" spans="1:19" hidden="1" x14ac:dyDescent="0.2">
      <c r="A159" t="s">
        <v>410</v>
      </c>
      <c r="B159" t="s">
        <v>368</v>
      </c>
      <c r="C159" t="s">
        <v>41</v>
      </c>
      <c r="D159" t="s">
        <v>59</v>
      </c>
      <c r="E159">
        <v>7</v>
      </c>
      <c r="F159" t="s">
        <v>411</v>
      </c>
      <c r="G159" t="s">
        <v>188</v>
      </c>
      <c r="H159">
        <v>44</v>
      </c>
      <c r="I159">
        <v>28</v>
      </c>
      <c r="J159">
        <v>255</v>
      </c>
      <c r="K159">
        <v>1</v>
      </c>
      <c r="L159">
        <v>0</v>
      </c>
      <c r="M159">
        <v>1</v>
      </c>
      <c r="N159">
        <v>0</v>
      </c>
      <c r="O159">
        <v>4</v>
      </c>
      <c r="P159">
        <v>-4</v>
      </c>
      <c r="Q159">
        <v>0</v>
      </c>
      <c r="R159">
        <v>0</v>
      </c>
      <c r="S159">
        <v>0</v>
      </c>
    </row>
    <row r="160" spans="1:19" hidden="1" x14ac:dyDescent="0.2">
      <c r="A160" t="s">
        <v>367</v>
      </c>
      <c r="B160" t="s">
        <v>368</v>
      </c>
      <c r="C160" t="s">
        <v>61</v>
      </c>
      <c r="D160" t="s">
        <v>39</v>
      </c>
      <c r="E160">
        <v>7</v>
      </c>
      <c r="F160" t="s">
        <v>369</v>
      </c>
      <c r="G160" t="s">
        <v>187</v>
      </c>
      <c r="H160">
        <v>26</v>
      </c>
      <c r="I160">
        <v>18</v>
      </c>
      <c r="J160">
        <v>256</v>
      </c>
      <c r="K160">
        <v>2</v>
      </c>
      <c r="L160">
        <v>0</v>
      </c>
      <c r="M160">
        <v>0</v>
      </c>
      <c r="N160">
        <v>0</v>
      </c>
      <c r="O160">
        <v>1</v>
      </c>
      <c r="P160">
        <v>5</v>
      </c>
      <c r="Q160">
        <v>0</v>
      </c>
      <c r="R160">
        <v>0</v>
      </c>
      <c r="S160">
        <v>0</v>
      </c>
    </row>
    <row r="161" spans="1:19" hidden="1" x14ac:dyDescent="0.2">
      <c r="A161" t="s">
        <v>376</v>
      </c>
      <c r="B161" t="s">
        <v>368</v>
      </c>
      <c r="C161" t="s">
        <v>56</v>
      </c>
      <c r="D161" t="s">
        <v>45</v>
      </c>
      <c r="E161">
        <v>3</v>
      </c>
      <c r="F161" t="s">
        <v>377</v>
      </c>
      <c r="G161" t="s">
        <v>129</v>
      </c>
      <c r="H161">
        <v>32</v>
      </c>
      <c r="I161">
        <v>20</v>
      </c>
      <c r="J161">
        <v>314</v>
      </c>
      <c r="K161">
        <v>2</v>
      </c>
      <c r="L161">
        <v>0</v>
      </c>
      <c r="M161">
        <v>0</v>
      </c>
      <c r="N161">
        <v>1</v>
      </c>
      <c r="O161">
        <v>1</v>
      </c>
      <c r="P161">
        <v>-1</v>
      </c>
      <c r="Q161">
        <v>0</v>
      </c>
      <c r="R161">
        <v>0</v>
      </c>
      <c r="S161">
        <v>0</v>
      </c>
    </row>
    <row r="162" spans="1:19" hidden="1" x14ac:dyDescent="0.2">
      <c r="A162" t="s">
        <v>448</v>
      </c>
      <c r="B162" t="s">
        <v>368</v>
      </c>
      <c r="C162" t="s">
        <v>48</v>
      </c>
      <c r="D162" t="s">
        <v>49</v>
      </c>
      <c r="E162">
        <v>5</v>
      </c>
      <c r="F162" t="s">
        <v>449</v>
      </c>
      <c r="G162" t="s">
        <v>167</v>
      </c>
      <c r="H162">
        <v>26</v>
      </c>
      <c r="I162">
        <v>13</v>
      </c>
      <c r="J162">
        <v>203</v>
      </c>
      <c r="K162">
        <v>1</v>
      </c>
      <c r="L162">
        <v>0</v>
      </c>
      <c r="M162">
        <v>1</v>
      </c>
      <c r="N162">
        <v>0</v>
      </c>
      <c r="O162">
        <v>1</v>
      </c>
      <c r="P162">
        <v>24</v>
      </c>
      <c r="Q162">
        <v>0</v>
      </c>
      <c r="R162">
        <v>0</v>
      </c>
      <c r="S162">
        <v>0</v>
      </c>
    </row>
    <row r="163" spans="1:19" hidden="1" x14ac:dyDescent="0.2">
      <c r="A163" t="s">
        <v>422</v>
      </c>
      <c r="B163" t="s">
        <v>368</v>
      </c>
      <c r="C163" t="s">
        <v>43</v>
      </c>
      <c r="D163" t="s">
        <v>48</v>
      </c>
      <c r="E163">
        <v>1</v>
      </c>
      <c r="F163" t="s">
        <v>423</v>
      </c>
      <c r="G163" t="s">
        <v>89</v>
      </c>
      <c r="H163">
        <v>32</v>
      </c>
      <c r="I163">
        <v>25</v>
      </c>
      <c r="J163">
        <v>288</v>
      </c>
      <c r="K163">
        <v>4</v>
      </c>
      <c r="L163">
        <v>0</v>
      </c>
      <c r="M163">
        <v>0</v>
      </c>
      <c r="N163">
        <v>0</v>
      </c>
      <c r="O163">
        <v>3</v>
      </c>
      <c r="P163">
        <v>1</v>
      </c>
      <c r="Q163">
        <v>0</v>
      </c>
      <c r="R163">
        <v>0</v>
      </c>
      <c r="S163">
        <v>0</v>
      </c>
    </row>
    <row r="164" spans="1:19" hidden="1" x14ac:dyDescent="0.2">
      <c r="A164" t="s">
        <v>372</v>
      </c>
      <c r="B164" t="s">
        <v>368</v>
      </c>
      <c r="C164" t="s">
        <v>32</v>
      </c>
      <c r="D164" t="s">
        <v>53</v>
      </c>
      <c r="E164">
        <v>6</v>
      </c>
      <c r="F164" t="s">
        <v>373</v>
      </c>
      <c r="G164" t="s">
        <v>176</v>
      </c>
      <c r="H164">
        <v>26</v>
      </c>
      <c r="I164">
        <v>19</v>
      </c>
      <c r="J164">
        <v>253</v>
      </c>
      <c r="K164">
        <v>2</v>
      </c>
      <c r="L164">
        <v>0</v>
      </c>
      <c r="M164">
        <v>1</v>
      </c>
      <c r="N164">
        <v>0</v>
      </c>
      <c r="O164">
        <v>4</v>
      </c>
      <c r="P164">
        <v>31</v>
      </c>
      <c r="Q164">
        <v>1</v>
      </c>
      <c r="R164">
        <v>0</v>
      </c>
      <c r="S164">
        <v>0</v>
      </c>
    </row>
    <row r="165" spans="1:19" hidden="1" x14ac:dyDescent="0.2">
      <c r="A165" t="s">
        <v>416</v>
      </c>
      <c r="B165" t="s">
        <v>368</v>
      </c>
      <c r="C165" t="s">
        <v>47</v>
      </c>
      <c r="D165" t="s">
        <v>60</v>
      </c>
      <c r="E165">
        <v>4</v>
      </c>
      <c r="F165" t="s">
        <v>417</v>
      </c>
      <c r="G165" t="s">
        <v>149</v>
      </c>
      <c r="H165">
        <v>32</v>
      </c>
      <c r="I165">
        <v>22</v>
      </c>
      <c r="J165">
        <v>224</v>
      </c>
      <c r="K165">
        <v>1</v>
      </c>
      <c r="L165">
        <v>0</v>
      </c>
      <c r="M165">
        <v>0</v>
      </c>
      <c r="N165">
        <v>0</v>
      </c>
      <c r="O165">
        <v>3</v>
      </c>
      <c r="P165">
        <v>33</v>
      </c>
      <c r="Q165">
        <v>0</v>
      </c>
      <c r="R165">
        <v>0</v>
      </c>
      <c r="S165">
        <v>0</v>
      </c>
    </row>
    <row r="166" spans="1:19" hidden="1" x14ac:dyDescent="0.2">
      <c r="A166" t="s">
        <v>426</v>
      </c>
      <c r="B166" t="s">
        <v>368</v>
      </c>
      <c r="C166" t="s">
        <v>46</v>
      </c>
      <c r="D166" t="s">
        <v>35</v>
      </c>
      <c r="E166">
        <v>4</v>
      </c>
      <c r="F166" t="s">
        <v>427</v>
      </c>
      <c r="G166" t="s">
        <v>151</v>
      </c>
      <c r="H166">
        <v>46</v>
      </c>
      <c r="I166">
        <v>29</v>
      </c>
      <c r="J166">
        <v>352</v>
      </c>
      <c r="K166">
        <v>1</v>
      </c>
      <c r="L166">
        <v>0</v>
      </c>
      <c r="M166">
        <v>1</v>
      </c>
      <c r="N166">
        <v>1</v>
      </c>
      <c r="O166">
        <v>1</v>
      </c>
      <c r="P166">
        <v>-1</v>
      </c>
      <c r="Q166">
        <v>0</v>
      </c>
      <c r="R166">
        <v>0</v>
      </c>
      <c r="S166">
        <v>0</v>
      </c>
    </row>
    <row r="167" spans="1:19" hidden="1" x14ac:dyDescent="0.2">
      <c r="A167" t="s">
        <v>444</v>
      </c>
      <c r="B167" t="s">
        <v>368</v>
      </c>
      <c r="C167" t="s">
        <v>40</v>
      </c>
      <c r="D167" t="s">
        <v>42</v>
      </c>
      <c r="E167">
        <v>2</v>
      </c>
      <c r="F167" t="s">
        <v>445</v>
      </c>
      <c r="G167" t="s">
        <v>120</v>
      </c>
      <c r="H167">
        <v>33</v>
      </c>
      <c r="I167">
        <v>18</v>
      </c>
      <c r="J167">
        <v>273</v>
      </c>
      <c r="K167">
        <v>2</v>
      </c>
      <c r="L167">
        <v>0</v>
      </c>
      <c r="M167">
        <v>0</v>
      </c>
      <c r="N167">
        <v>0</v>
      </c>
      <c r="O167">
        <v>2</v>
      </c>
      <c r="P167">
        <v>27</v>
      </c>
      <c r="Q167">
        <v>0</v>
      </c>
      <c r="R167">
        <v>0</v>
      </c>
      <c r="S167">
        <v>0</v>
      </c>
    </row>
    <row r="168" spans="1:19" hidden="1" x14ac:dyDescent="0.2">
      <c r="A168" t="s">
        <v>372</v>
      </c>
      <c r="B168" t="s">
        <v>368</v>
      </c>
      <c r="C168" t="s">
        <v>32</v>
      </c>
      <c r="D168" t="s">
        <v>38</v>
      </c>
      <c r="E168">
        <v>3</v>
      </c>
      <c r="F168" t="s">
        <v>373</v>
      </c>
      <c r="G168" t="s">
        <v>130</v>
      </c>
      <c r="H168">
        <v>58</v>
      </c>
      <c r="I168">
        <v>35</v>
      </c>
      <c r="J168">
        <v>283</v>
      </c>
      <c r="K168">
        <v>2</v>
      </c>
      <c r="L168">
        <v>0</v>
      </c>
      <c r="M168">
        <v>3</v>
      </c>
      <c r="N168">
        <v>0</v>
      </c>
      <c r="O168">
        <v>4</v>
      </c>
      <c r="P168">
        <v>13</v>
      </c>
      <c r="Q168">
        <v>0</v>
      </c>
      <c r="R168">
        <v>0</v>
      </c>
      <c r="S168">
        <v>0</v>
      </c>
    </row>
    <row r="169" spans="1:19" hidden="1" x14ac:dyDescent="0.2">
      <c r="A169" t="s">
        <v>396</v>
      </c>
      <c r="B169" t="s">
        <v>368</v>
      </c>
      <c r="C169" t="s">
        <v>35</v>
      </c>
      <c r="D169" t="s">
        <v>46</v>
      </c>
      <c r="E169">
        <v>4</v>
      </c>
      <c r="F169" t="s">
        <v>397</v>
      </c>
      <c r="G169" t="s">
        <v>151</v>
      </c>
      <c r="H169">
        <v>24</v>
      </c>
      <c r="I169">
        <v>16</v>
      </c>
      <c r="J169">
        <v>171</v>
      </c>
      <c r="K169">
        <v>3</v>
      </c>
      <c r="L169">
        <v>0</v>
      </c>
      <c r="M169">
        <v>0</v>
      </c>
      <c r="N169">
        <v>0</v>
      </c>
      <c r="O169">
        <v>1</v>
      </c>
      <c r="P169">
        <v>-1</v>
      </c>
      <c r="Q169">
        <v>0</v>
      </c>
      <c r="R169">
        <v>0</v>
      </c>
      <c r="S169">
        <v>0</v>
      </c>
    </row>
    <row r="170" spans="1:19" hidden="1" x14ac:dyDescent="0.2">
      <c r="A170" t="s">
        <v>388</v>
      </c>
      <c r="B170" t="s">
        <v>368</v>
      </c>
      <c r="C170" t="s">
        <v>42</v>
      </c>
      <c r="D170" t="s">
        <v>43</v>
      </c>
      <c r="E170">
        <v>8</v>
      </c>
      <c r="F170" t="s">
        <v>389</v>
      </c>
      <c r="G170" t="s">
        <v>196</v>
      </c>
      <c r="H170">
        <v>44</v>
      </c>
      <c r="I170">
        <v>28</v>
      </c>
      <c r="J170">
        <v>300</v>
      </c>
      <c r="K170">
        <v>0</v>
      </c>
      <c r="L170">
        <v>0</v>
      </c>
      <c r="M170">
        <v>2</v>
      </c>
      <c r="N170">
        <v>1</v>
      </c>
      <c r="O170">
        <v>2</v>
      </c>
      <c r="P170">
        <v>-1</v>
      </c>
      <c r="Q170">
        <v>0</v>
      </c>
      <c r="R170">
        <v>0</v>
      </c>
      <c r="S170">
        <v>0</v>
      </c>
    </row>
    <row r="171" spans="1:19" hidden="1" x14ac:dyDescent="0.2">
      <c r="A171" t="s">
        <v>382</v>
      </c>
      <c r="B171" t="s">
        <v>368</v>
      </c>
      <c r="C171" t="s">
        <v>45</v>
      </c>
      <c r="D171" t="s">
        <v>54</v>
      </c>
      <c r="E171">
        <v>2</v>
      </c>
      <c r="F171" t="s">
        <v>383</v>
      </c>
      <c r="G171" t="s">
        <v>116</v>
      </c>
      <c r="H171">
        <v>15</v>
      </c>
      <c r="I171">
        <v>8</v>
      </c>
      <c r="J171">
        <v>172</v>
      </c>
      <c r="K171">
        <v>2</v>
      </c>
      <c r="L171">
        <v>0</v>
      </c>
      <c r="M171">
        <v>0</v>
      </c>
      <c r="N171">
        <v>0</v>
      </c>
      <c r="O171">
        <v>3</v>
      </c>
      <c r="P171">
        <v>1</v>
      </c>
      <c r="Q171">
        <v>0</v>
      </c>
      <c r="R171">
        <v>0</v>
      </c>
      <c r="S171">
        <v>0</v>
      </c>
    </row>
    <row r="172" spans="1:19" hidden="1" x14ac:dyDescent="0.2">
      <c r="A172" t="s">
        <v>398</v>
      </c>
      <c r="B172" t="s">
        <v>368</v>
      </c>
      <c r="C172" t="s">
        <v>45</v>
      </c>
      <c r="D172" t="s">
        <v>55</v>
      </c>
      <c r="E172">
        <v>5</v>
      </c>
      <c r="F172" t="s">
        <v>399</v>
      </c>
      <c r="G172" t="s">
        <v>157</v>
      </c>
      <c r="H172">
        <v>51</v>
      </c>
      <c r="I172">
        <v>36</v>
      </c>
      <c r="J172">
        <v>457</v>
      </c>
      <c r="K172">
        <v>2</v>
      </c>
      <c r="L172">
        <v>1</v>
      </c>
      <c r="M172">
        <v>0</v>
      </c>
      <c r="N172">
        <v>1</v>
      </c>
      <c r="O172">
        <v>3</v>
      </c>
      <c r="P172">
        <v>12</v>
      </c>
      <c r="Q172">
        <v>1</v>
      </c>
      <c r="R172">
        <v>0</v>
      </c>
      <c r="S172">
        <v>0</v>
      </c>
    </row>
    <row r="173" spans="1:19" hidden="1" x14ac:dyDescent="0.2">
      <c r="A173" t="s">
        <v>420</v>
      </c>
      <c r="B173" t="s">
        <v>368</v>
      </c>
      <c r="C173" t="s">
        <v>53</v>
      </c>
      <c r="D173" t="s">
        <v>38</v>
      </c>
      <c r="E173">
        <v>4</v>
      </c>
      <c r="F173" t="s">
        <v>421</v>
      </c>
      <c r="G173" t="s">
        <v>148</v>
      </c>
      <c r="H173">
        <v>46</v>
      </c>
      <c r="I173">
        <v>31</v>
      </c>
      <c r="J173">
        <v>290</v>
      </c>
      <c r="K173">
        <v>1</v>
      </c>
      <c r="L173">
        <v>0</v>
      </c>
      <c r="M173">
        <v>0</v>
      </c>
      <c r="N173">
        <v>0</v>
      </c>
      <c r="O173">
        <v>1</v>
      </c>
      <c r="P173">
        <v>1</v>
      </c>
      <c r="Q173">
        <v>1</v>
      </c>
      <c r="R173">
        <v>0</v>
      </c>
      <c r="S173">
        <v>0</v>
      </c>
    </row>
    <row r="174" spans="1:19" hidden="1" x14ac:dyDescent="0.2">
      <c r="A174" t="s">
        <v>408</v>
      </c>
      <c r="B174" t="s">
        <v>368</v>
      </c>
      <c r="C174" t="s">
        <v>57</v>
      </c>
      <c r="D174" t="s">
        <v>44</v>
      </c>
      <c r="E174">
        <v>6</v>
      </c>
      <c r="F174" t="s">
        <v>409</v>
      </c>
      <c r="G174" t="s">
        <v>177</v>
      </c>
      <c r="H174">
        <v>30</v>
      </c>
      <c r="I174">
        <v>18</v>
      </c>
      <c r="J174">
        <v>241</v>
      </c>
      <c r="K174">
        <v>1</v>
      </c>
      <c r="L174">
        <v>0</v>
      </c>
      <c r="M174">
        <v>0</v>
      </c>
      <c r="N174">
        <v>0</v>
      </c>
      <c r="O174">
        <v>8</v>
      </c>
      <c r="P174">
        <v>53</v>
      </c>
      <c r="Q174">
        <v>0</v>
      </c>
      <c r="R174">
        <v>0</v>
      </c>
      <c r="S174">
        <v>0</v>
      </c>
    </row>
    <row r="175" spans="1:19" hidden="1" x14ac:dyDescent="0.2">
      <c r="A175" t="s">
        <v>382</v>
      </c>
      <c r="B175" t="s">
        <v>368</v>
      </c>
      <c r="C175" t="s">
        <v>45</v>
      </c>
      <c r="D175" t="s">
        <v>35</v>
      </c>
      <c r="E175">
        <v>7</v>
      </c>
      <c r="F175" t="s">
        <v>383</v>
      </c>
      <c r="G175" t="s">
        <v>185</v>
      </c>
      <c r="H175">
        <v>5</v>
      </c>
      <c r="I175">
        <v>4</v>
      </c>
      <c r="J175">
        <v>27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5</v>
      </c>
      <c r="Q175">
        <v>0</v>
      </c>
      <c r="R175">
        <v>0</v>
      </c>
      <c r="S175">
        <v>0</v>
      </c>
    </row>
    <row r="176" spans="1:19" hidden="1" x14ac:dyDescent="0.2">
      <c r="A176" t="s">
        <v>376</v>
      </c>
      <c r="B176" t="s">
        <v>368</v>
      </c>
      <c r="C176" t="s">
        <v>56</v>
      </c>
      <c r="D176" t="s">
        <v>55</v>
      </c>
      <c r="E176">
        <v>2</v>
      </c>
      <c r="F176" t="s">
        <v>377</v>
      </c>
      <c r="G176" t="s">
        <v>118</v>
      </c>
      <c r="H176">
        <v>46</v>
      </c>
      <c r="I176">
        <v>30</v>
      </c>
      <c r="J176">
        <v>351</v>
      </c>
      <c r="K176">
        <v>3</v>
      </c>
      <c r="L176">
        <v>0</v>
      </c>
      <c r="M176">
        <v>1</v>
      </c>
      <c r="N176">
        <v>1</v>
      </c>
      <c r="O176">
        <v>2</v>
      </c>
      <c r="P176">
        <v>23</v>
      </c>
      <c r="Q176">
        <v>0</v>
      </c>
      <c r="R176">
        <v>0</v>
      </c>
      <c r="S176">
        <v>0</v>
      </c>
    </row>
    <row r="177" spans="1:19" hidden="1" x14ac:dyDescent="0.2">
      <c r="A177" t="s">
        <v>406</v>
      </c>
      <c r="B177" t="s">
        <v>368</v>
      </c>
      <c r="C177" t="s">
        <v>52</v>
      </c>
      <c r="D177" t="s">
        <v>61</v>
      </c>
      <c r="E177">
        <v>6</v>
      </c>
      <c r="F177" t="s">
        <v>407</v>
      </c>
      <c r="G177" t="s">
        <v>170</v>
      </c>
      <c r="H177">
        <v>41</v>
      </c>
      <c r="I177">
        <v>26</v>
      </c>
      <c r="J177">
        <v>353</v>
      </c>
      <c r="K177">
        <v>1</v>
      </c>
      <c r="L177">
        <v>1</v>
      </c>
      <c r="M177">
        <v>1</v>
      </c>
      <c r="N177">
        <v>1</v>
      </c>
      <c r="O177">
        <v>2</v>
      </c>
      <c r="P177">
        <v>12</v>
      </c>
      <c r="Q177">
        <v>0</v>
      </c>
      <c r="R177">
        <v>0</v>
      </c>
      <c r="S177">
        <v>0</v>
      </c>
    </row>
    <row r="178" spans="1:19" hidden="1" x14ac:dyDescent="0.2">
      <c r="A178" t="s">
        <v>448</v>
      </c>
      <c r="B178" t="s">
        <v>368</v>
      </c>
      <c r="C178" t="s">
        <v>48</v>
      </c>
      <c r="D178" t="s">
        <v>46</v>
      </c>
      <c r="E178">
        <v>6</v>
      </c>
      <c r="F178" t="s">
        <v>449</v>
      </c>
      <c r="G178" t="s">
        <v>169</v>
      </c>
      <c r="H178">
        <v>8</v>
      </c>
      <c r="I178">
        <v>3</v>
      </c>
      <c r="J178">
        <v>6</v>
      </c>
      <c r="K178">
        <v>0</v>
      </c>
      <c r="L178">
        <v>0</v>
      </c>
      <c r="M178">
        <v>0</v>
      </c>
      <c r="N178">
        <v>0</v>
      </c>
      <c r="O178">
        <v>5</v>
      </c>
      <c r="P178">
        <v>47</v>
      </c>
      <c r="Q178">
        <v>0</v>
      </c>
      <c r="R178">
        <v>0</v>
      </c>
      <c r="S178">
        <v>0</v>
      </c>
    </row>
    <row r="179" spans="1:19" hidden="1" x14ac:dyDescent="0.2">
      <c r="A179" t="s">
        <v>450</v>
      </c>
      <c r="B179" t="s">
        <v>368</v>
      </c>
      <c r="C179" t="s">
        <v>34</v>
      </c>
      <c r="D179" t="s">
        <v>43</v>
      </c>
      <c r="E179">
        <v>5</v>
      </c>
      <c r="F179" t="s">
        <v>451</v>
      </c>
      <c r="G179" t="s">
        <v>165</v>
      </c>
      <c r="H179">
        <v>39</v>
      </c>
      <c r="I179">
        <v>26</v>
      </c>
      <c r="J179">
        <v>188</v>
      </c>
      <c r="K179">
        <v>0</v>
      </c>
      <c r="L179">
        <v>0</v>
      </c>
      <c r="M179">
        <v>1</v>
      </c>
      <c r="N179">
        <v>0</v>
      </c>
      <c r="O179">
        <v>3</v>
      </c>
      <c r="P179">
        <v>18</v>
      </c>
      <c r="Q179">
        <v>0</v>
      </c>
      <c r="R179">
        <v>0</v>
      </c>
      <c r="S179">
        <v>0</v>
      </c>
    </row>
    <row r="180" spans="1:19" hidden="1" x14ac:dyDescent="0.2">
      <c r="A180" t="s">
        <v>380</v>
      </c>
      <c r="B180" t="s">
        <v>368</v>
      </c>
      <c r="C180" t="s">
        <v>60</v>
      </c>
      <c r="D180" t="s">
        <v>55</v>
      </c>
      <c r="E180">
        <v>6</v>
      </c>
      <c r="F180" t="s">
        <v>381</v>
      </c>
      <c r="G180" t="s">
        <v>178</v>
      </c>
      <c r="H180">
        <v>27</v>
      </c>
      <c r="I180">
        <v>16</v>
      </c>
      <c r="J180">
        <v>340</v>
      </c>
      <c r="K180">
        <v>2</v>
      </c>
      <c r="L180">
        <v>0</v>
      </c>
      <c r="M180">
        <v>0</v>
      </c>
      <c r="N180">
        <v>1</v>
      </c>
      <c r="O180">
        <v>3</v>
      </c>
      <c r="P180">
        <v>10</v>
      </c>
      <c r="Q180">
        <v>0</v>
      </c>
      <c r="R180">
        <v>0</v>
      </c>
      <c r="S180">
        <v>0</v>
      </c>
    </row>
    <row r="181" spans="1:19" hidden="1" x14ac:dyDescent="0.2">
      <c r="A181" t="s">
        <v>408</v>
      </c>
      <c r="B181" t="s">
        <v>368</v>
      </c>
      <c r="C181" t="s">
        <v>57</v>
      </c>
      <c r="D181" t="s">
        <v>47</v>
      </c>
      <c r="E181">
        <v>2</v>
      </c>
      <c r="F181" t="s">
        <v>409</v>
      </c>
      <c r="G181" t="s">
        <v>121</v>
      </c>
      <c r="H181">
        <v>30</v>
      </c>
      <c r="I181">
        <v>19</v>
      </c>
      <c r="J181">
        <v>206</v>
      </c>
      <c r="K181">
        <v>2</v>
      </c>
      <c r="L181">
        <v>0</v>
      </c>
      <c r="M181">
        <v>1</v>
      </c>
      <c r="N181">
        <v>0</v>
      </c>
      <c r="O181">
        <v>10</v>
      </c>
      <c r="P181">
        <v>78</v>
      </c>
      <c r="Q181">
        <v>0</v>
      </c>
      <c r="R181">
        <v>0</v>
      </c>
      <c r="S181">
        <v>0</v>
      </c>
    </row>
    <row r="182" spans="1:19" hidden="1" x14ac:dyDescent="0.2">
      <c r="A182" t="s">
        <v>390</v>
      </c>
      <c r="B182" t="s">
        <v>368</v>
      </c>
      <c r="C182" t="s">
        <v>36</v>
      </c>
      <c r="D182" t="s">
        <v>40</v>
      </c>
      <c r="E182">
        <v>5</v>
      </c>
      <c r="F182" t="s">
        <v>391</v>
      </c>
      <c r="G182" t="s">
        <v>158</v>
      </c>
      <c r="H182">
        <v>19</v>
      </c>
      <c r="I182">
        <v>13</v>
      </c>
      <c r="J182">
        <v>209</v>
      </c>
      <c r="K182">
        <v>1</v>
      </c>
      <c r="L182">
        <v>1</v>
      </c>
      <c r="M182">
        <v>0</v>
      </c>
      <c r="N182">
        <v>0</v>
      </c>
      <c r="O182">
        <v>4</v>
      </c>
      <c r="P182">
        <v>9</v>
      </c>
      <c r="Q182">
        <v>0</v>
      </c>
      <c r="R182">
        <v>0</v>
      </c>
      <c r="S182">
        <v>0</v>
      </c>
    </row>
    <row r="183" spans="1:19" hidden="1" x14ac:dyDescent="0.2">
      <c r="A183" t="s">
        <v>388</v>
      </c>
      <c r="B183" t="s">
        <v>368</v>
      </c>
      <c r="C183" t="s">
        <v>42</v>
      </c>
      <c r="D183" t="s">
        <v>54</v>
      </c>
      <c r="E183">
        <v>6</v>
      </c>
      <c r="F183" t="s">
        <v>389</v>
      </c>
      <c r="G183" t="s">
        <v>175</v>
      </c>
      <c r="H183">
        <v>29</v>
      </c>
      <c r="I183">
        <v>22</v>
      </c>
      <c r="J183">
        <v>266</v>
      </c>
      <c r="K183">
        <v>2</v>
      </c>
      <c r="L183">
        <v>0</v>
      </c>
      <c r="M183">
        <v>2</v>
      </c>
      <c r="N183">
        <v>0</v>
      </c>
      <c r="O183">
        <v>2</v>
      </c>
      <c r="P183">
        <v>14</v>
      </c>
      <c r="Q183">
        <v>0</v>
      </c>
      <c r="R183">
        <v>0</v>
      </c>
      <c r="S183">
        <v>0</v>
      </c>
    </row>
    <row r="184" spans="1:19" hidden="1" x14ac:dyDescent="0.2">
      <c r="A184" t="s">
        <v>388</v>
      </c>
      <c r="B184" t="s">
        <v>368</v>
      </c>
      <c r="C184" t="s">
        <v>42</v>
      </c>
      <c r="D184" t="s">
        <v>33</v>
      </c>
      <c r="E184">
        <v>7</v>
      </c>
      <c r="F184" t="s">
        <v>389</v>
      </c>
      <c r="G184" t="s">
        <v>186</v>
      </c>
      <c r="H184">
        <v>19</v>
      </c>
      <c r="I184">
        <v>18</v>
      </c>
      <c r="J184">
        <v>282</v>
      </c>
      <c r="K184">
        <v>4</v>
      </c>
      <c r="L184">
        <v>0</v>
      </c>
      <c r="M184">
        <v>0</v>
      </c>
      <c r="N184">
        <v>0</v>
      </c>
      <c r="O184">
        <v>1</v>
      </c>
      <c r="P184">
        <v>3</v>
      </c>
      <c r="Q184">
        <v>0</v>
      </c>
      <c r="R184">
        <v>0</v>
      </c>
      <c r="S184">
        <v>0</v>
      </c>
    </row>
    <row r="185" spans="1:19" hidden="1" x14ac:dyDescent="0.2">
      <c r="A185" t="s">
        <v>400</v>
      </c>
      <c r="B185" t="s">
        <v>368</v>
      </c>
      <c r="C185" t="s">
        <v>55</v>
      </c>
      <c r="D185" t="s">
        <v>49</v>
      </c>
      <c r="E185">
        <v>8</v>
      </c>
      <c r="F185" t="s">
        <v>401</v>
      </c>
      <c r="G185" t="s">
        <v>202</v>
      </c>
      <c r="H185">
        <v>37</v>
      </c>
      <c r="I185">
        <v>25</v>
      </c>
      <c r="J185">
        <v>319</v>
      </c>
      <c r="K185">
        <v>1</v>
      </c>
      <c r="L185">
        <v>0</v>
      </c>
      <c r="M185">
        <v>0</v>
      </c>
      <c r="N185">
        <v>1</v>
      </c>
      <c r="O185">
        <v>4</v>
      </c>
      <c r="P185">
        <v>2</v>
      </c>
      <c r="Q185">
        <v>1</v>
      </c>
      <c r="R185">
        <v>0</v>
      </c>
      <c r="S185">
        <v>0</v>
      </c>
    </row>
    <row r="186" spans="1:19" hidden="1" x14ac:dyDescent="0.2">
      <c r="A186" t="s">
        <v>452</v>
      </c>
      <c r="B186" t="s">
        <v>368</v>
      </c>
      <c r="C186" t="s">
        <v>48</v>
      </c>
      <c r="D186" t="s">
        <v>60</v>
      </c>
      <c r="E186">
        <v>2</v>
      </c>
      <c r="F186" t="s">
        <v>453</v>
      </c>
      <c r="G186" t="s">
        <v>114</v>
      </c>
      <c r="H186">
        <v>27</v>
      </c>
      <c r="I186">
        <v>21</v>
      </c>
      <c r="J186">
        <v>369</v>
      </c>
      <c r="K186">
        <v>3</v>
      </c>
      <c r="L186">
        <v>2</v>
      </c>
      <c r="M186">
        <v>0</v>
      </c>
      <c r="N186">
        <v>1</v>
      </c>
      <c r="O186">
        <v>1</v>
      </c>
      <c r="P186">
        <v>-1</v>
      </c>
      <c r="Q186">
        <v>0</v>
      </c>
      <c r="R186">
        <v>0</v>
      </c>
      <c r="S186">
        <v>0</v>
      </c>
    </row>
    <row r="187" spans="1:19" hidden="1" x14ac:dyDescent="0.2">
      <c r="A187" t="s">
        <v>372</v>
      </c>
      <c r="B187" t="s">
        <v>368</v>
      </c>
      <c r="C187" t="s">
        <v>32</v>
      </c>
      <c r="D187" t="s">
        <v>42</v>
      </c>
      <c r="E187">
        <v>4</v>
      </c>
      <c r="F187" t="s">
        <v>373</v>
      </c>
      <c r="G187" t="s">
        <v>146</v>
      </c>
      <c r="H187">
        <v>29</v>
      </c>
      <c r="I187">
        <v>16</v>
      </c>
      <c r="J187">
        <v>218</v>
      </c>
      <c r="K187">
        <v>1</v>
      </c>
      <c r="L187">
        <v>0</v>
      </c>
      <c r="M187">
        <v>1</v>
      </c>
      <c r="N187">
        <v>0</v>
      </c>
      <c r="O187">
        <v>9</v>
      </c>
      <c r="P187">
        <v>34</v>
      </c>
      <c r="Q187">
        <v>0</v>
      </c>
      <c r="R187">
        <v>0</v>
      </c>
      <c r="S187">
        <v>0</v>
      </c>
    </row>
    <row r="188" spans="1:19" hidden="1" x14ac:dyDescent="0.2">
      <c r="A188" t="s">
        <v>450</v>
      </c>
      <c r="B188" t="s">
        <v>368</v>
      </c>
      <c r="C188" t="s">
        <v>34</v>
      </c>
      <c r="D188" t="s">
        <v>38</v>
      </c>
      <c r="E188">
        <v>2</v>
      </c>
      <c r="F188" t="s">
        <v>451</v>
      </c>
      <c r="G188" t="s">
        <v>119</v>
      </c>
      <c r="H188">
        <v>7</v>
      </c>
      <c r="I188">
        <v>7</v>
      </c>
      <c r="J188">
        <v>73</v>
      </c>
      <c r="K188">
        <v>1</v>
      </c>
      <c r="L188">
        <v>0</v>
      </c>
      <c r="M188">
        <v>0</v>
      </c>
      <c r="N188">
        <v>0</v>
      </c>
      <c r="O188">
        <v>3</v>
      </c>
      <c r="P188">
        <v>7</v>
      </c>
      <c r="Q188">
        <v>0</v>
      </c>
      <c r="R188">
        <v>0</v>
      </c>
      <c r="S188">
        <v>0</v>
      </c>
    </row>
    <row r="189" spans="1:19" hidden="1" x14ac:dyDescent="0.2">
      <c r="A189" t="s">
        <v>408</v>
      </c>
      <c r="B189" t="s">
        <v>368</v>
      </c>
      <c r="C189" t="s">
        <v>57</v>
      </c>
      <c r="D189" t="s">
        <v>35</v>
      </c>
      <c r="E189">
        <v>1</v>
      </c>
      <c r="F189" t="s">
        <v>409</v>
      </c>
      <c r="G189" t="s">
        <v>99</v>
      </c>
      <c r="H189">
        <v>41</v>
      </c>
      <c r="I189">
        <v>32</v>
      </c>
      <c r="J189">
        <v>251</v>
      </c>
      <c r="K189">
        <v>1</v>
      </c>
      <c r="L189">
        <v>0</v>
      </c>
      <c r="M189">
        <v>1</v>
      </c>
      <c r="N189">
        <v>0</v>
      </c>
      <c r="O189">
        <v>8</v>
      </c>
      <c r="P189">
        <v>31</v>
      </c>
      <c r="Q189">
        <v>0</v>
      </c>
      <c r="R189">
        <v>0</v>
      </c>
      <c r="S189">
        <v>0</v>
      </c>
    </row>
    <row r="190" spans="1:19" hidden="1" x14ac:dyDescent="0.2">
      <c r="A190" t="s">
        <v>442</v>
      </c>
      <c r="B190" t="s">
        <v>368</v>
      </c>
      <c r="C190" t="s">
        <v>62</v>
      </c>
      <c r="D190" t="s">
        <v>47</v>
      </c>
      <c r="E190">
        <v>3</v>
      </c>
      <c r="F190" t="s">
        <v>443</v>
      </c>
      <c r="G190" t="s">
        <v>138</v>
      </c>
      <c r="H190">
        <v>40</v>
      </c>
      <c r="I190">
        <v>24</v>
      </c>
      <c r="J190">
        <v>290</v>
      </c>
      <c r="K190">
        <v>1</v>
      </c>
      <c r="L190">
        <v>1</v>
      </c>
      <c r="M190">
        <v>1</v>
      </c>
      <c r="N190">
        <v>0</v>
      </c>
      <c r="O190">
        <v>6</v>
      </c>
      <c r="P190">
        <v>33</v>
      </c>
      <c r="Q190">
        <v>0</v>
      </c>
      <c r="R190">
        <v>0</v>
      </c>
      <c r="S190">
        <v>0</v>
      </c>
    </row>
    <row r="191" spans="1:19" hidden="1" x14ac:dyDescent="0.2">
      <c r="A191" t="s">
        <v>426</v>
      </c>
      <c r="B191" t="s">
        <v>368</v>
      </c>
      <c r="C191" t="s">
        <v>46</v>
      </c>
      <c r="D191" t="s">
        <v>60</v>
      </c>
      <c r="E191">
        <v>3</v>
      </c>
      <c r="F191" t="s">
        <v>427</v>
      </c>
      <c r="G191" t="s">
        <v>134</v>
      </c>
      <c r="H191">
        <v>32</v>
      </c>
      <c r="I191">
        <v>20</v>
      </c>
      <c r="J191">
        <v>311</v>
      </c>
      <c r="K191">
        <v>2</v>
      </c>
      <c r="L191">
        <v>0</v>
      </c>
      <c r="M191">
        <v>1</v>
      </c>
      <c r="N191">
        <v>1</v>
      </c>
      <c r="O191">
        <v>1</v>
      </c>
      <c r="P191">
        <v>1</v>
      </c>
      <c r="Q191">
        <v>0</v>
      </c>
      <c r="R191">
        <v>0</v>
      </c>
      <c r="S191">
        <v>0</v>
      </c>
    </row>
    <row r="192" spans="1:19" hidden="1" x14ac:dyDescent="0.2">
      <c r="A192" t="s">
        <v>446</v>
      </c>
      <c r="B192" t="s">
        <v>368</v>
      </c>
      <c r="C192" t="s">
        <v>33</v>
      </c>
      <c r="D192" t="s">
        <v>40</v>
      </c>
      <c r="E192">
        <v>6</v>
      </c>
      <c r="F192" t="s">
        <v>447</v>
      </c>
      <c r="G192" t="s">
        <v>173</v>
      </c>
      <c r="H192">
        <v>36</v>
      </c>
      <c r="I192">
        <v>24</v>
      </c>
      <c r="J192">
        <v>293</v>
      </c>
      <c r="K192">
        <v>3</v>
      </c>
      <c r="L192">
        <v>0</v>
      </c>
      <c r="M192">
        <v>0</v>
      </c>
      <c r="N192">
        <v>0</v>
      </c>
      <c r="O192">
        <v>5</v>
      </c>
      <c r="P192">
        <v>5</v>
      </c>
      <c r="Q192">
        <v>0</v>
      </c>
      <c r="R192">
        <v>0</v>
      </c>
      <c r="S192">
        <v>0</v>
      </c>
    </row>
    <row r="193" spans="1:19" hidden="1" x14ac:dyDescent="0.2">
      <c r="A193" t="s">
        <v>402</v>
      </c>
      <c r="B193" t="s">
        <v>368</v>
      </c>
      <c r="C193" t="s">
        <v>38</v>
      </c>
      <c r="D193" t="s">
        <v>37</v>
      </c>
      <c r="E193">
        <v>6</v>
      </c>
      <c r="F193" t="s">
        <v>403</v>
      </c>
      <c r="G193" t="s">
        <v>181</v>
      </c>
      <c r="H193">
        <v>38</v>
      </c>
      <c r="I193">
        <v>24</v>
      </c>
      <c r="J193">
        <v>280</v>
      </c>
      <c r="K193">
        <v>1</v>
      </c>
      <c r="L193">
        <v>0</v>
      </c>
      <c r="M193">
        <v>3</v>
      </c>
      <c r="N193">
        <v>0</v>
      </c>
      <c r="O193">
        <v>4</v>
      </c>
      <c r="P193">
        <v>2</v>
      </c>
      <c r="Q193">
        <v>0</v>
      </c>
      <c r="R193">
        <v>0</v>
      </c>
      <c r="S193">
        <v>0</v>
      </c>
    </row>
    <row r="194" spans="1:19" hidden="1" x14ac:dyDescent="0.2">
      <c r="A194" t="s">
        <v>426</v>
      </c>
      <c r="B194" t="s">
        <v>368</v>
      </c>
      <c r="C194" t="s">
        <v>46</v>
      </c>
      <c r="D194" t="s">
        <v>41</v>
      </c>
      <c r="E194">
        <v>1</v>
      </c>
      <c r="F194" t="s">
        <v>427</v>
      </c>
      <c r="G194" t="s">
        <v>100</v>
      </c>
      <c r="H194">
        <v>32</v>
      </c>
      <c r="I194">
        <v>19</v>
      </c>
      <c r="J194">
        <v>307</v>
      </c>
      <c r="K194">
        <v>3</v>
      </c>
      <c r="L194">
        <v>0</v>
      </c>
      <c r="M194">
        <v>0</v>
      </c>
      <c r="N194">
        <v>1</v>
      </c>
      <c r="O194">
        <v>3</v>
      </c>
      <c r="P194">
        <v>14</v>
      </c>
      <c r="Q194">
        <v>0</v>
      </c>
      <c r="R194">
        <v>0</v>
      </c>
      <c r="S194">
        <v>0</v>
      </c>
    </row>
    <row r="195" spans="1:19" hidden="1" x14ac:dyDescent="0.2">
      <c r="A195" t="s">
        <v>426</v>
      </c>
      <c r="B195" t="s">
        <v>368</v>
      </c>
      <c r="C195" t="s">
        <v>46</v>
      </c>
      <c r="D195" t="s">
        <v>52</v>
      </c>
      <c r="E195">
        <v>2</v>
      </c>
      <c r="F195" t="s">
        <v>427</v>
      </c>
      <c r="G195" t="s">
        <v>108</v>
      </c>
      <c r="H195">
        <v>24</v>
      </c>
      <c r="I195">
        <v>17</v>
      </c>
      <c r="J195">
        <v>185</v>
      </c>
      <c r="K195">
        <v>4</v>
      </c>
      <c r="L195">
        <v>0</v>
      </c>
      <c r="M195">
        <v>1</v>
      </c>
      <c r="N195">
        <v>0</v>
      </c>
      <c r="O195">
        <v>2</v>
      </c>
      <c r="P195">
        <v>-2</v>
      </c>
      <c r="Q195">
        <v>0</v>
      </c>
      <c r="R195">
        <v>0</v>
      </c>
      <c r="S195">
        <v>0</v>
      </c>
    </row>
    <row r="196" spans="1:19" hidden="1" x14ac:dyDescent="0.2">
      <c r="A196" t="s">
        <v>402</v>
      </c>
      <c r="B196" t="s">
        <v>368</v>
      </c>
      <c r="C196" t="s">
        <v>38</v>
      </c>
      <c r="D196" t="s">
        <v>44</v>
      </c>
      <c r="E196">
        <v>7</v>
      </c>
      <c r="F196" t="s">
        <v>403</v>
      </c>
      <c r="G196" t="s">
        <v>194</v>
      </c>
      <c r="H196">
        <v>46</v>
      </c>
      <c r="I196">
        <v>26</v>
      </c>
      <c r="J196">
        <v>205</v>
      </c>
      <c r="K196">
        <v>0</v>
      </c>
      <c r="L196">
        <v>0</v>
      </c>
      <c r="M196">
        <v>1</v>
      </c>
      <c r="N196">
        <v>0</v>
      </c>
      <c r="O196">
        <v>3</v>
      </c>
      <c r="P196">
        <v>6</v>
      </c>
      <c r="Q196">
        <v>0</v>
      </c>
      <c r="R196">
        <v>0</v>
      </c>
      <c r="S196">
        <v>0</v>
      </c>
    </row>
    <row r="197" spans="1:19" hidden="1" x14ac:dyDescent="0.2">
      <c r="A197" t="s">
        <v>378</v>
      </c>
      <c r="B197" t="s">
        <v>368</v>
      </c>
      <c r="C197" t="s">
        <v>44</v>
      </c>
      <c r="D197" t="s">
        <v>41</v>
      </c>
      <c r="E197">
        <v>3</v>
      </c>
      <c r="F197" t="s">
        <v>379</v>
      </c>
      <c r="G197" t="s">
        <v>128</v>
      </c>
      <c r="H197">
        <v>31</v>
      </c>
      <c r="I197">
        <v>20</v>
      </c>
      <c r="J197">
        <v>315</v>
      </c>
      <c r="K197">
        <v>2</v>
      </c>
      <c r="L197">
        <v>0</v>
      </c>
      <c r="M197">
        <v>0</v>
      </c>
      <c r="N197">
        <v>1</v>
      </c>
      <c r="O197">
        <v>7</v>
      </c>
      <c r="P197">
        <v>33</v>
      </c>
      <c r="Q197">
        <v>1</v>
      </c>
      <c r="R197">
        <v>0</v>
      </c>
      <c r="S197">
        <v>0</v>
      </c>
    </row>
    <row r="198" spans="1:19" hidden="1" x14ac:dyDescent="0.2">
      <c r="A198" t="s">
        <v>416</v>
      </c>
      <c r="B198" t="s">
        <v>368</v>
      </c>
      <c r="C198" t="s">
        <v>47</v>
      </c>
      <c r="D198" t="s">
        <v>31</v>
      </c>
      <c r="E198">
        <v>8</v>
      </c>
      <c r="F198" t="s">
        <v>417</v>
      </c>
      <c r="G198" t="s">
        <v>208</v>
      </c>
      <c r="H198">
        <v>22</v>
      </c>
      <c r="I198">
        <v>14</v>
      </c>
      <c r="J198">
        <v>77</v>
      </c>
      <c r="K198">
        <v>0</v>
      </c>
      <c r="L198">
        <v>0</v>
      </c>
      <c r="M198">
        <v>0</v>
      </c>
      <c r="N198">
        <v>0</v>
      </c>
      <c r="O198">
        <v>2</v>
      </c>
      <c r="P198">
        <v>31</v>
      </c>
      <c r="Q198">
        <v>0</v>
      </c>
      <c r="R198">
        <v>0</v>
      </c>
      <c r="S198">
        <v>0</v>
      </c>
    </row>
    <row r="199" spans="1:19" hidden="1" x14ac:dyDescent="0.2">
      <c r="A199" t="s">
        <v>367</v>
      </c>
      <c r="B199" t="s">
        <v>368</v>
      </c>
      <c r="C199" t="s">
        <v>61</v>
      </c>
      <c r="D199" t="s">
        <v>46</v>
      </c>
      <c r="E199">
        <v>5</v>
      </c>
      <c r="F199" t="s">
        <v>369</v>
      </c>
      <c r="G199" t="s">
        <v>163</v>
      </c>
      <c r="H199">
        <v>32</v>
      </c>
      <c r="I199">
        <v>20</v>
      </c>
      <c r="J199">
        <v>188</v>
      </c>
      <c r="K199">
        <v>1</v>
      </c>
      <c r="L199">
        <v>0</v>
      </c>
      <c r="M199">
        <v>3</v>
      </c>
      <c r="N199">
        <v>0</v>
      </c>
      <c r="O199">
        <v>1</v>
      </c>
      <c r="P199">
        <v>2</v>
      </c>
      <c r="Q199">
        <v>0</v>
      </c>
      <c r="R199">
        <v>0</v>
      </c>
      <c r="S199">
        <v>0</v>
      </c>
    </row>
    <row r="200" spans="1:19" hidden="1" x14ac:dyDescent="0.2">
      <c r="A200" t="s">
        <v>410</v>
      </c>
      <c r="B200" t="s">
        <v>368</v>
      </c>
      <c r="C200" t="s">
        <v>41</v>
      </c>
      <c r="D200" t="s">
        <v>36</v>
      </c>
      <c r="E200">
        <v>2</v>
      </c>
      <c r="F200" t="s">
        <v>411</v>
      </c>
      <c r="G200" t="s">
        <v>117</v>
      </c>
      <c r="H200">
        <v>38</v>
      </c>
      <c r="I200">
        <v>24</v>
      </c>
      <c r="J200">
        <v>255</v>
      </c>
      <c r="K200">
        <v>1</v>
      </c>
      <c r="L200">
        <v>0</v>
      </c>
      <c r="M200">
        <v>1</v>
      </c>
      <c r="N200">
        <v>0</v>
      </c>
      <c r="O200">
        <v>1</v>
      </c>
      <c r="P200">
        <v>-1</v>
      </c>
      <c r="Q200">
        <v>0</v>
      </c>
      <c r="R200">
        <v>0</v>
      </c>
      <c r="S200">
        <v>0</v>
      </c>
    </row>
    <row r="201" spans="1:19" hidden="1" x14ac:dyDescent="0.2">
      <c r="A201" t="s">
        <v>416</v>
      </c>
      <c r="B201" t="s">
        <v>368</v>
      </c>
      <c r="C201" t="s">
        <v>47</v>
      </c>
      <c r="D201" t="s">
        <v>52</v>
      </c>
      <c r="E201">
        <v>1</v>
      </c>
      <c r="F201" t="s">
        <v>417</v>
      </c>
      <c r="G201" t="s">
        <v>95</v>
      </c>
      <c r="H201">
        <v>23</v>
      </c>
      <c r="I201">
        <v>18</v>
      </c>
      <c r="J201">
        <v>189</v>
      </c>
      <c r="K201">
        <v>3</v>
      </c>
      <c r="L201">
        <v>0</v>
      </c>
      <c r="M201">
        <v>0</v>
      </c>
      <c r="N201">
        <v>0</v>
      </c>
      <c r="O201">
        <v>8</v>
      </c>
      <c r="P201">
        <v>35</v>
      </c>
      <c r="Q201">
        <v>0</v>
      </c>
      <c r="R201">
        <v>0</v>
      </c>
      <c r="S201">
        <v>0</v>
      </c>
    </row>
    <row r="202" spans="1:19" hidden="1" x14ac:dyDescent="0.2">
      <c r="A202" t="s">
        <v>420</v>
      </c>
      <c r="B202" t="s">
        <v>368</v>
      </c>
      <c r="C202" t="s">
        <v>53</v>
      </c>
      <c r="D202" t="s">
        <v>42</v>
      </c>
      <c r="E202">
        <v>1</v>
      </c>
      <c r="F202" t="s">
        <v>421</v>
      </c>
      <c r="G202" t="s">
        <v>98</v>
      </c>
      <c r="H202">
        <v>31</v>
      </c>
      <c r="I202">
        <v>21</v>
      </c>
      <c r="J202">
        <v>196</v>
      </c>
      <c r="K202">
        <v>1</v>
      </c>
      <c r="L202">
        <v>0</v>
      </c>
      <c r="M202">
        <v>2</v>
      </c>
      <c r="N202">
        <v>0</v>
      </c>
      <c r="O202">
        <v>2</v>
      </c>
      <c r="P202">
        <v>-1</v>
      </c>
      <c r="Q202">
        <v>0</v>
      </c>
      <c r="R202">
        <v>0</v>
      </c>
      <c r="S202">
        <v>0</v>
      </c>
    </row>
    <row r="203" spans="1:19" hidden="1" x14ac:dyDescent="0.2">
      <c r="A203" t="s">
        <v>370</v>
      </c>
      <c r="B203" t="s">
        <v>368</v>
      </c>
      <c r="C203" t="s">
        <v>58</v>
      </c>
      <c r="D203" t="s">
        <v>59</v>
      </c>
      <c r="E203">
        <v>1</v>
      </c>
      <c r="F203" t="s">
        <v>371</v>
      </c>
      <c r="G203" t="s">
        <v>96</v>
      </c>
      <c r="H203">
        <v>19</v>
      </c>
      <c r="I203">
        <v>14</v>
      </c>
      <c r="J203">
        <v>195</v>
      </c>
      <c r="K203">
        <v>1</v>
      </c>
      <c r="L203">
        <v>0</v>
      </c>
      <c r="M203">
        <v>0</v>
      </c>
      <c r="N203">
        <v>0</v>
      </c>
      <c r="O203">
        <v>9</v>
      </c>
      <c r="P203">
        <v>41</v>
      </c>
      <c r="Q203">
        <v>0</v>
      </c>
      <c r="R203">
        <v>0</v>
      </c>
      <c r="S203">
        <v>0</v>
      </c>
    </row>
    <row r="204" spans="1:19" hidden="1" x14ac:dyDescent="0.2">
      <c r="A204" t="s">
        <v>454</v>
      </c>
      <c r="B204" t="s">
        <v>368</v>
      </c>
      <c r="C204" t="s">
        <v>42</v>
      </c>
      <c r="D204" t="s">
        <v>33</v>
      </c>
      <c r="E204">
        <v>7</v>
      </c>
      <c r="F204" t="s">
        <v>455</v>
      </c>
      <c r="G204" t="s">
        <v>186</v>
      </c>
      <c r="H204">
        <v>1</v>
      </c>
      <c r="I204">
        <v>1</v>
      </c>
      <c r="J204">
        <v>14</v>
      </c>
      <c r="K204">
        <v>0</v>
      </c>
      <c r="L204">
        <v>0</v>
      </c>
      <c r="M204">
        <v>0</v>
      </c>
      <c r="N204">
        <v>0</v>
      </c>
      <c r="O204">
        <v>3</v>
      </c>
      <c r="P204">
        <v>-2</v>
      </c>
      <c r="Q204">
        <v>0</v>
      </c>
      <c r="R204">
        <v>0</v>
      </c>
      <c r="S204">
        <v>0</v>
      </c>
    </row>
    <row r="205" spans="1:19" hidden="1" x14ac:dyDescent="0.2">
      <c r="A205" t="s">
        <v>384</v>
      </c>
      <c r="B205" t="s">
        <v>368</v>
      </c>
      <c r="C205" t="s">
        <v>51</v>
      </c>
      <c r="D205" t="s">
        <v>62</v>
      </c>
      <c r="E205">
        <v>4</v>
      </c>
      <c r="F205" t="s">
        <v>385</v>
      </c>
      <c r="G205" t="s">
        <v>144</v>
      </c>
      <c r="H205">
        <v>24</v>
      </c>
      <c r="I205">
        <v>17</v>
      </c>
      <c r="J205">
        <v>321</v>
      </c>
      <c r="K205">
        <v>1</v>
      </c>
      <c r="L205">
        <v>0</v>
      </c>
      <c r="M205">
        <v>0</v>
      </c>
      <c r="N205">
        <v>1</v>
      </c>
      <c r="O205">
        <v>3</v>
      </c>
      <c r="P205">
        <v>16</v>
      </c>
      <c r="Q205">
        <v>0</v>
      </c>
      <c r="R205">
        <v>0</v>
      </c>
      <c r="S205">
        <v>0</v>
      </c>
    </row>
    <row r="206" spans="1:19" hidden="1" x14ac:dyDescent="0.2">
      <c r="A206" t="s">
        <v>456</v>
      </c>
      <c r="B206" t="s">
        <v>368</v>
      </c>
      <c r="C206" t="s">
        <v>52</v>
      </c>
      <c r="D206" t="s">
        <v>46</v>
      </c>
      <c r="E206">
        <v>2</v>
      </c>
      <c r="F206" t="s">
        <v>457</v>
      </c>
      <c r="G206" t="s">
        <v>108</v>
      </c>
      <c r="H206">
        <v>23</v>
      </c>
      <c r="I206">
        <v>14</v>
      </c>
      <c r="J206">
        <v>121</v>
      </c>
      <c r="K206">
        <v>0</v>
      </c>
      <c r="L206">
        <v>0</v>
      </c>
      <c r="M206">
        <v>1</v>
      </c>
      <c r="N206">
        <v>0</v>
      </c>
      <c r="O206">
        <v>2</v>
      </c>
      <c r="P206">
        <v>-5</v>
      </c>
      <c r="Q206">
        <v>0</v>
      </c>
      <c r="R206">
        <v>0</v>
      </c>
      <c r="S206">
        <v>0</v>
      </c>
    </row>
    <row r="207" spans="1:19" hidden="1" x14ac:dyDescent="0.2">
      <c r="A207" t="s">
        <v>392</v>
      </c>
      <c r="B207" t="s">
        <v>368</v>
      </c>
      <c r="C207" t="s">
        <v>54</v>
      </c>
      <c r="D207" t="s">
        <v>58</v>
      </c>
      <c r="E207">
        <v>5</v>
      </c>
      <c r="F207" t="s">
        <v>393</v>
      </c>
      <c r="G207" t="s">
        <v>155</v>
      </c>
      <c r="H207">
        <v>32</v>
      </c>
      <c r="I207">
        <v>21</v>
      </c>
      <c r="J207">
        <v>187</v>
      </c>
      <c r="K207">
        <v>0</v>
      </c>
      <c r="L207">
        <v>0</v>
      </c>
      <c r="M207">
        <v>1</v>
      </c>
      <c r="N207">
        <v>0</v>
      </c>
      <c r="O207">
        <v>5</v>
      </c>
      <c r="P207">
        <v>47</v>
      </c>
      <c r="Q207">
        <v>0</v>
      </c>
      <c r="R207">
        <v>0</v>
      </c>
      <c r="S207">
        <v>0</v>
      </c>
    </row>
    <row r="208" spans="1:19" hidden="1" x14ac:dyDescent="0.2">
      <c r="A208" t="s">
        <v>456</v>
      </c>
      <c r="B208" t="s">
        <v>368</v>
      </c>
      <c r="C208" t="s">
        <v>52</v>
      </c>
      <c r="D208" t="s">
        <v>57</v>
      </c>
      <c r="E208">
        <v>3</v>
      </c>
      <c r="F208" t="s">
        <v>457</v>
      </c>
      <c r="G208" t="s">
        <v>136</v>
      </c>
      <c r="H208">
        <v>17</v>
      </c>
      <c r="I208">
        <v>9</v>
      </c>
      <c r="J208">
        <v>63</v>
      </c>
      <c r="K208">
        <v>0</v>
      </c>
      <c r="L208">
        <v>0</v>
      </c>
      <c r="M208">
        <v>0</v>
      </c>
      <c r="N208">
        <v>0</v>
      </c>
      <c r="O208">
        <v>3</v>
      </c>
      <c r="P208">
        <v>13</v>
      </c>
      <c r="Q208">
        <v>0</v>
      </c>
      <c r="R208">
        <v>0</v>
      </c>
      <c r="S208">
        <v>0</v>
      </c>
    </row>
    <row r="209" spans="1:27" hidden="1" x14ac:dyDescent="0.2">
      <c r="A209" t="s">
        <v>410</v>
      </c>
      <c r="B209" t="s">
        <v>368</v>
      </c>
      <c r="C209" t="s">
        <v>41</v>
      </c>
      <c r="D209" t="s">
        <v>50</v>
      </c>
      <c r="E209">
        <v>6</v>
      </c>
      <c r="F209" t="s">
        <v>411</v>
      </c>
      <c r="G209" t="s">
        <v>168</v>
      </c>
      <c r="H209">
        <v>39</v>
      </c>
      <c r="I209">
        <v>30</v>
      </c>
      <c r="J209">
        <v>312</v>
      </c>
      <c r="K209">
        <v>1</v>
      </c>
      <c r="L209">
        <v>0</v>
      </c>
      <c r="M209">
        <v>0</v>
      </c>
      <c r="N209">
        <v>1</v>
      </c>
      <c r="O209">
        <v>2</v>
      </c>
      <c r="P209">
        <v>2</v>
      </c>
      <c r="Q209">
        <v>0</v>
      </c>
      <c r="R209">
        <v>0</v>
      </c>
      <c r="S209">
        <v>0</v>
      </c>
    </row>
    <row r="210" spans="1:27" hidden="1" x14ac:dyDescent="0.2">
      <c r="A210" t="s">
        <v>384</v>
      </c>
      <c r="B210" t="s">
        <v>368</v>
      </c>
      <c r="C210" t="s">
        <v>51</v>
      </c>
      <c r="D210" t="s">
        <v>49</v>
      </c>
      <c r="E210">
        <v>2</v>
      </c>
      <c r="F210" t="s">
        <v>385</v>
      </c>
      <c r="G210" t="s">
        <v>113</v>
      </c>
      <c r="H210">
        <v>26</v>
      </c>
      <c r="I210">
        <v>16</v>
      </c>
      <c r="J210">
        <v>214</v>
      </c>
      <c r="K210">
        <v>3</v>
      </c>
      <c r="L210">
        <v>0</v>
      </c>
      <c r="M210">
        <v>0</v>
      </c>
      <c r="N210">
        <v>0</v>
      </c>
      <c r="O210">
        <v>5</v>
      </c>
      <c r="P210">
        <v>10</v>
      </c>
      <c r="Q210">
        <v>0</v>
      </c>
      <c r="R210">
        <v>0</v>
      </c>
      <c r="S210">
        <v>0</v>
      </c>
    </row>
    <row r="211" spans="1:27" hidden="1" x14ac:dyDescent="0.2">
      <c r="A211" t="s">
        <v>434</v>
      </c>
      <c r="B211" t="s">
        <v>368</v>
      </c>
      <c r="C211" t="s">
        <v>59</v>
      </c>
      <c r="D211" t="s">
        <v>33</v>
      </c>
      <c r="E211">
        <v>5</v>
      </c>
      <c r="F211" t="s">
        <v>435</v>
      </c>
      <c r="G211" t="s">
        <v>154</v>
      </c>
      <c r="H211">
        <v>29</v>
      </c>
      <c r="I211">
        <v>18</v>
      </c>
      <c r="J211">
        <v>213</v>
      </c>
      <c r="K211">
        <v>2</v>
      </c>
      <c r="L211">
        <v>0</v>
      </c>
      <c r="M211">
        <v>0</v>
      </c>
      <c r="N211">
        <v>0</v>
      </c>
      <c r="O211">
        <v>3</v>
      </c>
      <c r="P211">
        <v>-3</v>
      </c>
      <c r="Q211">
        <v>0</v>
      </c>
      <c r="R211">
        <v>0</v>
      </c>
      <c r="S211">
        <v>0</v>
      </c>
    </row>
    <row r="212" spans="1:27" hidden="1" x14ac:dyDescent="0.2">
      <c r="A212" t="s">
        <v>444</v>
      </c>
      <c r="B212" t="s">
        <v>368</v>
      </c>
      <c r="C212" t="s">
        <v>40</v>
      </c>
      <c r="D212" t="s">
        <v>43</v>
      </c>
      <c r="E212">
        <v>3</v>
      </c>
      <c r="F212" t="s">
        <v>445</v>
      </c>
      <c r="G212" t="s">
        <v>127</v>
      </c>
      <c r="H212">
        <v>33</v>
      </c>
      <c r="I212">
        <v>17</v>
      </c>
      <c r="J212">
        <v>242</v>
      </c>
      <c r="K212">
        <v>2</v>
      </c>
      <c r="L212">
        <v>0</v>
      </c>
      <c r="M212">
        <v>1</v>
      </c>
      <c r="N212">
        <v>0</v>
      </c>
      <c r="O212">
        <v>3</v>
      </c>
      <c r="P212">
        <v>7</v>
      </c>
      <c r="Q212">
        <v>0</v>
      </c>
      <c r="R212">
        <v>0</v>
      </c>
      <c r="S212">
        <v>0</v>
      </c>
    </row>
    <row r="213" spans="1:27" hidden="1" x14ac:dyDescent="0.2">
      <c r="A213" t="s">
        <v>412</v>
      </c>
      <c r="B213" t="s">
        <v>368</v>
      </c>
      <c r="C213" t="s">
        <v>37</v>
      </c>
      <c r="D213" t="s">
        <v>34</v>
      </c>
      <c r="E213">
        <v>1</v>
      </c>
      <c r="F213" t="s">
        <v>413</v>
      </c>
      <c r="G213" t="s">
        <v>104</v>
      </c>
      <c r="H213">
        <v>36</v>
      </c>
      <c r="I213">
        <v>20</v>
      </c>
      <c r="J213">
        <v>193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8</v>
      </c>
      <c r="Q213">
        <v>0</v>
      </c>
      <c r="R213">
        <v>0</v>
      </c>
      <c r="S213">
        <v>0</v>
      </c>
    </row>
    <row r="214" spans="1:27" hidden="1" x14ac:dyDescent="0.2">
      <c r="A214" t="s">
        <v>412</v>
      </c>
      <c r="B214" t="s">
        <v>368</v>
      </c>
      <c r="C214" t="s">
        <v>37</v>
      </c>
      <c r="D214" t="s">
        <v>60</v>
      </c>
      <c r="E214">
        <v>5</v>
      </c>
      <c r="F214" t="s">
        <v>413</v>
      </c>
      <c r="G214" t="s">
        <v>166</v>
      </c>
      <c r="H214">
        <v>54</v>
      </c>
      <c r="I214">
        <v>41</v>
      </c>
      <c r="J214">
        <v>441</v>
      </c>
      <c r="K214">
        <v>3</v>
      </c>
      <c r="L214">
        <v>0</v>
      </c>
      <c r="M214">
        <v>1</v>
      </c>
      <c r="N214">
        <v>1</v>
      </c>
      <c r="O214">
        <v>1</v>
      </c>
      <c r="P214">
        <v>11</v>
      </c>
      <c r="Q214">
        <v>0</v>
      </c>
      <c r="R214">
        <v>0</v>
      </c>
      <c r="S214">
        <v>0</v>
      </c>
    </row>
    <row r="215" spans="1:27" hidden="1" x14ac:dyDescent="0.2">
      <c r="A215" t="s">
        <v>420</v>
      </c>
      <c r="B215" t="s">
        <v>368</v>
      </c>
      <c r="C215" t="s">
        <v>53</v>
      </c>
      <c r="D215" t="s">
        <v>32</v>
      </c>
      <c r="E215">
        <v>6</v>
      </c>
      <c r="F215" t="s">
        <v>421</v>
      </c>
      <c r="G215" t="s">
        <v>176</v>
      </c>
      <c r="H215">
        <v>43</v>
      </c>
      <c r="I215">
        <v>25</v>
      </c>
      <c r="J215">
        <v>196</v>
      </c>
      <c r="K215">
        <v>1</v>
      </c>
      <c r="L215">
        <v>0</v>
      </c>
      <c r="M215">
        <v>2</v>
      </c>
      <c r="N215">
        <v>0</v>
      </c>
      <c r="O215">
        <v>1</v>
      </c>
      <c r="P215">
        <v>1</v>
      </c>
      <c r="Q215">
        <v>0</v>
      </c>
      <c r="R215">
        <v>0</v>
      </c>
      <c r="S215">
        <v>0</v>
      </c>
    </row>
    <row r="216" spans="1:27" hidden="1" x14ac:dyDescent="0.2">
      <c r="A216" t="s">
        <v>390</v>
      </c>
      <c r="B216" t="s">
        <v>368</v>
      </c>
      <c r="C216" t="s">
        <v>36</v>
      </c>
      <c r="D216" t="s">
        <v>44</v>
      </c>
      <c r="E216">
        <v>4</v>
      </c>
      <c r="F216" t="s">
        <v>391</v>
      </c>
      <c r="G216" t="s">
        <v>140</v>
      </c>
      <c r="H216">
        <v>43</v>
      </c>
      <c r="I216">
        <v>26</v>
      </c>
      <c r="J216">
        <v>287</v>
      </c>
      <c r="K216">
        <v>2</v>
      </c>
      <c r="L216">
        <v>0</v>
      </c>
      <c r="M216">
        <v>4</v>
      </c>
      <c r="N216">
        <v>0</v>
      </c>
      <c r="O216">
        <v>4</v>
      </c>
      <c r="P216">
        <v>12</v>
      </c>
      <c r="Q216">
        <v>0</v>
      </c>
      <c r="R216">
        <v>0</v>
      </c>
      <c r="S216">
        <v>0</v>
      </c>
    </row>
    <row r="217" spans="1:27" hidden="1" x14ac:dyDescent="0.2">
      <c r="A217" t="s">
        <v>410</v>
      </c>
      <c r="B217" t="s">
        <v>368</v>
      </c>
      <c r="C217" t="s">
        <v>41</v>
      </c>
      <c r="D217" t="s">
        <v>46</v>
      </c>
      <c r="E217">
        <v>1</v>
      </c>
      <c r="F217" t="s">
        <v>411</v>
      </c>
      <c r="G217" t="s">
        <v>100</v>
      </c>
      <c r="H217">
        <v>48</v>
      </c>
      <c r="I217">
        <v>30</v>
      </c>
      <c r="J217">
        <v>355</v>
      </c>
      <c r="K217">
        <v>1</v>
      </c>
      <c r="L217">
        <v>0</v>
      </c>
      <c r="M217">
        <v>1</v>
      </c>
      <c r="N217">
        <v>1</v>
      </c>
      <c r="O217">
        <v>1</v>
      </c>
      <c r="P217">
        <v>3</v>
      </c>
      <c r="Q217">
        <v>0</v>
      </c>
      <c r="R217">
        <v>0</v>
      </c>
      <c r="S217">
        <v>0</v>
      </c>
    </row>
    <row r="218" spans="1:27" hidden="1" x14ac:dyDescent="0.2">
      <c r="A218" t="s">
        <v>458</v>
      </c>
      <c r="B218" t="s">
        <v>368</v>
      </c>
      <c r="C218" t="s">
        <v>56</v>
      </c>
      <c r="D218" t="s">
        <v>51</v>
      </c>
      <c r="E218">
        <v>1</v>
      </c>
      <c r="F218" t="s">
        <v>459</v>
      </c>
      <c r="G218" t="s">
        <v>102</v>
      </c>
      <c r="H218">
        <v>31</v>
      </c>
      <c r="I218">
        <v>23</v>
      </c>
      <c r="J218">
        <v>142</v>
      </c>
      <c r="K218">
        <v>2</v>
      </c>
      <c r="L218">
        <v>0</v>
      </c>
      <c r="M218">
        <v>1</v>
      </c>
      <c r="N218">
        <v>0</v>
      </c>
      <c r="Z218">
        <v>1</v>
      </c>
      <c r="AA218">
        <v>0</v>
      </c>
    </row>
    <row r="219" spans="1:27" hidden="1" x14ac:dyDescent="0.2">
      <c r="A219" t="s">
        <v>424</v>
      </c>
      <c r="B219" t="s">
        <v>368</v>
      </c>
      <c r="C219" t="s">
        <v>49</v>
      </c>
      <c r="D219" t="s">
        <v>39</v>
      </c>
      <c r="E219">
        <v>3</v>
      </c>
      <c r="F219" t="s">
        <v>425</v>
      </c>
      <c r="G219" t="s">
        <v>132</v>
      </c>
      <c r="H219">
        <v>34</v>
      </c>
      <c r="I219">
        <v>21</v>
      </c>
      <c r="J219">
        <v>246</v>
      </c>
      <c r="K219">
        <v>1</v>
      </c>
      <c r="L219">
        <v>0</v>
      </c>
      <c r="M219">
        <v>1</v>
      </c>
      <c r="N219">
        <v>0</v>
      </c>
      <c r="Z219">
        <v>1</v>
      </c>
      <c r="AA219">
        <v>0</v>
      </c>
    </row>
    <row r="220" spans="1:27" hidden="1" x14ac:dyDescent="0.2">
      <c r="A220" t="s">
        <v>446</v>
      </c>
      <c r="B220" t="s">
        <v>368</v>
      </c>
      <c r="C220" t="s">
        <v>33</v>
      </c>
      <c r="D220" t="s">
        <v>62</v>
      </c>
      <c r="E220">
        <v>1</v>
      </c>
      <c r="F220" t="s">
        <v>447</v>
      </c>
      <c r="G220" t="s">
        <v>97</v>
      </c>
      <c r="H220">
        <v>34</v>
      </c>
      <c r="I220">
        <v>18</v>
      </c>
      <c r="J220">
        <v>236</v>
      </c>
      <c r="K220">
        <v>1</v>
      </c>
      <c r="L220">
        <v>0</v>
      </c>
      <c r="M220">
        <v>1</v>
      </c>
      <c r="N220">
        <v>0</v>
      </c>
      <c r="Z220">
        <v>1</v>
      </c>
      <c r="AA220">
        <v>0</v>
      </c>
    </row>
    <row r="221" spans="1:27" hidden="1" x14ac:dyDescent="0.2">
      <c r="A221" t="s">
        <v>392</v>
      </c>
      <c r="B221" t="s">
        <v>368</v>
      </c>
      <c r="C221" t="s">
        <v>54</v>
      </c>
      <c r="D221" t="s">
        <v>42</v>
      </c>
      <c r="E221">
        <v>6</v>
      </c>
      <c r="F221" t="s">
        <v>393</v>
      </c>
      <c r="G221" t="s">
        <v>175</v>
      </c>
      <c r="H221">
        <v>33</v>
      </c>
      <c r="I221">
        <v>21</v>
      </c>
      <c r="J221">
        <v>219</v>
      </c>
      <c r="K221">
        <v>1</v>
      </c>
      <c r="L221">
        <v>0</v>
      </c>
      <c r="M221">
        <v>2</v>
      </c>
      <c r="N221">
        <v>0</v>
      </c>
      <c r="Z221">
        <v>2</v>
      </c>
      <c r="AA221">
        <v>0</v>
      </c>
    </row>
    <row r="222" spans="1:27" hidden="1" x14ac:dyDescent="0.2">
      <c r="A222" t="s">
        <v>432</v>
      </c>
      <c r="B222" t="s">
        <v>368</v>
      </c>
      <c r="C222" t="s">
        <v>54</v>
      </c>
      <c r="D222" t="s">
        <v>33</v>
      </c>
      <c r="E222">
        <v>8</v>
      </c>
      <c r="F222" t="s">
        <v>433</v>
      </c>
      <c r="G222" t="s">
        <v>205</v>
      </c>
      <c r="H222">
        <v>31</v>
      </c>
      <c r="I222">
        <v>22</v>
      </c>
      <c r="J222">
        <v>171</v>
      </c>
      <c r="K222">
        <v>0</v>
      </c>
      <c r="L222">
        <v>0</v>
      </c>
      <c r="M222">
        <v>1</v>
      </c>
      <c r="N222">
        <v>0</v>
      </c>
      <c r="Z222">
        <v>1</v>
      </c>
      <c r="AA222">
        <v>0</v>
      </c>
    </row>
    <row r="223" spans="1:27" hidden="1" x14ac:dyDescent="0.2">
      <c r="A223" t="s">
        <v>398</v>
      </c>
      <c r="B223" t="s">
        <v>368</v>
      </c>
      <c r="C223" t="s">
        <v>45</v>
      </c>
      <c r="D223" t="s">
        <v>49</v>
      </c>
      <c r="E223">
        <v>4</v>
      </c>
      <c r="F223" t="s">
        <v>399</v>
      </c>
      <c r="G223" t="s">
        <v>141</v>
      </c>
      <c r="H223">
        <v>41</v>
      </c>
      <c r="I223">
        <v>32</v>
      </c>
      <c r="J223">
        <v>356</v>
      </c>
      <c r="K223">
        <v>2</v>
      </c>
      <c r="L223">
        <v>1</v>
      </c>
      <c r="M223">
        <v>0</v>
      </c>
      <c r="N223">
        <v>1</v>
      </c>
      <c r="Z223">
        <v>1</v>
      </c>
      <c r="AA223">
        <v>0</v>
      </c>
    </row>
    <row r="224" spans="1:27" hidden="1" x14ac:dyDescent="0.2">
      <c r="A224" t="s">
        <v>460</v>
      </c>
      <c r="B224" t="s">
        <v>368</v>
      </c>
      <c r="C224" t="s">
        <v>51</v>
      </c>
      <c r="D224" t="s">
        <v>56</v>
      </c>
      <c r="E224">
        <v>1</v>
      </c>
      <c r="F224" t="s">
        <v>461</v>
      </c>
      <c r="G224" t="s">
        <v>102</v>
      </c>
      <c r="H224">
        <v>1</v>
      </c>
      <c r="I224">
        <v>1</v>
      </c>
      <c r="J224">
        <v>10</v>
      </c>
      <c r="K224">
        <v>0</v>
      </c>
      <c r="L224">
        <v>0</v>
      </c>
      <c r="M224">
        <v>0</v>
      </c>
      <c r="N224">
        <v>0</v>
      </c>
    </row>
    <row r="225" spans="1:14" hidden="1" x14ac:dyDescent="0.2">
      <c r="A225" t="s">
        <v>462</v>
      </c>
      <c r="B225" t="s">
        <v>463</v>
      </c>
      <c r="C225" t="s">
        <v>35</v>
      </c>
      <c r="D225" t="s">
        <v>48</v>
      </c>
      <c r="E225">
        <v>3</v>
      </c>
      <c r="F225" t="s">
        <v>464</v>
      </c>
      <c r="G225" t="s">
        <v>131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</row>
    <row r="226" spans="1:14" hidden="1" x14ac:dyDescent="0.2">
      <c r="A226" t="s">
        <v>452</v>
      </c>
      <c r="B226" t="s">
        <v>368</v>
      </c>
      <c r="C226" t="s">
        <v>48</v>
      </c>
      <c r="D226" t="s">
        <v>43</v>
      </c>
      <c r="E226">
        <v>1</v>
      </c>
      <c r="F226" t="s">
        <v>453</v>
      </c>
      <c r="G226" t="s">
        <v>89</v>
      </c>
      <c r="H226">
        <v>38</v>
      </c>
      <c r="I226">
        <v>26</v>
      </c>
      <c r="J226">
        <v>351</v>
      </c>
      <c r="K226">
        <v>1</v>
      </c>
      <c r="L226">
        <v>1</v>
      </c>
      <c r="M226">
        <v>1</v>
      </c>
      <c r="N226">
        <v>1</v>
      </c>
    </row>
    <row r="227" spans="1:14" hidden="1" x14ac:dyDescent="0.2">
      <c r="A227" t="s">
        <v>380</v>
      </c>
      <c r="B227" t="s">
        <v>368</v>
      </c>
      <c r="C227" t="s">
        <v>60</v>
      </c>
      <c r="D227" t="s">
        <v>57</v>
      </c>
      <c r="E227">
        <v>7</v>
      </c>
      <c r="F227" t="s">
        <v>381</v>
      </c>
      <c r="G227" t="s">
        <v>182</v>
      </c>
      <c r="H227">
        <v>24</v>
      </c>
      <c r="I227">
        <v>13</v>
      </c>
      <c r="J227">
        <v>124</v>
      </c>
      <c r="K227">
        <v>0</v>
      </c>
      <c r="L227">
        <v>0</v>
      </c>
      <c r="M227">
        <v>0</v>
      </c>
      <c r="N227">
        <v>0</v>
      </c>
    </row>
    <row r="228" spans="1:14" hidden="1" x14ac:dyDescent="0.2">
      <c r="A228" t="s">
        <v>440</v>
      </c>
      <c r="B228" t="s">
        <v>368</v>
      </c>
      <c r="C228" t="s">
        <v>31</v>
      </c>
      <c r="D228" t="s">
        <v>47</v>
      </c>
      <c r="E228">
        <v>8</v>
      </c>
      <c r="F228" t="s">
        <v>441</v>
      </c>
      <c r="G228" t="s">
        <v>208</v>
      </c>
      <c r="H228">
        <v>29</v>
      </c>
      <c r="I228">
        <v>21</v>
      </c>
      <c r="J228">
        <v>340</v>
      </c>
      <c r="K228">
        <v>0</v>
      </c>
      <c r="L228">
        <v>0</v>
      </c>
      <c r="M228">
        <v>1</v>
      </c>
      <c r="N228">
        <v>1</v>
      </c>
    </row>
    <row r="229" spans="1:14" hidden="1" x14ac:dyDescent="0.2">
      <c r="A229" t="s">
        <v>412</v>
      </c>
      <c r="B229" t="s">
        <v>368</v>
      </c>
      <c r="C229" t="s">
        <v>37</v>
      </c>
      <c r="D229" t="s">
        <v>41</v>
      </c>
      <c r="E229">
        <v>8</v>
      </c>
      <c r="F229" t="s">
        <v>413</v>
      </c>
      <c r="G229" t="s">
        <v>201</v>
      </c>
      <c r="H229">
        <v>41</v>
      </c>
      <c r="I229">
        <v>30</v>
      </c>
      <c r="J229">
        <v>350</v>
      </c>
      <c r="K229">
        <v>6</v>
      </c>
      <c r="L229">
        <v>0</v>
      </c>
      <c r="M229">
        <v>0</v>
      </c>
      <c r="N229">
        <v>1</v>
      </c>
    </row>
    <row r="230" spans="1:14" hidden="1" x14ac:dyDescent="0.2">
      <c r="A230" t="s">
        <v>450</v>
      </c>
      <c r="B230" t="s">
        <v>368</v>
      </c>
      <c r="C230" t="s">
        <v>34</v>
      </c>
      <c r="D230" t="s">
        <v>50</v>
      </c>
      <c r="E230">
        <v>3</v>
      </c>
      <c r="F230" t="s">
        <v>451</v>
      </c>
      <c r="G230" t="s">
        <v>124</v>
      </c>
      <c r="H230">
        <v>26</v>
      </c>
      <c r="I230">
        <v>22</v>
      </c>
      <c r="J230">
        <v>232</v>
      </c>
      <c r="K230">
        <v>0</v>
      </c>
      <c r="L230">
        <v>0</v>
      </c>
      <c r="M230">
        <v>1</v>
      </c>
      <c r="N230">
        <v>0</v>
      </c>
    </row>
    <row r="231" spans="1:14" hidden="1" x14ac:dyDescent="0.2">
      <c r="A231" t="s">
        <v>465</v>
      </c>
      <c r="B231" t="s">
        <v>368</v>
      </c>
      <c r="C231" t="s">
        <v>61</v>
      </c>
      <c r="D231" t="s">
        <v>46</v>
      </c>
      <c r="E231">
        <v>5</v>
      </c>
      <c r="F231" t="s">
        <v>466</v>
      </c>
      <c r="G231" t="s">
        <v>163</v>
      </c>
      <c r="H231">
        <v>38</v>
      </c>
      <c r="I231">
        <v>21</v>
      </c>
      <c r="J231">
        <v>191</v>
      </c>
      <c r="K231">
        <v>1</v>
      </c>
      <c r="L231">
        <v>0</v>
      </c>
      <c r="M231">
        <v>1</v>
      </c>
      <c r="N231">
        <v>0</v>
      </c>
    </row>
    <row r="232" spans="1:14" hidden="1" x14ac:dyDescent="0.2">
      <c r="A232" t="s">
        <v>467</v>
      </c>
      <c r="B232" t="s">
        <v>368</v>
      </c>
      <c r="C232" t="s">
        <v>41</v>
      </c>
      <c r="D232" t="s">
        <v>59</v>
      </c>
      <c r="E232">
        <v>7</v>
      </c>
      <c r="F232" t="s">
        <v>468</v>
      </c>
      <c r="G232" t="s">
        <v>188</v>
      </c>
      <c r="H232">
        <v>1</v>
      </c>
      <c r="I232">
        <v>1</v>
      </c>
      <c r="J232">
        <v>25</v>
      </c>
      <c r="K232">
        <v>0</v>
      </c>
      <c r="L232">
        <v>0</v>
      </c>
      <c r="M232">
        <v>0</v>
      </c>
      <c r="N232">
        <v>0</v>
      </c>
    </row>
    <row r="233" spans="1:14" hidden="1" x14ac:dyDescent="0.2">
      <c r="A233" t="s">
        <v>438</v>
      </c>
      <c r="B233" t="s">
        <v>368</v>
      </c>
      <c r="C233" t="s">
        <v>33</v>
      </c>
      <c r="D233" t="s">
        <v>50</v>
      </c>
      <c r="E233">
        <v>4</v>
      </c>
      <c r="F233" t="s">
        <v>439</v>
      </c>
      <c r="G233" t="s">
        <v>142</v>
      </c>
      <c r="H233">
        <v>27</v>
      </c>
      <c r="I233">
        <v>12</v>
      </c>
      <c r="J233">
        <v>150</v>
      </c>
      <c r="K233">
        <v>0</v>
      </c>
      <c r="L233">
        <v>0</v>
      </c>
      <c r="M233">
        <v>1</v>
      </c>
      <c r="N233">
        <v>0</v>
      </c>
    </row>
    <row r="234" spans="1:14" hidden="1" x14ac:dyDescent="0.2">
      <c r="A234" t="s">
        <v>467</v>
      </c>
      <c r="B234" t="s">
        <v>368</v>
      </c>
      <c r="C234" t="s">
        <v>41</v>
      </c>
      <c r="D234" t="s">
        <v>44</v>
      </c>
      <c r="E234">
        <v>3</v>
      </c>
      <c r="F234" t="s">
        <v>468</v>
      </c>
      <c r="G234" t="s">
        <v>128</v>
      </c>
      <c r="H234">
        <v>38</v>
      </c>
      <c r="I234">
        <v>31</v>
      </c>
      <c r="J234">
        <v>310</v>
      </c>
      <c r="K234">
        <v>0</v>
      </c>
      <c r="L234">
        <v>0</v>
      </c>
      <c r="M234">
        <v>1</v>
      </c>
      <c r="N234">
        <v>1</v>
      </c>
    </row>
    <row r="235" spans="1:14" hidden="1" x14ac:dyDescent="0.2">
      <c r="A235" t="s">
        <v>410</v>
      </c>
      <c r="B235" t="s">
        <v>368</v>
      </c>
      <c r="C235" t="s">
        <v>41</v>
      </c>
      <c r="D235" t="s">
        <v>34</v>
      </c>
      <c r="E235">
        <v>4</v>
      </c>
      <c r="F235" t="s">
        <v>411</v>
      </c>
      <c r="G235" t="s">
        <v>152</v>
      </c>
      <c r="H235">
        <v>41</v>
      </c>
      <c r="I235">
        <v>33</v>
      </c>
      <c r="J235">
        <v>359</v>
      </c>
      <c r="K235">
        <v>2</v>
      </c>
      <c r="L235">
        <v>0</v>
      </c>
      <c r="M235">
        <v>0</v>
      </c>
      <c r="N235">
        <v>1</v>
      </c>
    </row>
    <row r="236" spans="1:14" hidden="1" x14ac:dyDescent="0.2">
      <c r="A236" t="s">
        <v>402</v>
      </c>
      <c r="B236" t="s">
        <v>368</v>
      </c>
      <c r="C236" t="s">
        <v>38</v>
      </c>
      <c r="D236" t="s">
        <v>50</v>
      </c>
      <c r="E236">
        <v>1</v>
      </c>
      <c r="F236" t="s">
        <v>403</v>
      </c>
      <c r="G236" t="s">
        <v>105</v>
      </c>
      <c r="H236">
        <v>52</v>
      </c>
      <c r="I236">
        <v>36</v>
      </c>
      <c r="J236">
        <v>336</v>
      </c>
      <c r="K236">
        <v>1</v>
      </c>
      <c r="L236">
        <v>0</v>
      </c>
      <c r="M236">
        <v>2</v>
      </c>
      <c r="N236">
        <v>1</v>
      </c>
    </row>
    <row r="237" spans="1:14" hidden="1" x14ac:dyDescent="0.2">
      <c r="A237" t="s">
        <v>420</v>
      </c>
      <c r="B237" t="s">
        <v>368</v>
      </c>
      <c r="C237" t="s">
        <v>53</v>
      </c>
      <c r="D237" t="s">
        <v>37</v>
      </c>
      <c r="E237">
        <v>3</v>
      </c>
      <c r="F237" t="s">
        <v>421</v>
      </c>
      <c r="G237" t="s">
        <v>123</v>
      </c>
      <c r="H237">
        <v>49</v>
      </c>
      <c r="I237">
        <v>30</v>
      </c>
      <c r="J237">
        <v>316</v>
      </c>
      <c r="K237">
        <v>1</v>
      </c>
      <c r="L237">
        <v>1</v>
      </c>
      <c r="M237">
        <v>2</v>
      </c>
      <c r="N237">
        <v>1</v>
      </c>
    </row>
    <row r="238" spans="1:14" hidden="1" x14ac:dyDescent="0.2">
      <c r="A238" t="s">
        <v>392</v>
      </c>
      <c r="B238" t="s">
        <v>368</v>
      </c>
      <c r="C238" t="s">
        <v>54</v>
      </c>
      <c r="D238" t="s">
        <v>59</v>
      </c>
      <c r="E238">
        <v>3</v>
      </c>
      <c r="F238" t="s">
        <v>393</v>
      </c>
      <c r="G238" t="s">
        <v>126</v>
      </c>
      <c r="H238">
        <v>44</v>
      </c>
      <c r="I238">
        <v>27</v>
      </c>
      <c r="J238">
        <v>367</v>
      </c>
      <c r="K238">
        <v>2</v>
      </c>
      <c r="L238">
        <v>0</v>
      </c>
      <c r="M238">
        <v>2</v>
      </c>
      <c r="N238">
        <v>1</v>
      </c>
    </row>
    <row r="239" spans="1:14" hidden="1" x14ac:dyDescent="0.2">
      <c r="A239" t="s">
        <v>400</v>
      </c>
      <c r="B239" t="s">
        <v>368</v>
      </c>
      <c r="C239" t="s">
        <v>55</v>
      </c>
      <c r="D239" t="s">
        <v>46</v>
      </c>
      <c r="E239">
        <v>7</v>
      </c>
      <c r="F239" t="s">
        <v>401</v>
      </c>
      <c r="G239" t="s">
        <v>195</v>
      </c>
      <c r="H239">
        <v>40</v>
      </c>
      <c r="I239">
        <v>26</v>
      </c>
      <c r="J239">
        <v>252</v>
      </c>
      <c r="K239">
        <v>1</v>
      </c>
      <c r="L239">
        <v>1</v>
      </c>
      <c r="M239">
        <v>1</v>
      </c>
      <c r="N239">
        <v>0</v>
      </c>
    </row>
    <row r="240" spans="1:14" hidden="1" x14ac:dyDescent="0.2">
      <c r="A240" t="s">
        <v>398</v>
      </c>
      <c r="B240" t="s">
        <v>368</v>
      </c>
      <c r="C240" t="s">
        <v>45</v>
      </c>
      <c r="D240" t="s">
        <v>56</v>
      </c>
      <c r="E240">
        <v>3</v>
      </c>
      <c r="F240" t="s">
        <v>399</v>
      </c>
      <c r="G240" t="s">
        <v>129</v>
      </c>
      <c r="H240">
        <v>49</v>
      </c>
      <c r="I240">
        <v>28</v>
      </c>
      <c r="J240">
        <v>341</v>
      </c>
      <c r="K240">
        <v>2</v>
      </c>
      <c r="L240">
        <v>0</v>
      </c>
      <c r="M240">
        <v>1</v>
      </c>
      <c r="N240">
        <v>1</v>
      </c>
    </row>
    <row r="241" spans="1:14" hidden="1" x14ac:dyDescent="0.2">
      <c r="A241" t="s">
        <v>400</v>
      </c>
      <c r="B241" t="s">
        <v>368</v>
      </c>
      <c r="C241" t="s">
        <v>55</v>
      </c>
      <c r="D241" t="s">
        <v>31</v>
      </c>
      <c r="E241">
        <v>1</v>
      </c>
      <c r="F241" t="s">
        <v>401</v>
      </c>
      <c r="G241" t="s">
        <v>101</v>
      </c>
      <c r="H241">
        <v>32</v>
      </c>
      <c r="I241">
        <v>18</v>
      </c>
      <c r="J241">
        <v>117</v>
      </c>
      <c r="K241">
        <v>0</v>
      </c>
      <c r="L241">
        <v>0</v>
      </c>
      <c r="M241">
        <v>2</v>
      </c>
      <c r="N241">
        <v>0</v>
      </c>
    </row>
    <row r="242" spans="1:14" hidden="1" x14ac:dyDescent="0.2">
      <c r="A242" t="s">
        <v>440</v>
      </c>
      <c r="B242" t="s">
        <v>368</v>
      </c>
      <c r="C242" t="s">
        <v>31</v>
      </c>
      <c r="D242" t="s">
        <v>62</v>
      </c>
      <c r="E242">
        <v>2</v>
      </c>
      <c r="F242" t="s">
        <v>441</v>
      </c>
      <c r="G242" t="s">
        <v>107</v>
      </c>
      <c r="H242">
        <v>45</v>
      </c>
      <c r="I242">
        <v>26</v>
      </c>
      <c r="J242">
        <v>256</v>
      </c>
      <c r="K242">
        <v>3</v>
      </c>
      <c r="L242">
        <v>0</v>
      </c>
      <c r="M242">
        <v>1</v>
      </c>
      <c r="N242">
        <v>0</v>
      </c>
    </row>
    <row r="243" spans="1:14" hidden="1" x14ac:dyDescent="0.2">
      <c r="A243" t="s">
        <v>420</v>
      </c>
      <c r="B243" t="s">
        <v>368</v>
      </c>
      <c r="C243" t="s">
        <v>53</v>
      </c>
      <c r="D243" t="s">
        <v>35</v>
      </c>
      <c r="E243">
        <v>2</v>
      </c>
      <c r="F243" t="s">
        <v>421</v>
      </c>
      <c r="G243" t="s">
        <v>115</v>
      </c>
      <c r="H243">
        <v>27</v>
      </c>
      <c r="I243">
        <v>23</v>
      </c>
      <c r="J243">
        <v>203</v>
      </c>
      <c r="K243">
        <v>1</v>
      </c>
      <c r="L243">
        <v>0</v>
      </c>
      <c r="M243">
        <v>0</v>
      </c>
      <c r="N243">
        <v>0</v>
      </c>
    </row>
    <row r="244" spans="1:14" hidden="1" x14ac:dyDescent="0.2">
      <c r="A244" t="s">
        <v>440</v>
      </c>
      <c r="B244" t="s">
        <v>368</v>
      </c>
      <c r="C244" t="s">
        <v>31</v>
      </c>
      <c r="D244" t="s">
        <v>56</v>
      </c>
      <c r="E244">
        <v>5</v>
      </c>
      <c r="F244" t="s">
        <v>441</v>
      </c>
      <c r="G244" t="s">
        <v>164</v>
      </c>
      <c r="H244">
        <v>35</v>
      </c>
      <c r="I244">
        <v>22</v>
      </c>
      <c r="J244">
        <v>266</v>
      </c>
      <c r="K244">
        <v>0</v>
      </c>
      <c r="L244">
        <v>0</v>
      </c>
      <c r="M244">
        <v>2</v>
      </c>
      <c r="N244">
        <v>0</v>
      </c>
    </row>
    <row r="245" spans="1:14" hidden="1" x14ac:dyDescent="0.2">
      <c r="A245" t="s">
        <v>440</v>
      </c>
      <c r="B245" t="s">
        <v>368</v>
      </c>
      <c r="C245" t="s">
        <v>31</v>
      </c>
      <c r="D245" t="s">
        <v>45</v>
      </c>
      <c r="E245">
        <v>6</v>
      </c>
      <c r="F245" t="s">
        <v>441</v>
      </c>
      <c r="G245" t="s">
        <v>172</v>
      </c>
      <c r="H245">
        <v>48</v>
      </c>
      <c r="I245">
        <v>26</v>
      </c>
      <c r="J245">
        <v>290</v>
      </c>
      <c r="K245">
        <v>1</v>
      </c>
      <c r="L245">
        <v>0</v>
      </c>
      <c r="M245">
        <v>3</v>
      </c>
      <c r="N245">
        <v>0</v>
      </c>
    </row>
    <row r="246" spans="1:14" hidden="1" x14ac:dyDescent="0.2">
      <c r="A246" t="s">
        <v>469</v>
      </c>
      <c r="B246" t="s">
        <v>368</v>
      </c>
      <c r="C246" t="s">
        <v>49</v>
      </c>
      <c r="D246" t="s">
        <v>39</v>
      </c>
      <c r="E246">
        <v>3</v>
      </c>
      <c r="F246" t="s">
        <v>470</v>
      </c>
      <c r="G246" t="s">
        <v>132</v>
      </c>
      <c r="H246">
        <v>6</v>
      </c>
      <c r="I246">
        <v>5</v>
      </c>
      <c r="J246">
        <v>63</v>
      </c>
      <c r="K246">
        <v>1</v>
      </c>
      <c r="L246">
        <v>0</v>
      </c>
      <c r="M246">
        <v>0</v>
      </c>
      <c r="N246">
        <v>0</v>
      </c>
    </row>
    <row r="247" spans="1:14" hidden="1" x14ac:dyDescent="0.2">
      <c r="A247" t="s">
        <v>471</v>
      </c>
      <c r="B247" t="s">
        <v>368</v>
      </c>
      <c r="C247" t="s">
        <v>62</v>
      </c>
      <c r="D247" t="s">
        <v>61</v>
      </c>
      <c r="E247">
        <v>8</v>
      </c>
      <c r="F247" t="s">
        <v>472</v>
      </c>
      <c r="G247" t="s">
        <v>197</v>
      </c>
      <c r="H247">
        <v>2</v>
      </c>
      <c r="I247">
        <v>2</v>
      </c>
      <c r="J247">
        <v>4</v>
      </c>
      <c r="K247">
        <v>0</v>
      </c>
      <c r="L247">
        <v>0</v>
      </c>
      <c r="M247">
        <v>0</v>
      </c>
      <c r="N247">
        <v>0</v>
      </c>
    </row>
    <row r="248" spans="1:14" hidden="1" x14ac:dyDescent="0.2">
      <c r="A248" t="s">
        <v>400</v>
      </c>
      <c r="B248" t="s">
        <v>368</v>
      </c>
      <c r="C248" t="s">
        <v>55</v>
      </c>
      <c r="D248" t="s">
        <v>60</v>
      </c>
      <c r="E248">
        <v>6</v>
      </c>
      <c r="F248" t="s">
        <v>401</v>
      </c>
      <c r="G248" t="s">
        <v>178</v>
      </c>
      <c r="H248">
        <v>53</v>
      </c>
      <c r="I248">
        <v>33</v>
      </c>
      <c r="J248">
        <v>343</v>
      </c>
      <c r="K248">
        <v>2</v>
      </c>
      <c r="L248">
        <v>0</v>
      </c>
      <c r="M248">
        <v>2</v>
      </c>
      <c r="N248">
        <v>1</v>
      </c>
    </row>
    <row r="249" spans="1:14" hidden="1" x14ac:dyDescent="0.2">
      <c r="A249" t="s">
        <v>462</v>
      </c>
      <c r="B249" t="s">
        <v>463</v>
      </c>
      <c r="C249" t="s">
        <v>35</v>
      </c>
      <c r="D249" t="s">
        <v>47</v>
      </c>
      <c r="E249">
        <v>5</v>
      </c>
      <c r="F249" t="s">
        <v>464</v>
      </c>
      <c r="G249" t="s">
        <v>161</v>
      </c>
      <c r="H249">
        <v>1</v>
      </c>
      <c r="I249">
        <v>1</v>
      </c>
      <c r="J249">
        <v>20</v>
      </c>
      <c r="K249">
        <v>0</v>
      </c>
      <c r="L249">
        <v>0</v>
      </c>
      <c r="M249">
        <v>0</v>
      </c>
      <c r="N249">
        <v>0</v>
      </c>
    </row>
    <row r="250" spans="1:14" hidden="1" x14ac:dyDescent="0.2">
      <c r="A250" t="s">
        <v>465</v>
      </c>
      <c r="B250" t="s">
        <v>368</v>
      </c>
      <c r="C250" t="s">
        <v>61</v>
      </c>
      <c r="D250" t="s">
        <v>62</v>
      </c>
      <c r="E250">
        <v>8</v>
      </c>
      <c r="F250" t="s">
        <v>466</v>
      </c>
      <c r="G250" t="s">
        <v>197</v>
      </c>
      <c r="H250">
        <v>2</v>
      </c>
      <c r="I250">
        <v>1</v>
      </c>
      <c r="J250">
        <v>10</v>
      </c>
      <c r="K250">
        <v>0</v>
      </c>
      <c r="L250">
        <v>0</v>
      </c>
      <c r="M250">
        <v>0</v>
      </c>
      <c r="N250">
        <v>0</v>
      </c>
    </row>
    <row r="251" spans="1:14" hidden="1" x14ac:dyDescent="0.2">
      <c r="A251" t="s">
        <v>473</v>
      </c>
      <c r="B251" t="s">
        <v>463</v>
      </c>
      <c r="C251" t="s">
        <v>55</v>
      </c>
      <c r="D251" t="s">
        <v>48</v>
      </c>
      <c r="E251">
        <v>4</v>
      </c>
      <c r="F251" t="s">
        <v>474</v>
      </c>
      <c r="G251" t="s">
        <v>139</v>
      </c>
      <c r="H251">
        <v>1</v>
      </c>
      <c r="I251">
        <v>1</v>
      </c>
      <c r="J251">
        <v>-3</v>
      </c>
      <c r="K251">
        <v>0</v>
      </c>
      <c r="L251">
        <v>0</v>
      </c>
      <c r="M251">
        <v>0</v>
      </c>
      <c r="N251">
        <v>0</v>
      </c>
    </row>
    <row r="252" spans="1:14" hidden="1" x14ac:dyDescent="0.2">
      <c r="A252" t="s">
        <v>424</v>
      </c>
      <c r="B252" t="s">
        <v>368</v>
      </c>
      <c r="C252" t="s">
        <v>49</v>
      </c>
      <c r="D252" t="s">
        <v>47</v>
      </c>
      <c r="E252">
        <v>6</v>
      </c>
      <c r="F252" t="s">
        <v>425</v>
      </c>
      <c r="G252" t="s">
        <v>179</v>
      </c>
      <c r="H252">
        <v>65</v>
      </c>
      <c r="I252">
        <v>43</v>
      </c>
      <c r="J252">
        <v>503</v>
      </c>
      <c r="K252">
        <v>2</v>
      </c>
      <c r="L252">
        <v>0</v>
      </c>
      <c r="M252">
        <v>0</v>
      </c>
      <c r="N252">
        <v>1</v>
      </c>
    </row>
    <row r="253" spans="1:14" hidden="1" x14ac:dyDescent="0.2">
      <c r="A253" t="s">
        <v>424</v>
      </c>
      <c r="B253" t="s">
        <v>368</v>
      </c>
      <c r="C253" t="s">
        <v>49</v>
      </c>
      <c r="D253" t="s">
        <v>48</v>
      </c>
      <c r="E253">
        <v>5</v>
      </c>
      <c r="F253" t="s">
        <v>425</v>
      </c>
      <c r="G253" t="s">
        <v>167</v>
      </c>
      <c r="H253">
        <v>48</v>
      </c>
      <c r="I253">
        <v>35</v>
      </c>
      <c r="J253">
        <v>365</v>
      </c>
      <c r="K253">
        <v>2</v>
      </c>
      <c r="L253">
        <v>0</v>
      </c>
      <c r="M253">
        <v>1</v>
      </c>
      <c r="N253">
        <v>1</v>
      </c>
    </row>
    <row r="254" spans="1:14" hidden="1" x14ac:dyDescent="0.2">
      <c r="A254" t="s">
        <v>390</v>
      </c>
      <c r="B254" t="s">
        <v>368</v>
      </c>
      <c r="C254" t="s">
        <v>36</v>
      </c>
      <c r="D254" t="s">
        <v>33</v>
      </c>
      <c r="E254">
        <v>3</v>
      </c>
      <c r="F254" t="s">
        <v>391</v>
      </c>
      <c r="G254" t="s">
        <v>133</v>
      </c>
      <c r="H254">
        <v>36</v>
      </c>
      <c r="I254">
        <v>17</v>
      </c>
      <c r="J254">
        <v>261</v>
      </c>
      <c r="K254">
        <v>1</v>
      </c>
      <c r="L254">
        <v>0</v>
      </c>
      <c r="M254">
        <v>1</v>
      </c>
      <c r="N254">
        <v>0</v>
      </c>
    </row>
    <row r="255" spans="1:14" hidden="1" x14ac:dyDescent="0.2">
      <c r="A255" t="s">
        <v>424</v>
      </c>
      <c r="B255" t="s">
        <v>368</v>
      </c>
      <c r="C255" t="s">
        <v>49</v>
      </c>
      <c r="D255" t="s">
        <v>56</v>
      </c>
      <c r="E255">
        <v>7</v>
      </c>
      <c r="F255" t="s">
        <v>425</v>
      </c>
      <c r="G255" t="s">
        <v>192</v>
      </c>
      <c r="H255">
        <v>58</v>
      </c>
      <c r="I255">
        <v>38</v>
      </c>
      <c r="J255">
        <v>336</v>
      </c>
      <c r="K255">
        <v>3</v>
      </c>
      <c r="L255">
        <v>2</v>
      </c>
      <c r="M255">
        <v>2</v>
      </c>
      <c r="N255">
        <v>1</v>
      </c>
    </row>
    <row r="256" spans="1:14" hidden="1" x14ac:dyDescent="0.2">
      <c r="A256" t="s">
        <v>452</v>
      </c>
      <c r="B256" t="s">
        <v>368</v>
      </c>
      <c r="C256" t="s">
        <v>48</v>
      </c>
      <c r="D256" t="s">
        <v>51</v>
      </c>
      <c r="E256">
        <v>8</v>
      </c>
      <c r="F256" t="s">
        <v>453</v>
      </c>
      <c r="G256" t="s">
        <v>199</v>
      </c>
      <c r="H256">
        <v>45</v>
      </c>
      <c r="I256">
        <v>28</v>
      </c>
      <c r="J256">
        <v>262</v>
      </c>
      <c r="K256">
        <v>1</v>
      </c>
      <c r="L256">
        <v>0</v>
      </c>
      <c r="M256">
        <v>3</v>
      </c>
      <c r="N256">
        <v>0</v>
      </c>
    </row>
    <row r="257" spans="1:27" hidden="1" x14ac:dyDescent="0.2">
      <c r="A257" t="s">
        <v>367</v>
      </c>
      <c r="B257" t="s">
        <v>368</v>
      </c>
      <c r="C257" t="s">
        <v>61</v>
      </c>
      <c r="D257" t="s">
        <v>57</v>
      </c>
      <c r="E257">
        <v>4</v>
      </c>
      <c r="F257" t="s">
        <v>369</v>
      </c>
      <c r="G257" t="s">
        <v>153</v>
      </c>
      <c r="H257">
        <v>35</v>
      </c>
      <c r="I257">
        <v>24</v>
      </c>
      <c r="J257">
        <v>203</v>
      </c>
      <c r="K257">
        <v>0</v>
      </c>
      <c r="L257">
        <v>0</v>
      </c>
      <c r="M257">
        <v>0</v>
      </c>
      <c r="N257">
        <v>0</v>
      </c>
    </row>
    <row r="258" spans="1:27" hidden="1" x14ac:dyDescent="0.2">
      <c r="A258" t="s">
        <v>452</v>
      </c>
      <c r="B258" t="s">
        <v>368</v>
      </c>
      <c r="C258" t="s">
        <v>48</v>
      </c>
      <c r="D258" t="s">
        <v>35</v>
      </c>
      <c r="E258">
        <v>3</v>
      </c>
      <c r="F258" t="s">
        <v>453</v>
      </c>
      <c r="G258" t="s">
        <v>131</v>
      </c>
      <c r="H258">
        <v>24</v>
      </c>
      <c r="I258">
        <v>20</v>
      </c>
      <c r="J258">
        <v>192</v>
      </c>
      <c r="K258">
        <v>0</v>
      </c>
      <c r="L258">
        <v>0</v>
      </c>
      <c r="M258">
        <v>1</v>
      </c>
      <c r="N258">
        <v>0</v>
      </c>
    </row>
    <row r="259" spans="1:27" hidden="1" x14ac:dyDescent="0.2">
      <c r="A259" t="s">
        <v>412</v>
      </c>
      <c r="B259" t="s">
        <v>368</v>
      </c>
      <c r="C259" t="s">
        <v>37</v>
      </c>
      <c r="D259" t="s">
        <v>53</v>
      </c>
      <c r="E259">
        <v>3</v>
      </c>
      <c r="F259" t="s">
        <v>413</v>
      </c>
      <c r="G259" t="s">
        <v>123</v>
      </c>
      <c r="H259">
        <v>32</v>
      </c>
      <c r="I259">
        <v>23</v>
      </c>
      <c r="J259">
        <v>279</v>
      </c>
      <c r="K259">
        <v>2</v>
      </c>
      <c r="L259">
        <v>0</v>
      </c>
      <c r="M259">
        <v>0</v>
      </c>
      <c r="N259">
        <v>0</v>
      </c>
    </row>
    <row r="260" spans="1:27" hidden="1" x14ac:dyDescent="0.2">
      <c r="A260" t="s">
        <v>376</v>
      </c>
      <c r="B260" t="s">
        <v>368</v>
      </c>
      <c r="C260" t="s">
        <v>56</v>
      </c>
      <c r="D260" t="s">
        <v>52</v>
      </c>
      <c r="E260">
        <v>4</v>
      </c>
      <c r="F260" t="s">
        <v>377</v>
      </c>
      <c r="G260" t="s">
        <v>147</v>
      </c>
      <c r="H260">
        <v>33</v>
      </c>
      <c r="I260">
        <v>20</v>
      </c>
      <c r="J260">
        <v>196</v>
      </c>
      <c r="K260">
        <v>2</v>
      </c>
      <c r="L260">
        <v>0</v>
      </c>
      <c r="M260">
        <v>1</v>
      </c>
      <c r="N260">
        <v>0</v>
      </c>
    </row>
    <row r="261" spans="1:27" hidden="1" x14ac:dyDescent="0.2">
      <c r="A261" t="s">
        <v>446</v>
      </c>
      <c r="B261" t="s">
        <v>368</v>
      </c>
      <c r="C261" t="s">
        <v>33</v>
      </c>
      <c r="D261" t="s">
        <v>50</v>
      </c>
      <c r="E261">
        <v>4</v>
      </c>
      <c r="F261" t="s">
        <v>447</v>
      </c>
      <c r="G261" t="s">
        <v>142</v>
      </c>
      <c r="H261">
        <v>30</v>
      </c>
      <c r="I261">
        <v>17</v>
      </c>
      <c r="J261">
        <v>232</v>
      </c>
      <c r="K261">
        <v>2</v>
      </c>
      <c r="L261">
        <v>0</v>
      </c>
      <c r="M261">
        <v>0</v>
      </c>
      <c r="N261">
        <v>0</v>
      </c>
    </row>
    <row r="262" spans="1:27" hidden="1" x14ac:dyDescent="0.2">
      <c r="A262" t="s">
        <v>400</v>
      </c>
      <c r="B262" t="s">
        <v>368</v>
      </c>
      <c r="C262" t="s">
        <v>55</v>
      </c>
      <c r="D262" t="s">
        <v>51</v>
      </c>
      <c r="E262">
        <v>3</v>
      </c>
      <c r="F262" t="s">
        <v>401</v>
      </c>
      <c r="G262" t="s">
        <v>125</v>
      </c>
      <c r="H262">
        <v>49</v>
      </c>
      <c r="I262">
        <v>32</v>
      </c>
      <c r="J262">
        <v>362</v>
      </c>
      <c r="K262">
        <v>2</v>
      </c>
      <c r="L262">
        <v>0</v>
      </c>
      <c r="M262">
        <v>1</v>
      </c>
      <c r="N262">
        <v>1</v>
      </c>
    </row>
    <row r="263" spans="1:27" hidden="1" x14ac:dyDescent="0.2">
      <c r="A263" t="s">
        <v>446</v>
      </c>
      <c r="B263" t="s">
        <v>368</v>
      </c>
      <c r="C263" t="s">
        <v>33</v>
      </c>
      <c r="D263" t="s">
        <v>42</v>
      </c>
      <c r="E263">
        <v>7</v>
      </c>
      <c r="F263" t="s">
        <v>447</v>
      </c>
      <c r="G263" t="s">
        <v>186</v>
      </c>
      <c r="H263">
        <v>49</v>
      </c>
      <c r="I263">
        <v>23</v>
      </c>
      <c r="J263">
        <v>273</v>
      </c>
      <c r="K263">
        <v>3</v>
      </c>
      <c r="L263">
        <v>0</v>
      </c>
      <c r="M263">
        <v>1</v>
      </c>
      <c r="N263">
        <v>0</v>
      </c>
    </row>
    <row r="264" spans="1:27" hidden="1" x14ac:dyDescent="0.2">
      <c r="A264" t="s">
        <v>629</v>
      </c>
      <c r="B264" t="s">
        <v>476</v>
      </c>
      <c r="C264" t="s">
        <v>34</v>
      </c>
      <c r="D264" t="s">
        <v>57</v>
      </c>
      <c r="E264">
        <v>8</v>
      </c>
      <c r="F264" t="s">
        <v>630</v>
      </c>
      <c r="G264" t="s">
        <v>207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20</v>
      </c>
      <c r="P264">
        <v>64</v>
      </c>
      <c r="Q264">
        <v>0</v>
      </c>
      <c r="R264">
        <v>0</v>
      </c>
      <c r="S264">
        <v>0</v>
      </c>
      <c r="T264">
        <v>8</v>
      </c>
      <c r="U264">
        <v>6</v>
      </c>
      <c r="V264">
        <v>49</v>
      </c>
      <c r="W264">
        <v>0</v>
      </c>
      <c r="X264">
        <v>0</v>
      </c>
      <c r="Y264">
        <v>0</v>
      </c>
    </row>
    <row r="265" spans="1:27" hidden="1" x14ac:dyDescent="0.2">
      <c r="A265" t="s">
        <v>475</v>
      </c>
      <c r="B265" t="s">
        <v>476</v>
      </c>
      <c r="C265" t="s">
        <v>56</v>
      </c>
      <c r="D265" t="s">
        <v>52</v>
      </c>
      <c r="E265">
        <v>4</v>
      </c>
      <c r="F265" t="s">
        <v>477</v>
      </c>
      <c r="G265" t="s">
        <v>147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5</v>
      </c>
      <c r="P265">
        <v>22</v>
      </c>
      <c r="Q265">
        <v>0</v>
      </c>
      <c r="R265">
        <v>0</v>
      </c>
      <c r="S265">
        <v>0</v>
      </c>
      <c r="T265">
        <v>2</v>
      </c>
      <c r="U265">
        <v>2</v>
      </c>
      <c r="V265">
        <v>13</v>
      </c>
      <c r="W265">
        <v>1</v>
      </c>
      <c r="X265">
        <v>0</v>
      </c>
      <c r="Y265">
        <v>0</v>
      </c>
    </row>
    <row r="266" spans="1:27" hidden="1" x14ac:dyDescent="0.2">
      <c r="A266" t="s">
        <v>478</v>
      </c>
      <c r="B266" t="s">
        <v>476</v>
      </c>
      <c r="C266" t="s">
        <v>46</v>
      </c>
      <c r="D266" t="s">
        <v>35</v>
      </c>
      <c r="E266">
        <v>4</v>
      </c>
      <c r="F266" t="s">
        <v>479</v>
      </c>
      <c r="G266" t="s">
        <v>151</v>
      </c>
      <c r="O266">
        <v>3</v>
      </c>
      <c r="P266">
        <v>18</v>
      </c>
      <c r="Q266">
        <v>0</v>
      </c>
      <c r="R266">
        <v>0</v>
      </c>
      <c r="S266">
        <v>0</v>
      </c>
      <c r="T266">
        <v>10</v>
      </c>
      <c r="U266">
        <v>4</v>
      </c>
      <c r="V266">
        <v>63</v>
      </c>
      <c r="W266">
        <v>1</v>
      </c>
      <c r="X266">
        <v>0</v>
      </c>
      <c r="Y266">
        <v>0</v>
      </c>
      <c r="Z266">
        <v>1</v>
      </c>
      <c r="AA266">
        <v>0</v>
      </c>
    </row>
    <row r="267" spans="1:27" hidden="1" x14ac:dyDescent="0.2">
      <c r="A267" t="s">
        <v>480</v>
      </c>
      <c r="B267" t="s">
        <v>476</v>
      </c>
      <c r="C267" t="s">
        <v>58</v>
      </c>
      <c r="D267" t="s">
        <v>40</v>
      </c>
      <c r="E267">
        <v>7</v>
      </c>
      <c r="F267" t="s">
        <v>481</v>
      </c>
      <c r="G267" t="s">
        <v>184</v>
      </c>
      <c r="O267">
        <v>18</v>
      </c>
      <c r="P267">
        <v>68</v>
      </c>
      <c r="Q267">
        <v>0</v>
      </c>
      <c r="R267">
        <v>1</v>
      </c>
      <c r="S267">
        <v>0</v>
      </c>
      <c r="T267">
        <v>4</v>
      </c>
      <c r="U267">
        <v>2</v>
      </c>
      <c r="V267">
        <v>36</v>
      </c>
      <c r="W267">
        <v>0</v>
      </c>
      <c r="X267">
        <v>0</v>
      </c>
      <c r="Y267">
        <v>0</v>
      </c>
      <c r="Z267">
        <v>1</v>
      </c>
      <c r="AA267">
        <v>0</v>
      </c>
    </row>
    <row r="268" spans="1:27" hidden="1" x14ac:dyDescent="0.2">
      <c r="A268" t="s">
        <v>482</v>
      </c>
      <c r="B268" t="s">
        <v>476</v>
      </c>
      <c r="C268" t="s">
        <v>52</v>
      </c>
      <c r="D268" t="s">
        <v>56</v>
      </c>
      <c r="E268">
        <v>4</v>
      </c>
      <c r="F268" t="s">
        <v>483</v>
      </c>
      <c r="G268" t="s">
        <v>147</v>
      </c>
      <c r="O268">
        <v>25</v>
      </c>
      <c r="P268">
        <v>91</v>
      </c>
      <c r="Q268">
        <v>0</v>
      </c>
      <c r="R268">
        <v>0</v>
      </c>
      <c r="S268">
        <v>0</v>
      </c>
      <c r="T268">
        <v>4</v>
      </c>
      <c r="U268">
        <v>4</v>
      </c>
      <c r="V268">
        <v>64</v>
      </c>
      <c r="W268">
        <v>0</v>
      </c>
      <c r="X268">
        <v>0</v>
      </c>
      <c r="Y268">
        <v>0</v>
      </c>
      <c r="Z268">
        <v>1</v>
      </c>
      <c r="AA268">
        <v>0</v>
      </c>
    </row>
    <row r="269" spans="1:27" hidden="1" x14ac:dyDescent="0.2">
      <c r="A269" t="s">
        <v>484</v>
      </c>
      <c r="B269" t="s">
        <v>476</v>
      </c>
      <c r="C269" t="s">
        <v>47</v>
      </c>
      <c r="D269" t="s">
        <v>57</v>
      </c>
      <c r="E269">
        <v>2</v>
      </c>
      <c r="F269" t="s">
        <v>485</v>
      </c>
      <c r="G269" t="s">
        <v>121</v>
      </c>
      <c r="O269">
        <v>20</v>
      </c>
      <c r="P269">
        <v>95</v>
      </c>
      <c r="Q269">
        <v>0</v>
      </c>
      <c r="R269">
        <v>0</v>
      </c>
      <c r="S269">
        <v>0</v>
      </c>
      <c r="T269">
        <v>4</v>
      </c>
      <c r="U269">
        <v>4</v>
      </c>
      <c r="V269">
        <v>11</v>
      </c>
      <c r="W269">
        <v>0</v>
      </c>
      <c r="X269">
        <v>0</v>
      </c>
      <c r="Y269">
        <v>0</v>
      </c>
      <c r="Z269">
        <v>1</v>
      </c>
      <c r="AA269">
        <v>0</v>
      </c>
    </row>
    <row r="270" spans="1:27" hidden="1" x14ac:dyDescent="0.2">
      <c r="A270" t="s">
        <v>486</v>
      </c>
      <c r="B270" t="s">
        <v>476</v>
      </c>
      <c r="C270" t="s">
        <v>62</v>
      </c>
      <c r="D270" t="s">
        <v>39</v>
      </c>
      <c r="E270">
        <v>6</v>
      </c>
      <c r="F270" t="s">
        <v>487</v>
      </c>
      <c r="G270" t="s">
        <v>174</v>
      </c>
      <c r="O270">
        <v>9</v>
      </c>
      <c r="P270">
        <v>33</v>
      </c>
      <c r="Q270">
        <v>0</v>
      </c>
      <c r="R270">
        <v>0</v>
      </c>
      <c r="S270">
        <v>0</v>
      </c>
      <c r="T270">
        <v>2</v>
      </c>
      <c r="U270">
        <v>1</v>
      </c>
      <c r="V270">
        <v>6</v>
      </c>
      <c r="W270">
        <v>0</v>
      </c>
      <c r="X270">
        <v>0</v>
      </c>
      <c r="Y270">
        <v>0</v>
      </c>
      <c r="Z270">
        <v>1</v>
      </c>
      <c r="AA270">
        <v>0</v>
      </c>
    </row>
    <row r="271" spans="1:27" hidden="1" x14ac:dyDescent="0.2">
      <c r="A271" t="s">
        <v>488</v>
      </c>
      <c r="B271" t="s">
        <v>476</v>
      </c>
      <c r="C271" t="s">
        <v>43</v>
      </c>
      <c r="D271" t="s">
        <v>58</v>
      </c>
      <c r="E271">
        <v>2</v>
      </c>
      <c r="F271" t="s">
        <v>489</v>
      </c>
      <c r="G271" t="s">
        <v>112</v>
      </c>
      <c r="O271">
        <v>7</v>
      </c>
      <c r="P271">
        <v>40</v>
      </c>
      <c r="Q271">
        <v>1</v>
      </c>
      <c r="R271">
        <v>0</v>
      </c>
      <c r="S271">
        <v>0</v>
      </c>
      <c r="T271">
        <v>9</v>
      </c>
      <c r="U271">
        <v>6</v>
      </c>
      <c r="V271">
        <v>98</v>
      </c>
      <c r="W271">
        <v>0</v>
      </c>
      <c r="X271">
        <v>0</v>
      </c>
      <c r="Y271">
        <v>0</v>
      </c>
      <c r="Z271">
        <v>1</v>
      </c>
      <c r="AA271">
        <v>0</v>
      </c>
    </row>
    <row r="272" spans="1:27" hidden="1" x14ac:dyDescent="0.2">
      <c r="A272" t="s">
        <v>490</v>
      </c>
      <c r="B272" t="s">
        <v>476</v>
      </c>
      <c r="C272" t="s">
        <v>41</v>
      </c>
      <c r="D272" t="s">
        <v>36</v>
      </c>
      <c r="E272">
        <v>2</v>
      </c>
      <c r="F272" t="s">
        <v>491</v>
      </c>
      <c r="G272" t="s">
        <v>117</v>
      </c>
      <c r="O272">
        <v>16</v>
      </c>
      <c r="P272">
        <v>53</v>
      </c>
      <c r="Q272">
        <v>1</v>
      </c>
      <c r="R272">
        <v>0</v>
      </c>
      <c r="S272">
        <v>0</v>
      </c>
      <c r="T272">
        <v>3</v>
      </c>
      <c r="U272">
        <v>3</v>
      </c>
      <c r="V272">
        <v>5</v>
      </c>
      <c r="W272">
        <v>0</v>
      </c>
      <c r="X272">
        <v>0</v>
      </c>
      <c r="Y272">
        <v>0</v>
      </c>
      <c r="Z272">
        <v>1</v>
      </c>
      <c r="AA272">
        <v>0</v>
      </c>
    </row>
    <row r="273" spans="1:27" hidden="1" x14ac:dyDescent="0.2">
      <c r="A273" t="s">
        <v>492</v>
      </c>
      <c r="B273" t="s">
        <v>476</v>
      </c>
      <c r="C273" t="s">
        <v>42</v>
      </c>
      <c r="D273" t="s">
        <v>33</v>
      </c>
      <c r="E273">
        <v>7</v>
      </c>
      <c r="F273" t="s">
        <v>493</v>
      </c>
      <c r="G273" t="s">
        <v>186</v>
      </c>
      <c r="O273">
        <v>4</v>
      </c>
      <c r="P273">
        <v>19</v>
      </c>
      <c r="Q273">
        <v>0</v>
      </c>
      <c r="R273">
        <v>0</v>
      </c>
      <c r="S273">
        <v>0</v>
      </c>
      <c r="T273">
        <v>2</v>
      </c>
      <c r="U273">
        <v>2</v>
      </c>
      <c r="V273">
        <v>10</v>
      </c>
      <c r="W273">
        <v>0</v>
      </c>
      <c r="X273">
        <v>0</v>
      </c>
      <c r="Y273">
        <v>0</v>
      </c>
      <c r="Z273">
        <v>1</v>
      </c>
      <c r="AA273">
        <v>0</v>
      </c>
    </row>
    <row r="274" spans="1:27" hidden="1" x14ac:dyDescent="0.2">
      <c r="A274" t="s">
        <v>649</v>
      </c>
      <c r="B274" t="s">
        <v>476</v>
      </c>
      <c r="C274" t="s">
        <v>46</v>
      </c>
      <c r="D274" t="s">
        <v>45</v>
      </c>
      <c r="E274">
        <v>8</v>
      </c>
      <c r="F274" t="s">
        <v>650</v>
      </c>
      <c r="G274" t="s">
        <v>198</v>
      </c>
      <c r="O274">
        <v>30</v>
      </c>
      <c r="P274">
        <v>109</v>
      </c>
      <c r="Q274">
        <v>0</v>
      </c>
      <c r="R274">
        <v>0</v>
      </c>
      <c r="S274">
        <v>1</v>
      </c>
      <c r="T274">
        <v>1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2</v>
      </c>
      <c r="AA274">
        <v>0</v>
      </c>
    </row>
    <row r="275" spans="1:27" hidden="1" x14ac:dyDescent="0.2">
      <c r="A275" t="s">
        <v>494</v>
      </c>
      <c r="B275" t="s">
        <v>476</v>
      </c>
      <c r="C275" t="s">
        <v>59</v>
      </c>
      <c r="D275" t="s">
        <v>32</v>
      </c>
      <c r="E275">
        <v>2</v>
      </c>
      <c r="F275" t="s">
        <v>495</v>
      </c>
      <c r="G275" t="s">
        <v>122</v>
      </c>
      <c r="O275">
        <v>15</v>
      </c>
      <c r="P275">
        <v>57</v>
      </c>
      <c r="Q275">
        <v>0</v>
      </c>
      <c r="R275">
        <v>0</v>
      </c>
      <c r="S275">
        <v>0</v>
      </c>
      <c r="T275">
        <v>1</v>
      </c>
      <c r="U275">
        <v>1</v>
      </c>
      <c r="V275">
        <v>4</v>
      </c>
      <c r="W275">
        <v>0</v>
      </c>
      <c r="X275">
        <v>0</v>
      </c>
      <c r="Y275">
        <v>0</v>
      </c>
      <c r="Z275">
        <v>1</v>
      </c>
      <c r="AA275">
        <v>0</v>
      </c>
    </row>
    <row r="276" spans="1:27" hidden="1" x14ac:dyDescent="0.2">
      <c r="A276" t="s">
        <v>496</v>
      </c>
      <c r="B276" t="s">
        <v>476</v>
      </c>
      <c r="C276" t="s">
        <v>38</v>
      </c>
      <c r="D276" t="s">
        <v>32</v>
      </c>
      <c r="E276">
        <v>3</v>
      </c>
      <c r="F276" t="s">
        <v>497</v>
      </c>
      <c r="G276" t="s">
        <v>130</v>
      </c>
      <c r="O276">
        <v>11</v>
      </c>
      <c r="P276">
        <v>17</v>
      </c>
      <c r="Q276">
        <v>1</v>
      </c>
      <c r="R276">
        <v>0</v>
      </c>
      <c r="S276">
        <v>0</v>
      </c>
      <c r="T276">
        <v>6</v>
      </c>
      <c r="U276">
        <v>4</v>
      </c>
      <c r="V276">
        <v>19</v>
      </c>
      <c r="W276">
        <v>0</v>
      </c>
      <c r="X276">
        <v>0</v>
      </c>
      <c r="Y276">
        <v>0</v>
      </c>
      <c r="Z276">
        <v>0</v>
      </c>
      <c r="AA276">
        <v>1</v>
      </c>
    </row>
    <row r="277" spans="1:27" hidden="1" x14ac:dyDescent="0.2">
      <c r="A277" t="s">
        <v>498</v>
      </c>
      <c r="B277" t="s">
        <v>476</v>
      </c>
      <c r="C277" t="s">
        <v>62</v>
      </c>
      <c r="D277" t="s">
        <v>31</v>
      </c>
      <c r="E277">
        <v>2</v>
      </c>
      <c r="F277" t="s">
        <v>499</v>
      </c>
      <c r="G277" t="s">
        <v>107</v>
      </c>
      <c r="O277">
        <v>21</v>
      </c>
      <c r="P277">
        <v>125</v>
      </c>
      <c r="Q277">
        <v>1</v>
      </c>
      <c r="R277">
        <v>0</v>
      </c>
      <c r="S277">
        <v>1</v>
      </c>
      <c r="T277">
        <v>5</v>
      </c>
      <c r="U277">
        <v>4</v>
      </c>
      <c r="V277">
        <v>2</v>
      </c>
      <c r="W277">
        <v>0</v>
      </c>
      <c r="X277">
        <v>0</v>
      </c>
      <c r="Y277">
        <v>0</v>
      </c>
      <c r="Z277">
        <v>2</v>
      </c>
      <c r="AA277">
        <v>0</v>
      </c>
    </row>
    <row r="278" spans="1:27" hidden="1" x14ac:dyDescent="0.2">
      <c r="A278" t="s">
        <v>500</v>
      </c>
      <c r="B278" t="s">
        <v>476</v>
      </c>
      <c r="C278" t="s">
        <v>49</v>
      </c>
      <c r="D278" t="s">
        <v>61</v>
      </c>
      <c r="E278">
        <v>1</v>
      </c>
      <c r="F278" t="s">
        <v>501</v>
      </c>
      <c r="G278" t="s">
        <v>94</v>
      </c>
      <c r="O278">
        <v>14</v>
      </c>
      <c r="P278">
        <v>51</v>
      </c>
      <c r="Q278">
        <v>0</v>
      </c>
      <c r="R278">
        <v>0</v>
      </c>
      <c r="S278">
        <v>0</v>
      </c>
      <c r="T278">
        <v>3</v>
      </c>
      <c r="U278">
        <v>3</v>
      </c>
      <c r="V278">
        <v>16</v>
      </c>
      <c r="W278">
        <v>0</v>
      </c>
      <c r="X278">
        <v>0</v>
      </c>
      <c r="Y278">
        <v>0</v>
      </c>
      <c r="Z278">
        <v>1</v>
      </c>
      <c r="AA278">
        <v>0</v>
      </c>
    </row>
    <row r="279" spans="1:27" hidden="1" x14ac:dyDescent="0.2">
      <c r="A279" t="s">
        <v>502</v>
      </c>
      <c r="B279" t="s">
        <v>476</v>
      </c>
      <c r="C279" t="s">
        <v>39</v>
      </c>
      <c r="D279" t="s">
        <v>61</v>
      </c>
      <c r="E279">
        <v>2</v>
      </c>
      <c r="F279" t="s">
        <v>503</v>
      </c>
      <c r="G279" t="s">
        <v>110</v>
      </c>
      <c r="O279">
        <v>29</v>
      </c>
      <c r="P279">
        <v>134</v>
      </c>
      <c r="Q279">
        <v>0</v>
      </c>
      <c r="R279">
        <v>0</v>
      </c>
      <c r="S279">
        <v>1</v>
      </c>
      <c r="T279">
        <v>2</v>
      </c>
      <c r="U279">
        <v>2</v>
      </c>
      <c r="V279">
        <v>58</v>
      </c>
      <c r="W279">
        <v>0</v>
      </c>
      <c r="X279">
        <v>0</v>
      </c>
      <c r="Y279">
        <v>0</v>
      </c>
      <c r="Z279">
        <v>1</v>
      </c>
      <c r="AA279">
        <v>0</v>
      </c>
    </row>
    <row r="280" spans="1:27" hidden="1" x14ac:dyDescent="0.2">
      <c r="A280" t="s">
        <v>504</v>
      </c>
      <c r="B280" t="s">
        <v>476</v>
      </c>
      <c r="C280" t="s">
        <v>61</v>
      </c>
      <c r="D280" t="s">
        <v>39</v>
      </c>
      <c r="E280">
        <v>2</v>
      </c>
      <c r="F280" t="s">
        <v>505</v>
      </c>
      <c r="G280" t="s">
        <v>110</v>
      </c>
      <c r="O280">
        <v>1</v>
      </c>
      <c r="P280">
        <v>5</v>
      </c>
      <c r="Q280">
        <v>0</v>
      </c>
      <c r="R280">
        <v>0</v>
      </c>
      <c r="S280">
        <v>0</v>
      </c>
      <c r="T280">
        <v>6</v>
      </c>
      <c r="U280">
        <v>5</v>
      </c>
      <c r="V280">
        <v>41</v>
      </c>
      <c r="W280">
        <v>0</v>
      </c>
      <c r="X280">
        <v>0</v>
      </c>
      <c r="Y280">
        <v>0</v>
      </c>
      <c r="Z280">
        <v>1</v>
      </c>
      <c r="AA280">
        <v>0</v>
      </c>
    </row>
    <row r="281" spans="1:27" hidden="1" x14ac:dyDescent="0.2">
      <c r="A281" t="s">
        <v>506</v>
      </c>
      <c r="B281" t="s">
        <v>476</v>
      </c>
      <c r="C281" t="s">
        <v>36</v>
      </c>
      <c r="D281" t="s">
        <v>53</v>
      </c>
      <c r="E281">
        <v>7</v>
      </c>
      <c r="F281" t="s">
        <v>507</v>
      </c>
      <c r="G281" t="s">
        <v>191</v>
      </c>
      <c r="O281">
        <v>10</v>
      </c>
      <c r="P281">
        <v>49</v>
      </c>
      <c r="Q281">
        <v>0</v>
      </c>
      <c r="R281">
        <v>0</v>
      </c>
      <c r="S281">
        <v>0</v>
      </c>
      <c r="T281">
        <v>3</v>
      </c>
      <c r="U281">
        <v>2</v>
      </c>
      <c r="V281">
        <v>17</v>
      </c>
      <c r="W281">
        <v>0</v>
      </c>
      <c r="X281">
        <v>0</v>
      </c>
      <c r="Y281">
        <v>0</v>
      </c>
      <c r="Z281">
        <v>1</v>
      </c>
      <c r="AA281">
        <v>0</v>
      </c>
    </row>
    <row r="282" spans="1:27" hidden="1" x14ac:dyDescent="0.2">
      <c r="A282" t="s">
        <v>508</v>
      </c>
      <c r="B282" t="s">
        <v>476</v>
      </c>
      <c r="C282" t="s">
        <v>37</v>
      </c>
      <c r="D282" t="s">
        <v>38</v>
      </c>
      <c r="E282">
        <v>6</v>
      </c>
      <c r="F282" t="s">
        <v>509</v>
      </c>
      <c r="G282" t="s">
        <v>181</v>
      </c>
      <c r="O282">
        <v>13</v>
      </c>
      <c r="P282">
        <v>63</v>
      </c>
      <c r="Q282">
        <v>0</v>
      </c>
      <c r="R282">
        <v>0</v>
      </c>
      <c r="S282">
        <v>0</v>
      </c>
      <c r="T282">
        <v>3</v>
      </c>
      <c r="U282">
        <v>3</v>
      </c>
      <c r="V282">
        <v>20</v>
      </c>
      <c r="W282">
        <v>0</v>
      </c>
      <c r="X282">
        <v>0</v>
      </c>
      <c r="Y282">
        <v>0</v>
      </c>
      <c r="Z282">
        <v>1</v>
      </c>
      <c r="AA282">
        <v>0</v>
      </c>
    </row>
    <row r="283" spans="1:27" hidden="1" x14ac:dyDescent="0.2">
      <c r="A283" t="s">
        <v>661</v>
      </c>
      <c r="B283" t="s">
        <v>476</v>
      </c>
      <c r="C283" t="s">
        <v>44</v>
      </c>
      <c r="D283" t="s">
        <v>59</v>
      </c>
      <c r="E283">
        <v>8</v>
      </c>
      <c r="F283" t="s">
        <v>662</v>
      </c>
      <c r="G283" t="s">
        <v>209</v>
      </c>
      <c r="O283">
        <v>24</v>
      </c>
      <c r="P283">
        <v>82</v>
      </c>
      <c r="Q283">
        <v>1</v>
      </c>
      <c r="R283">
        <v>0</v>
      </c>
      <c r="S283">
        <v>0</v>
      </c>
      <c r="T283">
        <v>2</v>
      </c>
      <c r="U283">
        <v>1</v>
      </c>
      <c r="V283">
        <v>1</v>
      </c>
      <c r="W283">
        <v>0</v>
      </c>
      <c r="X283">
        <v>0</v>
      </c>
      <c r="Y283">
        <v>0</v>
      </c>
      <c r="Z283">
        <v>1</v>
      </c>
      <c r="AA283">
        <v>0</v>
      </c>
    </row>
    <row r="284" spans="1:27" hidden="1" x14ac:dyDescent="0.2">
      <c r="A284" t="s">
        <v>510</v>
      </c>
      <c r="B284" t="s">
        <v>476</v>
      </c>
      <c r="C284" t="s">
        <v>33</v>
      </c>
      <c r="D284" t="s">
        <v>50</v>
      </c>
      <c r="E284">
        <v>4</v>
      </c>
      <c r="F284" t="s">
        <v>511</v>
      </c>
      <c r="G284" t="s">
        <v>142</v>
      </c>
      <c r="O284">
        <v>8</v>
      </c>
      <c r="P284">
        <v>10</v>
      </c>
      <c r="Q284">
        <v>0</v>
      </c>
      <c r="R284">
        <v>0</v>
      </c>
      <c r="S284">
        <v>0</v>
      </c>
      <c r="T284">
        <v>5</v>
      </c>
      <c r="U284">
        <v>3</v>
      </c>
      <c r="V284">
        <v>25</v>
      </c>
      <c r="W284">
        <v>0</v>
      </c>
      <c r="X284">
        <v>0</v>
      </c>
      <c r="Y284">
        <v>0</v>
      </c>
      <c r="Z284">
        <v>1</v>
      </c>
      <c r="AA284">
        <v>0</v>
      </c>
    </row>
    <row r="285" spans="1:27" hidden="1" x14ac:dyDescent="0.2">
      <c r="A285" t="s">
        <v>512</v>
      </c>
      <c r="B285" t="s">
        <v>476</v>
      </c>
      <c r="C285" t="s">
        <v>46</v>
      </c>
      <c r="D285" t="s">
        <v>41</v>
      </c>
      <c r="E285">
        <v>1</v>
      </c>
      <c r="F285" t="s">
        <v>513</v>
      </c>
      <c r="G285" t="s">
        <v>100</v>
      </c>
      <c r="O285">
        <v>12</v>
      </c>
      <c r="P285">
        <v>69</v>
      </c>
      <c r="Q285">
        <v>1</v>
      </c>
      <c r="R285">
        <v>0</v>
      </c>
      <c r="S285">
        <v>0</v>
      </c>
      <c r="T285">
        <v>3</v>
      </c>
      <c r="U285">
        <v>1</v>
      </c>
      <c r="V285">
        <v>7</v>
      </c>
      <c r="W285">
        <v>0</v>
      </c>
      <c r="X285">
        <v>0</v>
      </c>
      <c r="Y285">
        <v>0</v>
      </c>
      <c r="Z285">
        <v>1</v>
      </c>
      <c r="AA285">
        <v>0</v>
      </c>
    </row>
    <row r="286" spans="1:27" hidden="1" x14ac:dyDescent="0.2">
      <c r="A286" t="s">
        <v>514</v>
      </c>
      <c r="B286" t="s">
        <v>476</v>
      </c>
      <c r="C286" t="s">
        <v>36</v>
      </c>
      <c r="D286" t="s">
        <v>41</v>
      </c>
      <c r="E286">
        <v>2</v>
      </c>
      <c r="F286" t="s">
        <v>515</v>
      </c>
      <c r="G286" t="s">
        <v>117</v>
      </c>
      <c r="O286">
        <v>21</v>
      </c>
      <c r="P286">
        <v>78</v>
      </c>
      <c r="Q286">
        <v>0</v>
      </c>
      <c r="R286">
        <v>0</v>
      </c>
      <c r="S286">
        <v>0</v>
      </c>
      <c r="T286">
        <v>2</v>
      </c>
      <c r="U286">
        <v>2</v>
      </c>
      <c r="V286">
        <v>20</v>
      </c>
      <c r="W286">
        <v>0</v>
      </c>
      <c r="X286">
        <v>0</v>
      </c>
      <c r="Y286">
        <v>0</v>
      </c>
      <c r="Z286">
        <v>1</v>
      </c>
      <c r="AA286">
        <v>0</v>
      </c>
    </row>
    <row r="287" spans="1:27" hidden="1" x14ac:dyDescent="0.2">
      <c r="A287" t="s">
        <v>516</v>
      </c>
      <c r="B287" t="s">
        <v>476</v>
      </c>
      <c r="C287" t="s">
        <v>38</v>
      </c>
      <c r="D287" t="s">
        <v>32</v>
      </c>
      <c r="E287">
        <v>3</v>
      </c>
      <c r="F287" t="s">
        <v>517</v>
      </c>
      <c r="G287" t="s">
        <v>130</v>
      </c>
      <c r="O287">
        <v>25</v>
      </c>
      <c r="P287">
        <v>108</v>
      </c>
      <c r="Q287">
        <v>0</v>
      </c>
      <c r="R287">
        <v>0</v>
      </c>
      <c r="S287">
        <v>1</v>
      </c>
      <c r="T287">
        <v>4</v>
      </c>
      <c r="U287">
        <v>2</v>
      </c>
      <c r="V287">
        <v>20</v>
      </c>
      <c r="W287">
        <v>1</v>
      </c>
      <c r="X287">
        <v>0</v>
      </c>
      <c r="Y287">
        <v>0</v>
      </c>
      <c r="Z287">
        <v>1</v>
      </c>
      <c r="AA287">
        <v>0</v>
      </c>
    </row>
    <row r="288" spans="1:27" hidden="1" x14ac:dyDescent="0.2">
      <c r="A288" t="s">
        <v>518</v>
      </c>
      <c r="B288" t="s">
        <v>476</v>
      </c>
      <c r="C288" t="s">
        <v>51</v>
      </c>
      <c r="D288" t="s">
        <v>49</v>
      </c>
      <c r="E288">
        <v>2</v>
      </c>
      <c r="F288" t="s">
        <v>519</v>
      </c>
      <c r="G288" t="s">
        <v>113</v>
      </c>
      <c r="O288">
        <v>10</v>
      </c>
      <c r="P288">
        <v>39</v>
      </c>
      <c r="Q288">
        <v>0</v>
      </c>
      <c r="R288">
        <v>0</v>
      </c>
      <c r="S288">
        <v>0</v>
      </c>
      <c r="T288">
        <v>1</v>
      </c>
      <c r="U288">
        <v>1</v>
      </c>
      <c r="V288">
        <v>2</v>
      </c>
      <c r="W288">
        <v>0</v>
      </c>
      <c r="X288">
        <v>0</v>
      </c>
      <c r="Y288">
        <v>0</v>
      </c>
      <c r="Z288">
        <v>2</v>
      </c>
      <c r="AA288">
        <v>0</v>
      </c>
    </row>
    <row r="289" spans="1:27" hidden="1" x14ac:dyDescent="0.2">
      <c r="A289" t="s">
        <v>520</v>
      </c>
      <c r="B289" t="s">
        <v>476</v>
      </c>
      <c r="C289" t="s">
        <v>60</v>
      </c>
      <c r="D289" t="s">
        <v>39</v>
      </c>
      <c r="E289">
        <v>1</v>
      </c>
      <c r="F289" t="s">
        <v>521</v>
      </c>
      <c r="G289" t="s">
        <v>106</v>
      </c>
      <c r="O289">
        <v>4</v>
      </c>
      <c r="P289">
        <v>13</v>
      </c>
      <c r="Q289">
        <v>0</v>
      </c>
      <c r="R289">
        <v>0</v>
      </c>
      <c r="S289">
        <v>0</v>
      </c>
      <c r="T289">
        <v>1</v>
      </c>
      <c r="U289">
        <v>1</v>
      </c>
      <c r="V289">
        <v>7</v>
      </c>
      <c r="W289">
        <v>0</v>
      </c>
      <c r="X289">
        <v>0</v>
      </c>
      <c r="Y289">
        <v>0</v>
      </c>
      <c r="Z289">
        <v>1</v>
      </c>
      <c r="AA289">
        <v>0</v>
      </c>
    </row>
    <row r="290" spans="1:27" hidden="1" x14ac:dyDescent="0.2">
      <c r="A290" t="s">
        <v>522</v>
      </c>
      <c r="B290" t="s">
        <v>476</v>
      </c>
      <c r="C290" t="s">
        <v>56</v>
      </c>
      <c r="D290" t="s">
        <v>52</v>
      </c>
      <c r="E290">
        <v>4</v>
      </c>
      <c r="F290" t="s">
        <v>523</v>
      </c>
      <c r="G290" t="s">
        <v>147</v>
      </c>
      <c r="O290">
        <v>16</v>
      </c>
      <c r="P290">
        <v>49</v>
      </c>
      <c r="Q290">
        <v>0</v>
      </c>
      <c r="R290">
        <v>0</v>
      </c>
      <c r="S290">
        <v>0</v>
      </c>
      <c r="T290">
        <v>5</v>
      </c>
      <c r="U290">
        <v>3</v>
      </c>
      <c r="V290">
        <v>12</v>
      </c>
      <c r="W290">
        <v>0</v>
      </c>
      <c r="X290">
        <v>0</v>
      </c>
      <c r="Y290">
        <v>0</v>
      </c>
      <c r="Z290">
        <v>1</v>
      </c>
      <c r="AA290">
        <v>0</v>
      </c>
    </row>
    <row r="291" spans="1:27" hidden="1" x14ac:dyDescent="0.2">
      <c r="A291" t="s">
        <v>478</v>
      </c>
      <c r="B291" t="s">
        <v>476</v>
      </c>
      <c r="C291" t="s">
        <v>46</v>
      </c>
      <c r="D291" t="s">
        <v>52</v>
      </c>
      <c r="E291">
        <v>2</v>
      </c>
      <c r="F291" t="s">
        <v>479</v>
      </c>
      <c r="G291" t="s">
        <v>108</v>
      </c>
      <c r="O291">
        <v>5</v>
      </c>
      <c r="P291">
        <v>42</v>
      </c>
      <c r="Q291">
        <v>1</v>
      </c>
      <c r="R291">
        <v>0</v>
      </c>
      <c r="S291">
        <v>0</v>
      </c>
      <c r="T291">
        <v>2</v>
      </c>
      <c r="U291">
        <v>1</v>
      </c>
      <c r="V291">
        <v>3</v>
      </c>
      <c r="W291">
        <v>0</v>
      </c>
      <c r="X291">
        <v>0</v>
      </c>
      <c r="Y291">
        <v>0</v>
      </c>
      <c r="Z291">
        <v>0</v>
      </c>
      <c r="AA291">
        <v>1</v>
      </c>
    </row>
    <row r="292" spans="1:27" hidden="1" x14ac:dyDescent="0.2">
      <c r="A292" t="s">
        <v>500</v>
      </c>
      <c r="B292" t="s">
        <v>476</v>
      </c>
      <c r="C292" t="s">
        <v>49</v>
      </c>
      <c r="D292" t="s">
        <v>48</v>
      </c>
      <c r="E292">
        <v>5</v>
      </c>
      <c r="F292" t="s">
        <v>501</v>
      </c>
      <c r="G292" t="s">
        <v>167</v>
      </c>
      <c r="O292">
        <v>15</v>
      </c>
      <c r="P292">
        <v>42</v>
      </c>
      <c r="Q292">
        <v>0</v>
      </c>
      <c r="R292">
        <v>0</v>
      </c>
      <c r="S292">
        <v>0</v>
      </c>
      <c r="T292">
        <v>9</v>
      </c>
      <c r="U292">
        <v>7</v>
      </c>
      <c r="V292">
        <v>52</v>
      </c>
      <c r="W292">
        <v>0</v>
      </c>
      <c r="X292">
        <v>0</v>
      </c>
      <c r="Y292">
        <v>0</v>
      </c>
      <c r="Z292">
        <v>1</v>
      </c>
      <c r="AA292">
        <v>0</v>
      </c>
    </row>
    <row r="293" spans="1:27" hidden="1" x14ac:dyDescent="0.2">
      <c r="A293" t="s">
        <v>494</v>
      </c>
      <c r="B293" t="s">
        <v>476</v>
      </c>
      <c r="C293" t="s">
        <v>59</v>
      </c>
      <c r="D293" t="s">
        <v>40</v>
      </c>
      <c r="E293">
        <v>4</v>
      </c>
      <c r="F293" t="s">
        <v>495</v>
      </c>
      <c r="G293" t="s">
        <v>143</v>
      </c>
      <c r="O293">
        <v>17</v>
      </c>
      <c r="P293">
        <v>53</v>
      </c>
      <c r="Q293">
        <v>0</v>
      </c>
      <c r="R293">
        <v>0</v>
      </c>
      <c r="S293">
        <v>0</v>
      </c>
      <c r="T293">
        <v>7</v>
      </c>
      <c r="U293">
        <v>5</v>
      </c>
      <c r="V293">
        <v>34</v>
      </c>
      <c r="W293">
        <v>0</v>
      </c>
      <c r="X293">
        <v>0</v>
      </c>
      <c r="Y293">
        <v>0</v>
      </c>
      <c r="Z293">
        <v>1</v>
      </c>
      <c r="AA293">
        <v>0</v>
      </c>
    </row>
    <row r="294" spans="1:27" hidden="1" x14ac:dyDescent="0.2">
      <c r="A294" t="s">
        <v>524</v>
      </c>
      <c r="B294" t="s">
        <v>476</v>
      </c>
      <c r="C294" t="s">
        <v>53</v>
      </c>
      <c r="D294" t="s">
        <v>35</v>
      </c>
      <c r="E294">
        <v>2</v>
      </c>
      <c r="F294" t="s">
        <v>525</v>
      </c>
      <c r="G294" t="s">
        <v>115</v>
      </c>
      <c r="O294">
        <v>19</v>
      </c>
      <c r="P294">
        <v>123</v>
      </c>
      <c r="Q294">
        <v>2</v>
      </c>
      <c r="R294">
        <v>0</v>
      </c>
      <c r="S294">
        <v>1</v>
      </c>
      <c r="T294">
        <v>3</v>
      </c>
      <c r="U294">
        <v>3</v>
      </c>
      <c r="V294">
        <v>23</v>
      </c>
      <c r="W294">
        <v>0</v>
      </c>
      <c r="X294">
        <v>0</v>
      </c>
      <c r="Y294">
        <v>0</v>
      </c>
      <c r="Z294">
        <v>1</v>
      </c>
      <c r="AA294">
        <v>0</v>
      </c>
    </row>
    <row r="295" spans="1:27" hidden="1" x14ac:dyDescent="0.2">
      <c r="A295" t="s">
        <v>526</v>
      </c>
      <c r="B295" t="s">
        <v>476</v>
      </c>
      <c r="C295" t="s">
        <v>61</v>
      </c>
      <c r="D295" t="s">
        <v>46</v>
      </c>
      <c r="E295">
        <v>5</v>
      </c>
      <c r="F295" t="s">
        <v>527</v>
      </c>
      <c r="G295" t="s">
        <v>163</v>
      </c>
      <c r="O295">
        <v>6</v>
      </c>
      <c r="P295">
        <v>17</v>
      </c>
      <c r="Q295">
        <v>0</v>
      </c>
      <c r="R295">
        <v>0</v>
      </c>
      <c r="S295">
        <v>0</v>
      </c>
      <c r="T295">
        <v>2</v>
      </c>
      <c r="U295">
        <v>1</v>
      </c>
      <c r="V295">
        <v>9</v>
      </c>
      <c r="W295">
        <v>0</v>
      </c>
      <c r="X295">
        <v>0</v>
      </c>
      <c r="Y295">
        <v>0</v>
      </c>
      <c r="Z295">
        <v>1</v>
      </c>
      <c r="AA295">
        <v>0</v>
      </c>
    </row>
    <row r="296" spans="1:27" hidden="1" x14ac:dyDescent="0.2">
      <c r="A296" t="s">
        <v>528</v>
      </c>
      <c r="B296" t="s">
        <v>476</v>
      </c>
      <c r="C296" t="s">
        <v>56</v>
      </c>
      <c r="D296" t="s">
        <v>55</v>
      </c>
      <c r="E296">
        <v>2</v>
      </c>
      <c r="F296" t="s">
        <v>529</v>
      </c>
      <c r="G296" t="s">
        <v>118</v>
      </c>
      <c r="O296">
        <v>2</v>
      </c>
      <c r="P296">
        <v>9</v>
      </c>
      <c r="Q296">
        <v>0</v>
      </c>
      <c r="R296">
        <v>0</v>
      </c>
      <c r="S296">
        <v>0</v>
      </c>
      <c r="T296">
        <v>1</v>
      </c>
      <c r="U296">
        <v>1</v>
      </c>
      <c r="V296">
        <v>6</v>
      </c>
      <c r="W296">
        <v>0</v>
      </c>
      <c r="X296">
        <v>0</v>
      </c>
      <c r="Y296">
        <v>0</v>
      </c>
    </row>
    <row r="297" spans="1:27" hidden="1" x14ac:dyDescent="0.2">
      <c r="A297" t="s">
        <v>530</v>
      </c>
      <c r="B297" t="s">
        <v>531</v>
      </c>
      <c r="C297" t="s">
        <v>61</v>
      </c>
      <c r="D297" t="s">
        <v>57</v>
      </c>
      <c r="E297">
        <v>4</v>
      </c>
      <c r="F297" t="s">
        <v>532</v>
      </c>
      <c r="G297" t="s">
        <v>153</v>
      </c>
      <c r="O297">
        <v>2</v>
      </c>
      <c r="P297">
        <v>9</v>
      </c>
      <c r="Q297">
        <v>0</v>
      </c>
      <c r="R297">
        <v>0</v>
      </c>
      <c r="S297">
        <v>0</v>
      </c>
      <c r="T297">
        <v>1</v>
      </c>
      <c r="U297">
        <v>1</v>
      </c>
      <c r="V297">
        <v>4</v>
      </c>
      <c r="W297">
        <v>0</v>
      </c>
      <c r="X297">
        <v>0</v>
      </c>
      <c r="Y297">
        <v>0</v>
      </c>
    </row>
    <row r="298" spans="1:27" hidden="1" x14ac:dyDescent="0.2">
      <c r="A298" t="s">
        <v>533</v>
      </c>
      <c r="B298" t="s">
        <v>476</v>
      </c>
      <c r="C298" t="s">
        <v>57</v>
      </c>
      <c r="D298" t="s">
        <v>52</v>
      </c>
      <c r="E298">
        <v>3</v>
      </c>
      <c r="F298" t="s">
        <v>534</v>
      </c>
      <c r="G298" t="s">
        <v>136</v>
      </c>
      <c r="O298">
        <v>5</v>
      </c>
      <c r="P298">
        <v>14</v>
      </c>
      <c r="Q298">
        <v>0</v>
      </c>
      <c r="R298">
        <v>0</v>
      </c>
      <c r="S298">
        <v>0</v>
      </c>
      <c r="T298">
        <v>1</v>
      </c>
      <c r="U298">
        <v>1</v>
      </c>
      <c r="V298">
        <v>9</v>
      </c>
      <c r="W298">
        <v>0</v>
      </c>
      <c r="X298">
        <v>0</v>
      </c>
      <c r="Y298">
        <v>0</v>
      </c>
    </row>
    <row r="299" spans="1:27" hidden="1" x14ac:dyDescent="0.2">
      <c r="A299" t="s">
        <v>535</v>
      </c>
      <c r="B299" t="s">
        <v>476</v>
      </c>
      <c r="C299" t="s">
        <v>54</v>
      </c>
      <c r="D299" t="s">
        <v>59</v>
      </c>
      <c r="E299">
        <v>3</v>
      </c>
      <c r="F299" t="s">
        <v>536</v>
      </c>
      <c r="G299" t="s">
        <v>126</v>
      </c>
      <c r="O299">
        <v>12</v>
      </c>
      <c r="P299">
        <v>49</v>
      </c>
      <c r="Q299">
        <v>1</v>
      </c>
      <c r="R299">
        <v>0</v>
      </c>
      <c r="S299">
        <v>0</v>
      </c>
      <c r="T299">
        <v>2</v>
      </c>
      <c r="U299">
        <v>1</v>
      </c>
      <c r="V299">
        <v>12</v>
      </c>
      <c r="W299">
        <v>0</v>
      </c>
      <c r="X299">
        <v>0</v>
      </c>
      <c r="Y299">
        <v>0</v>
      </c>
    </row>
    <row r="300" spans="1:27" hidden="1" x14ac:dyDescent="0.2">
      <c r="A300" t="s">
        <v>496</v>
      </c>
      <c r="B300" t="s">
        <v>476</v>
      </c>
      <c r="C300" t="s">
        <v>38</v>
      </c>
      <c r="D300" t="s">
        <v>44</v>
      </c>
      <c r="E300">
        <v>7</v>
      </c>
      <c r="F300" t="s">
        <v>497</v>
      </c>
      <c r="G300" t="s">
        <v>194</v>
      </c>
      <c r="O300">
        <v>3</v>
      </c>
      <c r="P300">
        <v>9</v>
      </c>
      <c r="Q300">
        <v>0</v>
      </c>
      <c r="R300">
        <v>0</v>
      </c>
      <c r="S300">
        <v>0</v>
      </c>
      <c r="T300">
        <v>10</v>
      </c>
      <c r="U300">
        <v>5</v>
      </c>
      <c r="V300">
        <v>31</v>
      </c>
      <c r="W300">
        <v>0</v>
      </c>
      <c r="X300">
        <v>0</v>
      </c>
      <c r="Y300">
        <v>0</v>
      </c>
    </row>
    <row r="301" spans="1:27" hidden="1" x14ac:dyDescent="0.2">
      <c r="A301" t="s">
        <v>488</v>
      </c>
      <c r="B301" t="s">
        <v>476</v>
      </c>
      <c r="C301" t="s">
        <v>43</v>
      </c>
      <c r="D301" t="s">
        <v>34</v>
      </c>
      <c r="E301">
        <v>5</v>
      </c>
      <c r="F301" t="s">
        <v>489</v>
      </c>
      <c r="G301" t="s">
        <v>165</v>
      </c>
      <c r="O301">
        <v>6</v>
      </c>
      <c r="P301">
        <v>34</v>
      </c>
      <c r="Q301">
        <v>0</v>
      </c>
      <c r="R301">
        <v>0</v>
      </c>
      <c r="S301">
        <v>0</v>
      </c>
      <c r="T301">
        <v>11</v>
      </c>
      <c r="U301">
        <v>8</v>
      </c>
      <c r="V301">
        <v>59</v>
      </c>
      <c r="W301">
        <v>1</v>
      </c>
      <c r="X301">
        <v>0</v>
      </c>
      <c r="Y301">
        <v>0</v>
      </c>
    </row>
    <row r="302" spans="1:27" hidden="1" x14ac:dyDescent="0.2">
      <c r="A302" t="s">
        <v>537</v>
      </c>
      <c r="B302" t="s">
        <v>476</v>
      </c>
      <c r="C302" t="s">
        <v>55</v>
      </c>
      <c r="D302" t="s">
        <v>31</v>
      </c>
      <c r="E302">
        <v>1</v>
      </c>
      <c r="F302" t="s">
        <v>538</v>
      </c>
      <c r="G302" t="s">
        <v>101</v>
      </c>
      <c r="O302">
        <v>14</v>
      </c>
      <c r="P302">
        <v>43</v>
      </c>
      <c r="Q302">
        <v>0</v>
      </c>
      <c r="R302">
        <v>0</v>
      </c>
      <c r="S302">
        <v>0</v>
      </c>
      <c r="T302">
        <v>7</v>
      </c>
      <c r="U302">
        <v>4</v>
      </c>
      <c r="V302">
        <v>13</v>
      </c>
      <c r="W302">
        <v>0</v>
      </c>
      <c r="X302">
        <v>0</v>
      </c>
      <c r="Y302">
        <v>0</v>
      </c>
    </row>
    <row r="303" spans="1:27" hidden="1" x14ac:dyDescent="0.2">
      <c r="A303" t="s">
        <v>508</v>
      </c>
      <c r="B303" t="s">
        <v>476</v>
      </c>
      <c r="C303" t="s">
        <v>37</v>
      </c>
      <c r="D303" t="s">
        <v>34</v>
      </c>
      <c r="E303">
        <v>1</v>
      </c>
      <c r="F303" t="s">
        <v>509</v>
      </c>
      <c r="G303" t="s">
        <v>104</v>
      </c>
      <c r="O303">
        <v>13</v>
      </c>
      <c r="P303">
        <v>52</v>
      </c>
      <c r="Q303">
        <v>1</v>
      </c>
      <c r="R303">
        <v>0</v>
      </c>
      <c r="S303">
        <v>0</v>
      </c>
      <c r="T303">
        <v>1</v>
      </c>
      <c r="U303">
        <v>0</v>
      </c>
      <c r="V303">
        <v>0</v>
      </c>
      <c r="W303">
        <v>0</v>
      </c>
      <c r="X303">
        <v>0</v>
      </c>
      <c r="Y303">
        <v>0</v>
      </c>
    </row>
    <row r="304" spans="1:27" hidden="1" x14ac:dyDescent="0.2">
      <c r="A304" t="s">
        <v>486</v>
      </c>
      <c r="B304" t="s">
        <v>476</v>
      </c>
      <c r="C304" t="s">
        <v>62</v>
      </c>
      <c r="D304" t="s">
        <v>52</v>
      </c>
      <c r="E304">
        <v>5</v>
      </c>
      <c r="F304" t="s">
        <v>487</v>
      </c>
      <c r="G304" t="s">
        <v>156</v>
      </c>
      <c r="O304">
        <v>7</v>
      </c>
      <c r="P304">
        <v>31</v>
      </c>
      <c r="Q304">
        <v>0</v>
      </c>
      <c r="R304">
        <v>0</v>
      </c>
      <c r="S304">
        <v>0</v>
      </c>
      <c r="T304">
        <v>2</v>
      </c>
      <c r="U304">
        <v>1</v>
      </c>
      <c r="V304">
        <v>5</v>
      </c>
      <c r="W304">
        <v>0</v>
      </c>
      <c r="X304">
        <v>0</v>
      </c>
      <c r="Y304">
        <v>0</v>
      </c>
    </row>
    <row r="305" spans="1:25" hidden="1" x14ac:dyDescent="0.2">
      <c r="A305" t="s">
        <v>506</v>
      </c>
      <c r="B305" t="s">
        <v>476</v>
      </c>
      <c r="C305" t="s">
        <v>36</v>
      </c>
      <c r="D305" t="s">
        <v>44</v>
      </c>
      <c r="E305">
        <v>4</v>
      </c>
      <c r="F305" t="s">
        <v>507</v>
      </c>
      <c r="G305" t="s">
        <v>140</v>
      </c>
      <c r="O305">
        <v>6</v>
      </c>
      <c r="P305">
        <v>23</v>
      </c>
      <c r="Q305">
        <v>0</v>
      </c>
      <c r="R305">
        <v>0</v>
      </c>
      <c r="S305">
        <v>0</v>
      </c>
      <c r="T305">
        <v>5</v>
      </c>
      <c r="U305">
        <v>3</v>
      </c>
      <c r="V305">
        <v>30</v>
      </c>
      <c r="W305">
        <v>1</v>
      </c>
      <c r="X305">
        <v>0</v>
      </c>
      <c r="Y305">
        <v>0</v>
      </c>
    </row>
    <row r="306" spans="1:25" hidden="1" x14ac:dyDescent="0.2">
      <c r="A306" t="s">
        <v>539</v>
      </c>
      <c r="B306" t="s">
        <v>476</v>
      </c>
      <c r="C306" t="s">
        <v>39</v>
      </c>
      <c r="D306" t="s">
        <v>61</v>
      </c>
      <c r="E306">
        <v>7</v>
      </c>
      <c r="F306" t="s">
        <v>540</v>
      </c>
      <c r="G306" t="s">
        <v>187</v>
      </c>
      <c r="O306">
        <v>9</v>
      </c>
      <c r="P306">
        <v>36</v>
      </c>
      <c r="Q306">
        <v>0</v>
      </c>
      <c r="R306">
        <v>0</v>
      </c>
      <c r="S306">
        <v>0</v>
      </c>
      <c r="T306">
        <v>1</v>
      </c>
      <c r="U306">
        <v>1</v>
      </c>
      <c r="V306">
        <v>1</v>
      </c>
      <c r="W306">
        <v>0</v>
      </c>
      <c r="X306">
        <v>0</v>
      </c>
      <c r="Y306">
        <v>0</v>
      </c>
    </row>
    <row r="307" spans="1:25" hidden="1" x14ac:dyDescent="0.2">
      <c r="A307" t="s">
        <v>494</v>
      </c>
      <c r="B307" t="s">
        <v>476</v>
      </c>
      <c r="C307" t="s">
        <v>59</v>
      </c>
      <c r="D307" t="s">
        <v>41</v>
      </c>
      <c r="E307">
        <v>7</v>
      </c>
      <c r="F307" t="s">
        <v>495</v>
      </c>
      <c r="G307" t="s">
        <v>188</v>
      </c>
      <c r="O307">
        <v>9</v>
      </c>
      <c r="P307">
        <v>43</v>
      </c>
      <c r="Q307">
        <v>0</v>
      </c>
      <c r="R307">
        <v>0</v>
      </c>
      <c r="S307">
        <v>0</v>
      </c>
      <c r="T307">
        <v>8</v>
      </c>
      <c r="U307">
        <v>5</v>
      </c>
      <c r="V307">
        <v>32</v>
      </c>
      <c r="W307">
        <v>0</v>
      </c>
      <c r="X307">
        <v>0</v>
      </c>
      <c r="Y307">
        <v>0</v>
      </c>
    </row>
    <row r="308" spans="1:25" hidden="1" x14ac:dyDescent="0.2">
      <c r="A308" t="s">
        <v>541</v>
      </c>
      <c r="B308" t="s">
        <v>531</v>
      </c>
      <c r="C308" t="s">
        <v>44</v>
      </c>
      <c r="D308" t="s">
        <v>38</v>
      </c>
      <c r="E308">
        <v>7</v>
      </c>
      <c r="F308" t="s">
        <v>542</v>
      </c>
      <c r="G308" t="s">
        <v>194</v>
      </c>
      <c r="O308">
        <v>3</v>
      </c>
      <c r="P308">
        <v>16</v>
      </c>
      <c r="Q308">
        <v>1</v>
      </c>
      <c r="R308">
        <v>0</v>
      </c>
      <c r="S308">
        <v>0</v>
      </c>
      <c r="T308">
        <v>1</v>
      </c>
      <c r="U308">
        <v>1</v>
      </c>
      <c r="V308">
        <v>2</v>
      </c>
      <c r="W308">
        <v>1</v>
      </c>
      <c r="X308">
        <v>0</v>
      </c>
      <c r="Y308">
        <v>0</v>
      </c>
    </row>
    <row r="309" spans="1:25" hidden="1" x14ac:dyDescent="0.2">
      <c r="A309" t="s">
        <v>478</v>
      </c>
      <c r="B309" t="s">
        <v>476</v>
      </c>
      <c r="C309" t="s">
        <v>46</v>
      </c>
      <c r="D309" t="s">
        <v>60</v>
      </c>
      <c r="E309">
        <v>3</v>
      </c>
      <c r="F309" t="s">
        <v>479</v>
      </c>
      <c r="G309" t="s">
        <v>134</v>
      </c>
      <c r="O309">
        <v>7</v>
      </c>
      <c r="P309">
        <v>25</v>
      </c>
      <c r="Q309">
        <v>0</v>
      </c>
      <c r="R309">
        <v>0</v>
      </c>
      <c r="S309">
        <v>0</v>
      </c>
      <c r="T309">
        <v>3</v>
      </c>
      <c r="U309">
        <v>3</v>
      </c>
      <c r="V309">
        <v>16</v>
      </c>
      <c r="W309">
        <v>0</v>
      </c>
      <c r="X309">
        <v>0</v>
      </c>
      <c r="Y309">
        <v>0</v>
      </c>
    </row>
    <row r="310" spans="1:25" hidden="1" x14ac:dyDescent="0.2">
      <c r="A310" t="s">
        <v>543</v>
      </c>
      <c r="B310" t="s">
        <v>476</v>
      </c>
      <c r="C310" t="s">
        <v>45</v>
      </c>
      <c r="D310" t="s">
        <v>32</v>
      </c>
      <c r="E310">
        <v>1</v>
      </c>
      <c r="F310" t="s">
        <v>544</v>
      </c>
      <c r="G310" t="s">
        <v>93</v>
      </c>
      <c r="O310">
        <v>1</v>
      </c>
      <c r="P310">
        <v>4</v>
      </c>
      <c r="Q310">
        <v>0</v>
      </c>
      <c r="R310">
        <v>0</v>
      </c>
      <c r="S310">
        <v>0</v>
      </c>
      <c r="T310">
        <v>1</v>
      </c>
      <c r="U310">
        <v>0</v>
      </c>
      <c r="V310">
        <v>0</v>
      </c>
      <c r="W310">
        <v>0</v>
      </c>
      <c r="X310">
        <v>0</v>
      </c>
      <c r="Y310">
        <v>0</v>
      </c>
    </row>
    <row r="311" spans="1:25" hidden="1" x14ac:dyDescent="0.2">
      <c r="A311" t="s">
        <v>545</v>
      </c>
      <c r="B311" t="s">
        <v>476</v>
      </c>
      <c r="C311" t="s">
        <v>53</v>
      </c>
      <c r="D311" t="s">
        <v>38</v>
      </c>
      <c r="E311">
        <v>4</v>
      </c>
      <c r="F311" t="s">
        <v>546</v>
      </c>
      <c r="G311" t="s">
        <v>148</v>
      </c>
      <c r="O311">
        <v>17</v>
      </c>
      <c r="P311">
        <v>62</v>
      </c>
      <c r="Q311">
        <v>0</v>
      </c>
      <c r="R311">
        <v>0</v>
      </c>
      <c r="S311">
        <v>0</v>
      </c>
      <c r="T311">
        <v>3</v>
      </c>
      <c r="U311">
        <v>2</v>
      </c>
      <c r="V311">
        <v>3</v>
      </c>
      <c r="W311">
        <v>0</v>
      </c>
      <c r="X311">
        <v>0</v>
      </c>
      <c r="Y311">
        <v>0</v>
      </c>
    </row>
    <row r="312" spans="1:25" hidden="1" x14ac:dyDescent="0.2">
      <c r="A312" t="s">
        <v>537</v>
      </c>
      <c r="B312" t="s">
        <v>476</v>
      </c>
      <c r="C312" t="s">
        <v>55</v>
      </c>
      <c r="D312" t="s">
        <v>60</v>
      </c>
      <c r="E312">
        <v>6</v>
      </c>
      <c r="F312" t="s">
        <v>538</v>
      </c>
      <c r="G312" t="s">
        <v>178</v>
      </c>
      <c r="O312">
        <v>17</v>
      </c>
      <c r="P312">
        <v>62</v>
      </c>
      <c r="Q312">
        <v>0</v>
      </c>
      <c r="R312">
        <v>0</v>
      </c>
      <c r="S312">
        <v>0</v>
      </c>
      <c r="T312">
        <v>8</v>
      </c>
      <c r="U312">
        <v>7</v>
      </c>
      <c r="V312">
        <v>39</v>
      </c>
      <c r="W312">
        <v>0</v>
      </c>
      <c r="X312">
        <v>0</v>
      </c>
      <c r="Y312">
        <v>0</v>
      </c>
    </row>
    <row r="313" spans="1:25" hidden="1" x14ac:dyDescent="0.2">
      <c r="A313" t="s">
        <v>484</v>
      </c>
      <c r="B313" t="s">
        <v>476</v>
      </c>
      <c r="C313" t="s">
        <v>47</v>
      </c>
      <c r="D313" t="s">
        <v>31</v>
      </c>
      <c r="E313">
        <v>8</v>
      </c>
      <c r="F313" t="s">
        <v>485</v>
      </c>
      <c r="G313" t="s">
        <v>208</v>
      </c>
      <c r="O313">
        <v>5</v>
      </c>
      <c r="P313">
        <v>9</v>
      </c>
      <c r="Q313">
        <v>0</v>
      </c>
      <c r="R313">
        <v>0</v>
      </c>
      <c r="S313">
        <v>0</v>
      </c>
      <c r="T313">
        <v>2</v>
      </c>
      <c r="U313">
        <v>2</v>
      </c>
      <c r="V313">
        <v>9</v>
      </c>
      <c r="W313">
        <v>0</v>
      </c>
      <c r="X313">
        <v>0</v>
      </c>
      <c r="Y313">
        <v>0</v>
      </c>
    </row>
    <row r="314" spans="1:25" hidden="1" x14ac:dyDescent="0.2">
      <c r="A314" t="s">
        <v>480</v>
      </c>
      <c r="B314" t="s">
        <v>476</v>
      </c>
      <c r="C314" t="s">
        <v>58</v>
      </c>
      <c r="D314" t="s">
        <v>59</v>
      </c>
      <c r="E314">
        <v>1</v>
      </c>
      <c r="F314" t="s">
        <v>481</v>
      </c>
      <c r="G314" t="s">
        <v>96</v>
      </c>
      <c r="O314">
        <v>17</v>
      </c>
      <c r="P314">
        <v>41</v>
      </c>
      <c r="Q314">
        <v>0</v>
      </c>
      <c r="R314">
        <v>0</v>
      </c>
      <c r="S314">
        <v>0</v>
      </c>
      <c r="T314">
        <v>4</v>
      </c>
      <c r="U314">
        <v>3</v>
      </c>
      <c r="V314">
        <v>46</v>
      </c>
      <c r="W314">
        <v>0</v>
      </c>
      <c r="X314">
        <v>0</v>
      </c>
      <c r="Y314">
        <v>0</v>
      </c>
    </row>
    <row r="315" spans="1:25" hidden="1" x14ac:dyDescent="0.2">
      <c r="A315" t="s">
        <v>547</v>
      </c>
      <c r="B315" t="s">
        <v>476</v>
      </c>
      <c r="C315" t="s">
        <v>41</v>
      </c>
      <c r="D315" t="s">
        <v>59</v>
      </c>
      <c r="E315">
        <v>7</v>
      </c>
      <c r="F315" t="s">
        <v>548</v>
      </c>
      <c r="G315" t="s">
        <v>188</v>
      </c>
      <c r="O315">
        <v>14</v>
      </c>
      <c r="P315">
        <v>28</v>
      </c>
      <c r="Q315">
        <v>2</v>
      </c>
      <c r="R315">
        <v>0</v>
      </c>
      <c r="S315">
        <v>0</v>
      </c>
      <c r="T315">
        <v>1</v>
      </c>
      <c r="U315">
        <v>1</v>
      </c>
      <c r="V315">
        <v>3</v>
      </c>
      <c r="W315">
        <v>0</v>
      </c>
      <c r="X315">
        <v>0</v>
      </c>
      <c r="Y315">
        <v>0</v>
      </c>
    </row>
    <row r="316" spans="1:25" hidden="1" x14ac:dyDescent="0.2">
      <c r="A316" t="s">
        <v>549</v>
      </c>
      <c r="B316" t="s">
        <v>476</v>
      </c>
      <c r="C316" t="s">
        <v>33</v>
      </c>
      <c r="D316" t="s">
        <v>50</v>
      </c>
      <c r="E316">
        <v>4</v>
      </c>
      <c r="F316" t="s">
        <v>550</v>
      </c>
      <c r="G316" t="s">
        <v>142</v>
      </c>
      <c r="O316">
        <v>3</v>
      </c>
      <c r="P316">
        <v>27</v>
      </c>
      <c r="Q316">
        <v>1</v>
      </c>
      <c r="R316">
        <v>0</v>
      </c>
      <c r="S316">
        <v>0</v>
      </c>
      <c r="T316">
        <v>4</v>
      </c>
      <c r="U316">
        <v>3</v>
      </c>
      <c r="V316">
        <v>23</v>
      </c>
      <c r="W316">
        <v>0</v>
      </c>
      <c r="X316">
        <v>0</v>
      </c>
      <c r="Y316">
        <v>0</v>
      </c>
    </row>
    <row r="317" spans="1:25" hidden="1" x14ac:dyDescent="0.2">
      <c r="A317" t="s">
        <v>478</v>
      </c>
      <c r="B317" t="s">
        <v>476</v>
      </c>
      <c r="C317" t="s">
        <v>46</v>
      </c>
      <c r="D317" t="s">
        <v>48</v>
      </c>
      <c r="E317">
        <v>6</v>
      </c>
      <c r="F317" t="s">
        <v>479</v>
      </c>
      <c r="G317" t="s">
        <v>169</v>
      </c>
      <c r="O317">
        <v>3</v>
      </c>
      <c r="P317">
        <v>9</v>
      </c>
      <c r="Q317">
        <v>0</v>
      </c>
      <c r="R317">
        <v>0</v>
      </c>
      <c r="S317">
        <v>0</v>
      </c>
      <c r="T317">
        <v>1</v>
      </c>
      <c r="U317">
        <v>1</v>
      </c>
      <c r="V317">
        <v>8</v>
      </c>
      <c r="W317">
        <v>0</v>
      </c>
      <c r="X317">
        <v>0</v>
      </c>
      <c r="Y317">
        <v>0</v>
      </c>
    </row>
    <row r="318" spans="1:25" hidden="1" x14ac:dyDescent="0.2">
      <c r="A318" t="s">
        <v>533</v>
      </c>
      <c r="B318" t="s">
        <v>476</v>
      </c>
      <c r="C318" t="s">
        <v>57</v>
      </c>
      <c r="D318" t="s">
        <v>35</v>
      </c>
      <c r="E318">
        <v>1</v>
      </c>
      <c r="F318" t="s">
        <v>534</v>
      </c>
      <c r="G318" t="s">
        <v>99</v>
      </c>
      <c r="O318">
        <v>18</v>
      </c>
      <c r="P318">
        <v>73</v>
      </c>
      <c r="Q318">
        <v>0</v>
      </c>
      <c r="R318">
        <v>1</v>
      </c>
      <c r="S318">
        <v>0</v>
      </c>
      <c r="T318">
        <v>7</v>
      </c>
      <c r="U318">
        <v>5</v>
      </c>
      <c r="V318">
        <v>31</v>
      </c>
      <c r="W318">
        <v>0</v>
      </c>
      <c r="X318">
        <v>0</v>
      </c>
      <c r="Y318">
        <v>0</v>
      </c>
    </row>
    <row r="319" spans="1:25" hidden="1" x14ac:dyDescent="0.2">
      <c r="A319" t="s">
        <v>545</v>
      </c>
      <c r="B319" t="s">
        <v>476</v>
      </c>
      <c r="C319" t="s">
        <v>53</v>
      </c>
      <c r="D319" t="s">
        <v>36</v>
      </c>
      <c r="E319">
        <v>7</v>
      </c>
      <c r="F319" t="s">
        <v>546</v>
      </c>
      <c r="G319" t="s">
        <v>191</v>
      </c>
      <c r="O319">
        <v>6</v>
      </c>
      <c r="P319">
        <v>5</v>
      </c>
      <c r="Q319">
        <v>0</v>
      </c>
      <c r="R319">
        <v>0</v>
      </c>
      <c r="S319">
        <v>0</v>
      </c>
      <c r="T319">
        <v>1</v>
      </c>
      <c r="U319">
        <v>1</v>
      </c>
      <c r="V319">
        <v>2</v>
      </c>
      <c r="W319">
        <v>0</v>
      </c>
      <c r="X319">
        <v>0</v>
      </c>
      <c r="Y319">
        <v>0</v>
      </c>
    </row>
    <row r="320" spans="1:25" hidden="1" x14ac:dyDescent="0.2">
      <c r="A320" t="s">
        <v>551</v>
      </c>
      <c r="B320" t="s">
        <v>476</v>
      </c>
      <c r="C320" t="s">
        <v>41</v>
      </c>
      <c r="D320" t="s">
        <v>59</v>
      </c>
      <c r="E320">
        <v>7</v>
      </c>
      <c r="F320" t="s">
        <v>552</v>
      </c>
      <c r="G320" t="s">
        <v>188</v>
      </c>
      <c r="O320">
        <v>4</v>
      </c>
      <c r="P320">
        <v>16</v>
      </c>
      <c r="Q320">
        <v>0</v>
      </c>
      <c r="R320">
        <v>0</v>
      </c>
      <c r="S320">
        <v>0</v>
      </c>
      <c r="T320">
        <v>6</v>
      </c>
      <c r="U320">
        <v>6</v>
      </c>
      <c r="V320">
        <v>32</v>
      </c>
      <c r="W320">
        <v>0</v>
      </c>
      <c r="X320">
        <v>0</v>
      </c>
      <c r="Y320">
        <v>0</v>
      </c>
    </row>
    <row r="321" spans="1:25" hidden="1" x14ac:dyDescent="0.2">
      <c r="A321" t="s">
        <v>553</v>
      </c>
      <c r="B321" t="s">
        <v>476</v>
      </c>
      <c r="C321" t="s">
        <v>48</v>
      </c>
      <c r="D321" t="s">
        <v>43</v>
      </c>
      <c r="E321">
        <v>1</v>
      </c>
      <c r="F321" t="s">
        <v>554</v>
      </c>
      <c r="G321" t="s">
        <v>89</v>
      </c>
      <c r="O321">
        <v>21</v>
      </c>
      <c r="P321">
        <v>127</v>
      </c>
      <c r="Q321">
        <v>0</v>
      </c>
      <c r="R321">
        <v>0</v>
      </c>
      <c r="S321">
        <v>1</v>
      </c>
      <c r="T321">
        <v>1</v>
      </c>
      <c r="U321">
        <v>1</v>
      </c>
      <c r="V321">
        <v>5</v>
      </c>
      <c r="W321">
        <v>0</v>
      </c>
      <c r="X321">
        <v>0</v>
      </c>
      <c r="Y321">
        <v>0</v>
      </c>
    </row>
    <row r="322" spans="1:25" hidden="1" x14ac:dyDescent="0.2">
      <c r="A322" t="s">
        <v>555</v>
      </c>
      <c r="B322" t="s">
        <v>476</v>
      </c>
      <c r="C322" t="s">
        <v>61</v>
      </c>
      <c r="D322" t="s">
        <v>49</v>
      </c>
      <c r="E322">
        <v>1</v>
      </c>
      <c r="F322" t="s">
        <v>556</v>
      </c>
      <c r="G322" t="s">
        <v>94</v>
      </c>
      <c r="O322">
        <v>6</v>
      </c>
      <c r="P322">
        <v>14</v>
      </c>
      <c r="Q322">
        <v>0</v>
      </c>
      <c r="R322">
        <v>0</v>
      </c>
      <c r="S322">
        <v>0</v>
      </c>
      <c r="T322">
        <v>2</v>
      </c>
      <c r="U322">
        <v>2</v>
      </c>
      <c r="V322">
        <v>27</v>
      </c>
      <c r="W322">
        <v>0</v>
      </c>
      <c r="X322">
        <v>0</v>
      </c>
      <c r="Y322">
        <v>0</v>
      </c>
    </row>
    <row r="323" spans="1:25" hidden="1" x14ac:dyDescent="0.2">
      <c r="A323" t="s">
        <v>557</v>
      </c>
      <c r="B323" t="s">
        <v>476</v>
      </c>
      <c r="C323" t="s">
        <v>58</v>
      </c>
      <c r="D323" t="s">
        <v>54</v>
      </c>
      <c r="E323">
        <v>5</v>
      </c>
      <c r="F323" t="s">
        <v>558</v>
      </c>
      <c r="G323" t="s">
        <v>155</v>
      </c>
      <c r="O323">
        <v>7</v>
      </c>
      <c r="P323">
        <v>19</v>
      </c>
      <c r="Q323">
        <v>0</v>
      </c>
      <c r="R323">
        <v>0</v>
      </c>
      <c r="S323">
        <v>0</v>
      </c>
      <c r="T323">
        <v>3</v>
      </c>
      <c r="U323">
        <v>3</v>
      </c>
      <c r="V323">
        <v>20</v>
      </c>
      <c r="W323">
        <v>0</v>
      </c>
      <c r="X323">
        <v>0</v>
      </c>
      <c r="Y323">
        <v>0</v>
      </c>
    </row>
    <row r="324" spans="1:25" hidden="1" x14ac:dyDescent="0.2">
      <c r="A324" t="s">
        <v>555</v>
      </c>
      <c r="B324" t="s">
        <v>476</v>
      </c>
      <c r="C324" t="s">
        <v>61</v>
      </c>
      <c r="D324" t="s">
        <v>39</v>
      </c>
      <c r="E324">
        <v>2</v>
      </c>
      <c r="F324" t="s">
        <v>556</v>
      </c>
      <c r="G324" t="s">
        <v>110</v>
      </c>
      <c r="O324">
        <v>4</v>
      </c>
      <c r="P324">
        <v>2</v>
      </c>
      <c r="Q324">
        <v>0</v>
      </c>
      <c r="R324">
        <v>0</v>
      </c>
      <c r="S324">
        <v>0</v>
      </c>
      <c r="T324">
        <v>2</v>
      </c>
      <c r="U324">
        <v>2</v>
      </c>
      <c r="V324">
        <v>16</v>
      </c>
      <c r="W324">
        <v>0</v>
      </c>
      <c r="X324">
        <v>0</v>
      </c>
      <c r="Y324">
        <v>0</v>
      </c>
    </row>
    <row r="325" spans="1:25" hidden="1" x14ac:dyDescent="0.2">
      <c r="A325" t="s">
        <v>482</v>
      </c>
      <c r="B325" t="s">
        <v>476</v>
      </c>
      <c r="C325" t="s">
        <v>52</v>
      </c>
      <c r="D325" t="s">
        <v>39</v>
      </c>
      <c r="E325">
        <v>8</v>
      </c>
      <c r="F325" t="s">
        <v>483</v>
      </c>
      <c r="G325" t="s">
        <v>200</v>
      </c>
      <c r="O325">
        <v>10</v>
      </c>
      <c r="P325">
        <v>41</v>
      </c>
      <c r="Q325">
        <v>0</v>
      </c>
      <c r="R325">
        <v>0</v>
      </c>
      <c r="S325">
        <v>0</v>
      </c>
      <c r="T325">
        <v>4</v>
      </c>
      <c r="U325">
        <v>4</v>
      </c>
      <c r="V325">
        <v>28</v>
      </c>
      <c r="W325">
        <v>0</v>
      </c>
      <c r="X325">
        <v>0</v>
      </c>
      <c r="Y325">
        <v>0</v>
      </c>
    </row>
    <row r="326" spans="1:25" hidden="1" x14ac:dyDescent="0.2">
      <c r="A326" t="s">
        <v>559</v>
      </c>
      <c r="B326" t="s">
        <v>476</v>
      </c>
      <c r="C326" t="s">
        <v>37</v>
      </c>
      <c r="D326" t="s">
        <v>34</v>
      </c>
      <c r="E326">
        <v>1</v>
      </c>
      <c r="F326" t="s">
        <v>560</v>
      </c>
      <c r="G326" t="s">
        <v>104</v>
      </c>
      <c r="O326">
        <v>3</v>
      </c>
      <c r="P326">
        <v>14</v>
      </c>
      <c r="Q326">
        <v>0</v>
      </c>
      <c r="R326">
        <v>0</v>
      </c>
      <c r="S326">
        <v>0</v>
      </c>
      <c r="T326">
        <v>5</v>
      </c>
      <c r="U326">
        <v>4</v>
      </c>
      <c r="V326">
        <v>46</v>
      </c>
      <c r="W326">
        <v>0</v>
      </c>
      <c r="X326">
        <v>0</v>
      </c>
      <c r="Y326">
        <v>0</v>
      </c>
    </row>
    <row r="327" spans="1:25" hidden="1" x14ac:dyDescent="0.2">
      <c r="A327" t="s">
        <v>518</v>
      </c>
      <c r="B327" t="s">
        <v>476</v>
      </c>
      <c r="C327" t="s">
        <v>51</v>
      </c>
      <c r="D327" t="s">
        <v>48</v>
      </c>
      <c r="E327">
        <v>8</v>
      </c>
      <c r="F327" t="s">
        <v>519</v>
      </c>
      <c r="G327" t="s">
        <v>199</v>
      </c>
      <c r="O327">
        <v>15</v>
      </c>
      <c r="P327">
        <v>60</v>
      </c>
      <c r="Q327">
        <v>0</v>
      </c>
      <c r="R327">
        <v>0</v>
      </c>
      <c r="S327">
        <v>0</v>
      </c>
      <c r="T327">
        <v>1</v>
      </c>
      <c r="U327">
        <v>1</v>
      </c>
      <c r="V327">
        <v>8</v>
      </c>
      <c r="W327">
        <v>0</v>
      </c>
      <c r="X327">
        <v>0</v>
      </c>
      <c r="Y327">
        <v>0</v>
      </c>
    </row>
    <row r="328" spans="1:25" hidden="1" x14ac:dyDescent="0.2">
      <c r="A328" t="s">
        <v>500</v>
      </c>
      <c r="B328" t="s">
        <v>476</v>
      </c>
      <c r="C328" t="s">
        <v>49</v>
      </c>
      <c r="D328" t="s">
        <v>51</v>
      </c>
      <c r="E328">
        <v>2</v>
      </c>
      <c r="F328" t="s">
        <v>501</v>
      </c>
      <c r="G328" t="s">
        <v>113</v>
      </c>
      <c r="O328">
        <v>16</v>
      </c>
      <c r="P328">
        <v>88</v>
      </c>
      <c r="Q328">
        <v>0</v>
      </c>
      <c r="R328">
        <v>0</v>
      </c>
      <c r="S328">
        <v>0</v>
      </c>
      <c r="T328">
        <v>1</v>
      </c>
      <c r="U328">
        <v>1</v>
      </c>
      <c r="V328">
        <v>10</v>
      </c>
      <c r="W328">
        <v>0</v>
      </c>
      <c r="X328">
        <v>0</v>
      </c>
      <c r="Y328">
        <v>0</v>
      </c>
    </row>
    <row r="329" spans="1:25" hidden="1" x14ac:dyDescent="0.2">
      <c r="A329" t="s">
        <v>547</v>
      </c>
      <c r="B329" t="s">
        <v>476</v>
      </c>
      <c r="C329" t="s">
        <v>41</v>
      </c>
      <c r="D329" t="s">
        <v>46</v>
      </c>
      <c r="E329">
        <v>1</v>
      </c>
      <c r="F329" t="s">
        <v>548</v>
      </c>
      <c r="G329" t="s">
        <v>100</v>
      </c>
      <c r="O329">
        <v>8</v>
      </c>
      <c r="P329">
        <v>19</v>
      </c>
      <c r="Q329">
        <v>0</v>
      </c>
      <c r="R329">
        <v>0</v>
      </c>
      <c r="S329">
        <v>0</v>
      </c>
      <c r="T329">
        <v>6</v>
      </c>
      <c r="U329">
        <v>5</v>
      </c>
      <c r="V329">
        <v>51</v>
      </c>
      <c r="W329">
        <v>0</v>
      </c>
      <c r="X329">
        <v>0</v>
      </c>
      <c r="Y329">
        <v>0</v>
      </c>
    </row>
    <row r="330" spans="1:25" hidden="1" x14ac:dyDescent="0.2">
      <c r="A330" t="s">
        <v>561</v>
      </c>
      <c r="B330" t="s">
        <v>476</v>
      </c>
      <c r="C330" t="s">
        <v>32</v>
      </c>
      <c r="D330" t="s">
        <v>43</v>
      </c>
      <c r="E330">
        <v>7</v>
      </c>
      <c r="F330" t="s">
        <v>562</v>
      </c>
      <c r="G330" t="s">
        <v>189</v>
      </c>
      <c r="O330">
        <v>17</v>
      </c>
      <c r="P330">
        <v>41</v>
      </c>
      <c r="Q330">
        <v>0</v>
      </c>
      <c r="R330">
        <v>0</v>
      </c>
      <c r="S330">
        <v>0</v>
      </c>
      <c r="T330">
        <v>2</v>
      </c>
      <c r="U330">
        <v>2</v>
      </c>
      <c r="V330">
        <v>12</v>
      </c>
      <c r="W330">
        <v>1</v>
      </c>
      <c r="X330">
        <v>0</v>
      </c>
      <c r="Y330">
        <v>0</v>
      </c>
    </row>
    <row r="331" spans="1:25" hidden="1" x14ac:dyDescent="0.2">
      <c r="A331" t="s">
        <v>508</v>
      </c>
      <c r="B331" t="s">
        <v>476</v>
      </c>
      <c r="C331" t="s">
        <v>37</v>
      </c>
      <c r="D331" t="s">
        <v>53</v>
      </c>
      <c r="E331">
        <v>3</v>
      </c>
      <c r="F331" t="s">
        <v>509</v>
      </c>
      <c r="G331" t="s">
        <v>123</v>
      </c>
      <c r="O331">
        <v>11</v>
      </c>
      <c r="P331">
        <v>32</v>
      </c>
      <c r="Q331">
        <v>0</v>
      </c>
      <c r="R331">
        <v>0</v>
      </c>
      <c r="S331">
        <v>0</v>
      </c>
      <c r="T331">
        <v>3</v>
      </c>
      <c r="U331">
        <v>3</v>
      </c>
      <c r="V331">
        <v>25</v>
      </c>
      <c r="W331">
        <v>0</v>
      </c>
      <c r="X331">
        <v>0</v>
      </c>
      <c r="Y331">
        <v>0</v>
      </c>
    </row>
    <row r="332" spans="1:25" hidden="1" x14ac:dyDescent="0.2">
      <c r="A332" t="s">
        <v>563</v>
      </c>
      <c r="B332" t="s">
        <v>476</v>
      </c>
      <c r="C332" t="s">
        <v>32</v>
      </c>
      <c r="D332" t="s">
        <v>43</v>
      </c>
      <c r="E332">
        <v>7</v>
      </c>
      <c r="F332" t="s">
        <v>564</v>
      </c>
      <c r="G332" t="s">
        <v>189</v>
      </c>
      <c r="O332">
        <v>7</v>
      </c>
      <c r="P332">
        <v>19</v>
      </c>
      <c r="Q332">
        <v>0</v>
      </c>
      <c r="R332">
        <v>0</v>
      </c>
      <c r="S332">
        <v>0</v>
      </c>
      <c r="T332">
        <v>1</v>
      </c>
      <c r="U332">
        <v>1</v>
      </c>
      <c r="V332">
        <v>11</v>
      </c>
      <c r="W332">
        <v>0</v>
      </c>
      <c r="X332">
        <v>0</v>
      </c>
      <c r="Y332">
        <v>0</v>
      </c>
    </row>
    <row r="333" spans="1:25" hidden="1" x14ac:dyDescent="0.2">
      <c r="A333" t="s">
        <v>565</v>
      </c>
      <c r="B333" t="s">
        <v>476</v>
      </c>
      <c r="C333" t="s">
        <v>45</v>
      </c>
      <c r="D333" t="s">
        <v>55</v>
      </c>
      <c r="E333">
        <v>5</v>
      </c>
      <c r="F333" t="s">
        <v>566</v>
      </c>
      <c r="G333" t="s">
        <v>157</v>
      </c>
      <c r="O333">
        <v>9</v>
      </c>
      <c r="P333">
        <v>22</v>
      </c>
      <c r="Q333">
        <v>0</v>
      </c>
      <c r="R333">
        <v>0</v>
      </c>
      <c r="S333">
        <v>0</v>
      </c>
      <c r="T333">
        <v>8</v>
      </c>
      <c r="U333">
        <v>6</v>
      </c>
      <c r="V333">
        <v>55</v>
      </c>
      <c r="W333">
        <v>0</v>
      </c>
      <c r="X333">
        <v>0</v>
      </c>
      <c r="Y333">
        <v>0</v>
      </c>
    </row>
    <row r="334" spans="1:25" hidden="1" x14ac:dyDescent="0.2">
      <c r="A334" t="s">
        <v>567</v>
      </c>
      <c r="B334" t="s">
        <v>476</v>
      </c>
      <c r="C334" t="s">
        <v>42</v>
      </c>
      <c r="D334" t="s">
        <v>53</v>
      </c>
      <c r="E334">
        <v>1</v>
      </c>
      <c r="F334" t="s">
        <v>568</v>
      </c>
      <c r="G334" t="s">
        <v>98</v>
      </c>
      <c r="O334">
        <v>13</v>
      </c>
      <c r="P334">
        <v>53</v>
      </c>
      <c r="Q334">
        <v>0</v>
      </c>
      <c r="R334">
        <v>0</v>
      </c>
      <c r="S334">
        <v>0</v>
      </c>
      <c r="T334">
        <v>1</v>
      </c>
      <c r="U334">
        <v>1</v>
      </c>
      <c r="V334">
        <v>22</v>
      </c>
      <c r="W334">
        <v>0</v>
      </c>
      <c r="X334">
        <v>0</v>
      </c>
      <c r="Y334">
        <v>0</v>
      </c>
    </row>
    <row r="335" spans="1:25" hidden="1" x14ac:dyDescent="0.2">
      <c r="A335" t="s">
        <v>514</v>
      </c>
      <c r="B335" t="s">
        <v>476</v>
      </c>
      <c r="C335" t="s">
        <v>36</v>
      </c>
      <c r="D335" t="s">
        <v>40</v>
      </c>
      <c r="E335">
        <v>5</v>
      </c>
      <c r="F335" t="s">
        <v>515</v>
      </c>
      <c r="G335" t="s">
        <v>158</v>
      </c>
      <c r="O335">
        <v>24</v>
      </c>
      <c r="P335">
        <v>123</v>
      </c>
      <c r="Q335">
        <v>2</v>
      </c>
      <c r="R335">
        <v>0</v>
      </c>
      <c r="S335">
        <v>1</v>
      </c>
      <c r="T335">
        <v>3</v>
      </c>
      <c r="U335">
        <v>3</v>
      </c>
      <c r="V335">
        <v>35</v>
      </c>
      <c r="W335">
        <v>1</v>
      </c>
      <c r="X335">
        <v>0</v>
      </c>
      <c r="Y335">
        <v>0</v>
      </c>
    </row>
    <row r="336" spans="1:25" hidden="1" x14ac:dyDescent="0.2">
      <c r="A336" t="s">
        <v>569</v>
      </c>
      <c r="B336" t="s">
        <v>476</v>
      </c>
      <c r="C336" t="s">
        <v>31</v>
      </c>
      <c r="D336" t="s">
        <v>55</v>
      </c>
      <c r="E336">
        <v>1</v>
      </c>
      <c r="F336" t="s">
        <v>570</v>
      </c>
      <c r="G336" t="s">
        <v>101</v>
      </c>
      <c r="O336">
        <v>12</v>
      </c>
      <c r="P336">
        <v>29</v>
      </c>
      <c r="Q336">
        <v>0</v>
      </c>
      <c r="R336">
        <v>0</v>
      </c>
      <c r="S336">
        <v>0</v>
      </c>
      <c r="T336">
        <v>8</v>
      </c>
      <c r="U336">
        <v>4</v>
      </c>
      <c r="V336">
        <v>19</v>
      </c>
      <c r="W336">
        <v>0</v>
      </c>
      <c r="X336">
        <v>0</v>
      </c>
      <c r="Y336">
        <v>0</v>
      </c>
    </row>
    <row r="337" spans="1:25" hidden="1" x14ac:dyDescent="0.2">
      <c r="A337" t="s">
        <v>567</v>
      </c>
      <c r="B337" t="s">
        <v>476</v>
      </c>
      <c r="C337" t="s">
        <v>42</v>
      </c>
      <c r="D337" t="s">
        <v>32</v>
      </c>
      <c r="E337">
        <v>4</v>
      </c>
      <c r="F337" t="s">
        <v>568</v>
      </c>
      <c r="G337" t="s">
        <v>146</v>
      </c>
      <c r="O337">
        <v>7</v>
      </c>
      <c r="P337">
        <v>26</v>
      </c>
      <c r="Q337">
        <v>0</v>
      </c>
      <c r="R337">
        <v>0</v>
      </c>
      <c r="S337">
        <v>0</v>
      </c>
      <c r="T337">
        <v>2</v>
      </c>
      <c r="U337">
        <v>1</v>
      </c>
      <c r="V337">
        <v>10</v>
      </c>
      <c r="W337">
        <v>0</v>
      </c>
      <c r="X337">
        <v>0</v>
      </c>
      <c r="Y337">
        <v>0</v>
      </c>
    </row>
    <row r="338" spans="1:25" hidden="1" x14ac:dyDescent="0.2">
      <c r="A338" t="s">
        <v>571</v>
      </c>
      <c r="B338" t="s">
        <v>476</v>
      </c>
      <c r="C338" t="s">
        <v>57</v>
      </c>
      <c r="D338" t="s">
        <v>52</v>
      </c>
      <c r="E338">
        <v>3</v>
      </c>
      <c r="F338" t="s">
        <v>572</v>
      </c>
      <c r="G338" t="s">
        <v>136</v>
      </c>
      <c r="O338">
        <v>16</v>
      </c>
      <c r="P338">
        <v>104</v>
      </c>
      <c r="Q338">
        <v>0</v>
      </c>
      <c r="R338">
        <v>0</v>
      </c>
      <c r="S338">
        <v>1</v>
      </c>
      <c r="T338">
        <v>1</v>
      </c>
      <c r="U338">
        <v>0</v>
      </c>
      <c r="V338">
        <v>0</v>
      </c>
      <c r="W338">
        <v>0</v>
      </c>
      <c r="X338">
        <v>0</v>
      </c>
      <c r="Y338">
        <v>0</v>
      </c>
    </row>
    <row r="339" spans="1:25" hidden="1" x14ac:dyDescent="0.2">
      <c r="A339" t="s">
        <v>583</v>
      </c>
      <c r="B339" t="s">
        <v>476</v>
      </c>
      <c r="C339" t="s">
        <v>48</v>
      </c>
      <c r="D339" t="s">
        <v>51</v>
      </c>
      <c r="E339">
        <v>8</v>
      </c>
      <c r="F339" t="s">
        <v>584</v>
      </c>
      <c r="G339" t="s">
        <v>199</v>
      </c>
      <c r="O339">
        <v>10</v>
      </c>
      <c r="P339">
        <v>45</v>
      </c>
      <c r="Q339">
        <v>0</v>
      </c>
      <c r="R339">
        <v>0</v>
      </c>
      <c r="S339">
        <v>0</v>
      </c>
      <c r="T339">
        <v>2</v>
      </c>
      <c r="U339">
        <v>2</v>
      </c>
      <c r="V339">
        <v>13</v>
      </c>
      <c r="W339">
        <v>0</v>
      </c>
      <c r="X339">
        <v>0</v>
      </c>
      <c r="Y339">
        <v>0</v>
      </c>
    </row>
    <row r="340" spans="1:25" hidden="1" x14ac:dyDescent="0.2">
      <c r="A340" t="s">
        <v>573</v>
      </c>
      <c r="B340" t="s">
        <v>531</v>
      </c>
      <c r="C340" t="s">
        <v>39</v>
      </c>
      <c r="D340" t="s">
        <v>61</v>
      </c>
      <c r="E340">
        <v>7</v>
      </c>
      <c r="F340" t="s">
        <v>574</v>
      </c>
      <c r="G340" t="s">
        <v>187</v>
      </c>
      <c r="O340">
        <v>2</v>
      </c>
      <c r="P340">
        <v>2</v>
      </c>
      <c r="Q340">
        <v>0</v>
      </c>
      <c r="R340">
        <v>0</v>
      </c>
      <c r="S340">
        <v>0</v>
      </c>
      <c r="T340">
        <v>1</v>
      </c>
      <c r="U340">
        <v>1</v>
      </c>
      <c r="V340">
        <v>49</v>
      </c>
      <c r="W340">
        <v>0</v>
      </c>
      <c r="X340">
        <v>0</v>
      </c>
      <c r="Y340">
        <v>0</v>
      </c>
    </row>
    <row r="341" spans="1:25" hidden="1" x14ac:dyDescent="0.2">
      <c r="A341" t="s">
        <v>484</v>
      </c>
      <c r="B341" t="s">
        <v>476</v>
      </c>
      <c r="C341" t="s">
        <v>47</v>
      </c>
      <c r="D341" t="s">
        <v>49</v>
      </c>
      <c r="E341">
        <v>6</v>
      </c>
      <c r="F341" t="s">
        <v>485</v>
      </c>
      <c r="G341" t="s">
        <v>179</v>
      </c>
      <c r="O341">
        <v>10</v>
      </c>
      <c r="P341">
        <v>112</v>
      </c>
      <c r="Q341">
        <v>1</v>
      </c>
      <c r="R341">
        <v>0</v>
      </c>
      <c r="S341">
        <v>1</v>
      </c>
      <c r="T341">
        <v>2</v>
      </c>
      <c r="U341">
        <v>1</v>
      </c>
      <c r="V341">
        <v>5</v>
      </c>
      <c r="W341">
        <v>1</v>
      </c>
      <c r="X341">
        <v>0</v>
      </c>
      <c r="Y341">
        <v>0</v>
      </c>
    </row>
    <row r="342" spans="1:25" hidden="1" x14ac:dyDescent="0.2">
      <c r="A342" t="s">
        <v>575</v>
      </c>
      <c r="B342" t="s">
        <v>476</v>
      </c>
      <c r="C342" t="s">
        <v>45</v>
      </c>
      <c r="D342" t="s">
        <v>31</v>
      </c>
      <c r="E342">
        <v>6</v>
      </c>
      <c r="F342" t="s">
        <v>576</v>
      </c>
      <c r="G342" t="s">
        <v>172</v>
      </c>
      <c r="O342">
        <v>11</v>
      </c>
      <c r="P342">
        <v>32</v>
      </c>
      <c r="Q342">
        <v>0</v>
      </c>
      <c r="R342">
        <v>0</v>
      </c>
      <c r="S342">
        <v>0</v>
      </c>
      <c r="T342">
        <v>2</v>
      </c>
      <c r="U342">
        <v>2</v>
      </c>
      <c r="V342">
        <v>9</v>
      </c>
      <c r="W342">
        <v>0</v>
      </c>
      <c r="X342">
        <v>0</v>
      </c>
      <c r="Y342">
        <v>0</v>
      </c>
    </row>
    <row r="343" spans="1:25" hidden="1" x14ac:dyDescent="0.2">
      <c r="A343" t="s">
        <v>577</v>
      </c>
      <c r="B343" t="s">
        <v>531</v>
      </c>
      <c r="C343" t="s">
        <v>41</v>
      </c>
      <c r="D343" t="s">
        <v>36</v>
      </c>
      <c r="E343">
        <v>2</v>
      </c>
      <c r="F343" t="s">
        <v>578</v>
      </c>
      <c r="G343" t="s">
        <v>117</v>
      </c>
      <c r="O343">
        <v>1</v>
      </c>
      <c r="P343">
        <v>1</v>
      </c>
      <c r="Q343">
        <v>1</v>
      </c>
      <c r="R343">
        <v>0</v>
      </c>
      <c r="S343">
        <v>0</v>
      </c>
      <c r="T343">
        <v>1</v>
      </c>
      <c r="U343">
        <v>0</v>
      </c>
      <c r="V343">
        <v>0</v>
      </c>
      <c r="W343">
        <v>0</v>
      </c>
      <c r="X343">
        <v>0</v>
      </c>
      <c r="Y343">
        <v>0</v>
      </c>
    </row>
    <row r="344" spans="1:25" hidden="1" x14ac:dyDescent="0.2">
      <c r="A344" t="s">
        <v>579</v>
      </c>
      <c r="B344" t="s">
        <v>476</v>
      </c>
      <c r="C344" t="s">
        <v>31</v>
      </c>
      <c r="D344" t="s">
        <v>56</v>
      </c>
      <c r="E344">
        <v>5</v>
      </c>
      <c r="F344" t="s">
        <v>580</v>
      </c>
      <c r="G344" t="s">
        <v>164</v>
      </c>
      <c r="O344">
        <v>7</v>
      </c>
      <c r="P344">
        <v>21</v>
      </c>
      <c r="Q344">
        <v>0</v>
      </c>
      <c r="R344">
        <v>0</v>
      </c>
      <c r="S344">
        <v>0</v>
      </c>
      <c r="T344">
        <v>2</v>
      </c>
      <c r="U344">
        <v>1</v>
      </c>
      <c r="V344">
        <v>5</v>
      </c>
      <c r="W344">
        <v>0</v>
      </c>
      <c r="X344">
        <v>0</v>
      </c>
      <c r="Y344">
        <v>0</v>
      </c>
    </row>
    <row r="345" spans="1:25" hidden="1" x14ac:dyDescent="0.2">
      <c r="A345" t="s">
        <v>543</v>
      </c>
      <c r="B345" t="s">
        <v>476</v>
      </c>
      <c r="C345" t="s">
        <v>45</v>
      </c>
      <c r="D345" t="s">
        <v>49</v>
      </c>
      <c r="E345">
        <v>4</v>
      </c>
      <c r="F345" t="s">
        <v>544</v>
      </c>
      <c r="G345" t="s">
        <v>141</v>
      </c>
      <c r="O345">
        <v>1</v>
      </c>
      <c r="P345">
        <v>6</v>
      </c>
      <c r="Q345">
        <v>0</v>
      </c>
      <c r="R345">
        <v>0</v>
      </c>
      <c r="S345">
        <v>0</v>
      </c>
      <c r="T345">
        <v>1</v>
      </c>
      <c r="U345">
        <v>1</v>
      </c>
      <c r="V345">
        <v>-1</v>
      </c>
      <c r="W345">
        <v>0</v>
      </c>
      <c r="X345">
        <v>0</v>
      </c>
      <c r="Y345">
        <v>0</v>
      </c>
    </row>
    <row r="346" spans="1:25" hidden="1" x14ac:dyDescent="0.2">
      <c r="A346" t="s">
        <v>581</v>
      </c>
      <c r="B346" t="s">
        <v>476</v>
      </c>
      <c r="C346" t="s">
        <v>62</v>
      </c>
      <c r="D346" t="s">
        <v>31</v>
      </c>
      <c r="E346">
        <v>2</v>
      </c>
      <c r="F346" t="s">
        <v>582</v>
      </c>
      <c r="G346" t="s">
        <v>107</v>
      </c>
      <c r="O346">
        <v>3</v>
      </c>
      <c r="P346">
        <v>9</v>
      </c>
      <c r="Q346">
        <v>1</v>
      </c>
      <c r="R346">
        <v>0</v>
      </c>
      <c r="S346">
        <v>0</v>
      </c>
      <c r="T346">
        <v>1</v>
      </c>
      <c r="U346">
        <v>0</v>
      </c>
      <c r="V346">
        <v>0</v>
      </c>
      <c r="W346">
        <v>0</v>
      </c>
      <c r="X346">
        <v>0</v>
      </c>
      <c r="Y346">
        <v>0</v>
      </c>
    </row>
    <row r="347" spans="1:25" hidden="1" x14ac:dyDescent="0.2">
      <c r="A347" t="s">
        <v>561</v>
      </c>
      <c r="B347" t="s">
        <v>476</v>
      </c>
      <c r="C347" t="s">
        <v>32</v>
      </c>
      <c r="D347" t="s">
        <v>59</v>
      </c>
      <c r="E347">
        <v>2</v>
      </c>
      <c r="F347" t="s">
        <v>562</v>
      </c>
      <c r="G347" t="s">
        <v>122</v>
      </c>
      <c r="O347">
        <v>14</v>
      </c>
      <c r="P347">
        <v>57</v>
      </c>
      <c r="Q347">
        <v>0</v>
      </c>
      <c r="R347">
        <v>0</v>
      </c>
      <c r="S347">
        <v>0</v>
      </c>
      <c r="T347">
        <v>2</v>
      </c>
      <c r="U347">
        <v>2</v>
      </c>
      <c r="V347">
        <v>3</v>
      </c>
      <c r="W347">
        <v>0</v>
      </c>
      <c r="X347">
        <v>0</v>
      </c>
      <c r="Y347">
        <v>0</v>
      </c>
    </row>
    <row r="348" spans="1:25" hidden="1" x14ac:dyDescent="0.2">
      <c r="A348" t="s">
        <v>528</v>
      </c>
      <c r="B348" t="s">
        <v>476</v>
      </c>
      <c r="C348" t="s">
        <v>56</v>
      </c>
      <c r="D348" t="s">
        <v>32</v>
      </c>
      <c r="E348">
        <v>8</v>
      </c>
      <c r="F348" t="s">
        <v>529</v>
      </c>
      <c r="G348" t="s">
        <v>206</v>
      </c>
      <c r="O348">
        <v>2</v>
      </c>
      <c r="P348">
        <v>5</v>
      </c>
      <c r="Q348">
        <v>0</v>
      </c>
      <c r="R348">
        <v>0</v>
      </c>
      <c r="S348">
        <v>0</v>
      </c>
      <c r="T348">
        <v>1</v>
      </c>
      <c r="U348">
        <v>1</v>
      </c>
      <c r="V348">
        <v>59</v>
      </c>
      <c r="W348">
        <v>1</v>
      </c>
      <c r="X348">
        <v>0</v>
      </c>
      <c r="Y348">
        <v>0</v>
      </c>
    </row>
    <row r="349" spans="1:25" hidden="1" x14ac:dyDescent="0.2">
      <c r="A349" t="s">
        <v>583</v>
      </c>
      <c r="B349" t="s">
        <v>476</v>
      </c>
      <c r="C349" t="s">
        <v>48</v>
      </c>
      <c r="D349" t="s">
        <v>49</v>
      </c>
      <c r="E349">
        <v>5</v>
      </c>
      <c r="F349" t="s">
        <v>584</v>
      </c>
      <c r="G349" t="s">
        <v>167</v>
      </c>
      <c r="O349">
        <v>21</v>
      </c>
      <c r="P349">
        <v>111</v>
      </c>
      <c r="Q349">
        <v>1</v>
      </c>
      <c r="R349">
        <v>0</v>
      </c>
      <c r="S349">
        <v>1</v>
      </c>
      <c r="T349">
        <v>5</v>
      </c>
      <c r="U349">
        <v>4</v>
      </c>
      <c r="V349">
        <v>16</v>
      </c>
      <c r="W349">
        <v>0</v>
      </c>
      <c r="X349">
        <v>0</v>
      </c>
      <c r="Y349">
        <v>0</v>
      </c>
    </row>
    <row r="350" spans="1:25" hidden="1" x14ac:dyDescent="0.2">
      <c r="A350" t="s">
        <v>585</v>
      </c>
      <c r="B350" t="s">
        <v>531</v>
      </c>
      <c r="C350" t="s">
        <v>33</v>
      </c>
      <c r="D350" t="s">
        <v>36</v>
      </c>
      <c r="E350">
        <v>3</v>
      </c>
      <c r="F350" t="s">
        <v>586</v>
      </c>
      <c r="G350" t="s">
        <v>133</v>
      </c>
      <c r="O350">
        <v>3</v>
      </c>
      <c r="P350">
        <v>24</v>
      </c>
      <c r="Q350">
        <v>0</v>
      </c>
      <c r="R350">
        <v>0</v>
      </c>
      <c r="S350">
        <v>0</v>
      </c>
      <c r="T350">
        <v>1</v>
      </c>
      <c r="U350">
        <v>0</v>
      </c>
      <c r="V350">
        <v>0</v>
      </c>
      <c r="W350">
        <v>0</v>
      </c>
      <c r="X350">
        <v>0</v>
      </c>
      <c r="Y350">
        <v>0</v>
      </c>
    </row>
    <row r="351" spans="1:25" hidden="1" x14ac:dyDescent="0.2">
      <c r="A351" t="s">
        <v>547</v>
      </c>
      <c r="B351" t="s">
        <v>476</v>
      </c>
      <c r="C351" t="s">
        <v>41</v>
      </c>
      <c r="D351" t="s">
        <v>38</v>
      </c>
      <c r="E351">
        <v>5</v>
      </c>
      <c r="F351" t="s">
        <v>548</v>
      </c>
      <c r="G351" t="s">
        <v>159</v>
      </c>
      <c r="O351">
        <v>5</v>
      </c>
      <c r="P351">
        <v>30</v>
      </c>
      <c r="Q351">
        <v>0</v>
      </c>
      <c r="R351">
        <v>0</v>
      </c>
      <c r="S351">
        <v>0</v>
      </c>
      <c r="T351">
        <v>2</v>
      </c>
      <c r="U351">
        <v>2</v>
      </c>
      <c r="V351">
        <v>2</v>
      </c>
      <c r="W351">
        <v>0</v>
      </c>
      <c r="X351">
        <v>0</v>
      </c>
      <c r="Y351">
        <v>0</v>
      </c>
    </row>
    <row r="352" spans="1:25" hidden="1" x14ac:dyDescent="0.2">
      <c r="A352" t="s">
        <v>587</v>
      </c>
      <c r="B352" t="s">
        <v>476</v>
      </c>
      <c r="C352" t="s">
        <v>40</v>
      </c>
      <c r="D352" t="s">
        <v>33</v>
      </c>
      <c r="E352">
        <v>6</v>
      </c>
      <c r="F352" t="s">
        <v>588</v>
      </c>
      <c r="G352" t="s">
        <v>173</v>
      </c>
      <c r="O352">
        <v>7</v>
      </c>
      <c r="P352">
        <v>19</v>
      </c>
      <c r="Q352">
        <v>0</v>
      </c>
      <c r="R352">
        <v>0</v>
      </c>
      <c r="S352">
        <v>0</v>
      </c>
      <c r="T352">
        <v>3</v>
      </c>
      <c r="U352">
        <v>3</v>
      </c>
      <c r="V352">
        <v>19</v>
      </c>
      <c r="W352">
        <v>0</v>
      </c>
      <c r="X352">
        <v>0</v>
      </c>
      <c r="Y352">
        <v>0</v>
      </c>
    </row>
    <row r="353" spans="1:25" hidden="1" x14ac:dyDescent="0.2">
      <c r="A353" t="s">
        <v>563</v>
      </c>
      <c r="B353" t="s">
        <v>476</v>
      </c>
      <c r="C353" t="s">
        <v>32</v>
      </c>
      <c r="D353" t="s">
        <v>53</v>
      </c>
      <c r="E353">
        <v>6</v>
      </c>
      <c r="F353" t="s">
        <v>564</v>
      </c>
      <c r="G353" t="s">
        <v>176</v>
      </c>
      <c r="O353">
        <v>13</v>
      </c>
      <c r="P353">
        <v>46</v>
      </c>
      <c r="Q353">
        <v>0</v>
      </c>
      <c r="R353">
        <v>0</v>
      </c>
      <c r="S353">
        <v>0</v>
      </c>
      <c r="T353">
        <v>2</v>
      </c>
      <c r="U353">
        <v>2</v>
      </c>
      <c r="V353">
        <v>15</v>
      </c>
      <c r="W353">
        <v>0</v>
      </c>
      <c r="X353">
        <v>0</v>
      </c>
      <c r="Y353">
        <v>0</v>
      </c>
    </row>
    <row r="354" spans="1:25" hidden="1" x14ac:dyDescent="0.2">
      <c r="A354" t="s">
        <v>589</v>
      </c>
      <c r="B354" t="s">
        <v>476</v>
      </c>
      <c r="C354" t="s">
        <v>44</v>
      </c>
      <c r="D354" t="s">
        <v>57</v>
      </c>
      <c r="E354">
        <v>6</v>
      </c>
      <c r="F354" t="s">
        <v>590</v>
      </c>
      <c r="G354" t="s">
        <v>177</v>
      </c>
      <c r="O354">
        <v>1</v>
      </c>
      <c r="P354">
        <v>2</v>
      </c>
      <c r="Q354">
        <v>0</v>
      </c>
      <c r="R354">
        <v>0</v>
      </c>
      <c r="S354">
        <v>0</v>
      </c>
      <c r="T354">
        <v>2</v>
      </c>
      <c r="U354">
        <v>2</v>
      </c>
      <c r="V354">
        <v>21</v>
      </c>
      <c r="W354">
        <v>0</v>
      </c>
      <c r="X354">
        <v>0</v>
      </c>
      <c r="Y354">
        <v>0</v>
      </c>
    </row>
    <row r="355" spans="1:25" hidden="1" x14ac:dyDescent="0.2">
      <c r="A355" t="s">
        <v>587</v>
      </c>
      <c r="B355" t="s">
        <v>476</v>
      </c>
      <c r="C355" t="s">
        <v>40</v>
      </c>
      <c r="D355" t="s">
        <v>44</v>
      </c>
      <c r="E355">
        <v>1</v>
      </c>
      <c r="F355" t="s">
        <v>588</v>
      </c>
      <c r="G355" t="s">
        <v>92</v>
      </c>
      <c r="O355">
        <v>5</v>
      </c>
      <c r="P355">
        <v>19</v>
      </c>
      <c r="Q355">
        <v>0</v>
      </c>
      <c r="R355">
        <v>0</v>
      </c>
      <c r="S355">
        <v>0</v>
      </c>
      <c r="T355">
        <v>2</v>
      </c>
      <c r="U355">
        <v>2</v>
      </c>
      <c r="V355">
        <v>26</v>
      </c>
      <c r="W355">
        <v>0</v>
      </c>
      <c r="X355">
        <v>0</v>
      </c>
      <c r="Y355">
        <v>0</v>
      </c>
    </row>
    <row r="356" spans="1:25" hidden="1" x14ac:dyDescent="0.2">
      <c r="A356" t="s">
        <v>500</v>
      </c>
      <c r="B356" t="s">
        <v>476</v>
      </c>
      <c r="C356" t="s">
        <v>49</v>
      </c>
      <c r="D356" t="s">
        <v>39</v>
      </c>
      <c r="E356">
        <v>3</v>
      </c>
      <c r="F356" t="s">
        <v>501</v>
      </c>
      <c r="G356" t="s">
        <v>132</v>
      </c>
      <c r="O356">
        <v>14</v>
      </c>
      <c r="P356">
        <v>51</v>
      </c>
      <c r="Q356">
        <v>0</v>
      </c>
      <c r="R356">
        <v>0</v>
      </c>
      <c r="S356">
        <v>0</v>
      </c>
      <c r="T356">
        <v>1</v>
      </c>
      <c r="U356">
        <v>0</v>
      </c>
      <c r="V356">
        <v>0</v>
      </c>
      <c r="W356">
        <v>0</v>
      </c>
      <c r="X356">
        <v>0</v>
      </c>
      <c r="Y356">
        <v>0</v>
      </c>
    </row>
    <row r="357" spans="1:25" hidden="1" x14ac:dyDescent="0.2">
      <c r="A357" t="s">
        <v>508</v>
      </c>
      <c r="B357" t="s">
        <v>476</v>
      </c>
      <c r="C357" t="s">
        <v>37</v>
      </c>
      <c r="D357" t="s">
        <v>60</v>
      </c>
      <c r="E357">
        <v>5</v>
      </c>
      <c r="F357" t="s">
        <v>509</v>
      </c>
      <c r="G357" t="s">
        <v>166</v>
      </c>
      <c r="O357">
        <v>11</v>
      </c>
      <c r="P357">
        <v>46</v>
      </c>
      <c r="Q357">
        <v>0</v>
      </c>
      <c r="R357">
        <v>0</v>
      </c>
      <c r="S357">
        <v>0</v>
      </c>
      <c r="T357">
        <v>4</v>
      </c>
      <c r="U357">
        <v>4</v>
      </c>
      <c r="V357">
        <v>21</v>
      </c>
      <c r="W357">
        <v>0</v>
      </c>
      <c r="X357">
        <v>0</v>
      </c>
      <c r="Y357">
        <v>0</v>
      </c>
    </row>
    <row r="358" spans="1:25" hidden="1" x14ac:dyDescent="0.2">
      <c r="A358" t="s">
        <v>559</v>
      </c>
      <c r="B358" t="s">
        <v>476</v>
      </c>
      <c r="C358" t="s">
        <v>37</v>
      </c>
      <c r="D358" t="s">
        <v>41</v>
      </c>
      <c r="E358">
        <v>8</v>
      </c>
      <c r="F358" t="s">
        <v>560</v>
      </c>
      <c r="G358" t="s">
        <v>201</v>
      </c>
      <c r="O358">
        <v>2</v>
      </c>
      <c r="P358">
        <v>3</v>
      </c>
      <c r="Q358">
        <v>0</v>
      </c>
      <c r="R358">
        <v>0</v>
      </c>
      <c r="S358">
        <v>0</v>
      </c>
      <c r="T358">
        <v>9</v>
      </c>
      <c r="U358">
        <v>8</v>
      </c>
      <c r="V358">
        <v>60</v>
      </c>
      <c r="W358">
        <v>1</v>
      </c>
      <c r="X358">
        <v>0</v>
      </c>
      <c r="Y358">
        <v>0</v>
      </c>
    </row>
    <row r="359" spans="1:25" hidden="1" x14ac:dyDescent="0.2">
      <c r="A359" t="s">
        <v>625</v>
      </c>
      <c r="B359" t="s">
        <v>476</v>
      </c>
      <c r="C359" t="s">
        <v>33</v>
      </c>
      <c r="D359" t="s">
        <v>54</v>
      </c>
      <c r="E359">
        <v>8</v>
      </c>
      <c r="F359" t="s">
        <v>626</v>
      </c>
      <c r="G359" t="s">
        <v>205</v>
      </c>
      <c r="O359">
        <v>14</v>
      </c>
      <c r="P359">
        <v>39</v>
      </c>
      <c r="Q359">
        <v>0</v>
      </c>
      <c r="R359">
        <v>0</v>
      </c>
      <c r="S359">
        <v>0</v>
      </c>
      <c r="T359">
        <v>5</v>
      </c>
      <c r="U359">
        <v>5</v>
      </c>
      <c r="V359">
        <v>33</v>
      </c>
      <c r="W359">
        <v>0</v>
      </c>
      <c r="X359">
        <v>0</v>
      </c>
      <c r="Y359">
        <v>0</v>
      </c>
    </row>
    <row r="360" spans="1:25" hidden="1" x14ac:dyDescent="0.2">
      <c r="A360" t="s">
        <v>591</v>
      </c>
      <c r="B360" t="s">
        <v>476</v>
      </c>
      <c r="C360" t="s">
        <v>60</v>
      </c>
      <c r="D360" t="s">
        <v>46</v>
      </c>
      <c r="E360">
        <v>3</v>
      </c>
      <c r="F360" t="s">
        <v>592</v>
      </c>
      <c r="G360" t="s">
        <v>134</v>
      </c>
      <c r="O360">
        <v>15</v>
      </c>
      <c r="P360">
        <v>51</v>
      </c>
      <c r="Q360">
        <v>0</v>
      </c>
      <c r="R360">
        <v>0</v>
      </c>
      <c r="S360">
        <v>0</v>
      </c>
      <c r="T360">
        <v>1</v>
      </c>
      <c r="U360">
        <v>1</v>
      </c>
      <c r="V360">
        <v>10</v>
      </c>
      <c r="W360">
        <v>0</v>
      </c>
      <c r="X360">
        <v>0</v>
      </c>
      <c r="Y360">
        <v>0</v>
      </c>
    </row>
    <row r="361" spans="1:25" hidden="1" x14ac:dyDescent="0.2">
      <c r="A361" t="s">
        <v>593</v>
      </c>
      <c r="B361" t="s">
        <v>476</v>
      </c>
      <c r="C361" t="s">
        <v>39</v>
      </c>
      <c r="D361" t="s">
        <v>49</v>
      </c>
      <c r="E361">
        <v>3</v>
      </c>
      <c r="F361" t="s">
        <v>594</v>
      </c>
      <c r="G361" t="s">
        <v>132</v>
      </c>
      <c r="O361">
        <v>2</v>
      </c>
      <c r="P361">
        <v>10</v>
      </c>
      <c r="Q361">
        <v>0</v>
      </c>
      <c r="R361">
        <v>0</v>
      </c>
      <c r="S361">
        <v>0</v>
      </c>
      <c r="T361">
        <v>2</v>
      </c>
      <c r="U361">
        <v>2</v>
      </c>
      <c r="V361">
        <v>5</v>
      </c>
      <c r="W361">
        <v>0</v>
      </c>
      <c r="X361">
        <v>0</v>
      </c>
      <c r="Y361">
        <v>0</v>
      </c>
    </row>
    <row r="362" spans="1:25" hidden="1" x14ac:dyDescent="0.2">
      <c r="A362" t="s">
        <v>537</v>
      </c>
      <c r="B362" t="s">
        <v>476</v>
      </c>
      <c r="C362" t="s">
        <v>55</v>
      </c>
      <c r="D362" t="s">
        <v>46</v>
      </c>
      <c r="E362">
        <v>7</v>
      </c>
      <c r="F362" t="s">
        <v>538</v>
      </c>
      <c r="G362" t="s">
        <v>195</v>
      </c>
      <c r="O362">
        <v>12</v>
      </c>
      <c r="P362">
        <v>36</v>
      </c>
      <c r="Q362">
        <v>1</v>
      </c>
      <c r="R362">
        <v>0</v>
      </c>
      <c r="S362">
        <v>0</v>
      </c>
      <c r="T362">
        <v>4</v>
      </c>
      <c r="U362">
        <v>3</v>
      </c>
      <c r="V362">
        <v>8</v>
      </c>
      <c r="W362">
        <v>0</v>
      </c>
      <c r="X362">
        <v>0</v>
      </c>
      <c r="Y362">
        <v>0</v>
      </c>
    </row>
    <row r="363" spans="1:25" hidden="1" x14ac:dyDescent="0.2">
      <c r="A363" t="s">
        <v>559</v>
      </c>
      <c r="B363" t="s">
        <v>476</v>
      </c>
      <c r="C363" t="s">
        <v>37</v>
      </c>
      <c r="D363" t="s">
        <v>60</v>
      </c>
      <c r="E363">
        <v>5</v>
      </c>
      <c r="F363" t="s">
        <v>560</v>
      </c>
      <c r="G363" t="s">
        <v>166</v>
      </c>
      <c r="O363">
        <v>5</v>
      </c>
      <c r="P363">
        <v>24</v>
      </c>
      <c r="Q363">
        <v>0</v>
      </c>
      <c r="R363">
        <v>0</v>
      </c>
      <c r="S363">
        <v>0</v>
      </c>
      <c r="T363">
        <v>8</v>
      </c>
      <c r="U363">
        <v>8</v>
      </c>
      <c r="V363">
        <v>86</v>
      </c>
      <c r="W363">
        <v>1</v>
      </c>
      <c r="X363">
        <v>0</v>
      </c>
      <c r="Y363">
        <v>0</v>
      </c>
    </row>
    <row r="364" spans="1:25" hidden="1" x14ac:dyDescent="0.2">
      <c r="A364" t="s">
        <v>522</v>
      </c>
      <c r="B364" t="s">
        <v>476</v>
      </c>
      <c r="C364" t="s">
        <v>56</v>
      </c>
      <c r="D364" t="s">
        <v>49</v>
      </c>
      <c r="E364">
        <v>7</v>
      </c>
      <c r="F364" t="s">
        <v>523</v>
      </c>
      <c r="G364" t="s">
        <v>192</v>
      </c>
      <c r="O364">
        <v>15</v>
      </c>
      <c r="P364">
        <v>85</v>
      </c>
      <c r="Q364">
        <v>1</v>
      </c>
      <c r="R364">
        <v>0</v>
      </c>
      <c r="S364">
        <v>0</v>
      </c>
      <c r="T364">
        <v>1</v>
      </c>
      <c r="U364">
        <v>1</v>
      </c>
      <c r="V364">
        <v>1</v>
      </c>
      <c r="W364">
        <v>0</v>
      </c>
      <c r="X364">
        <v>0</v>
      </c>
      <c r="Y364">
        <v>0</v>
      </c>
    </row>
    <row r="365" spans="1:25" hidden="1" x14ac:dyDescent="0.2">
      <c r="A365" t="s">
        <v>595</v>
      </c>
      <c r="B365" t="s">
        <v>476</v>
      </c>
      <c r="C365" t="s">
        <v>50</v>
      </c>
      <c r="D365" t="s">
        <v>33</v>
      </c>
      <c r="E365">
        <v>4</v>
      </c>
      <c r="F365" t="s">
        <v>596</v>
      </c>
      <c r="G365" t="s">
        <v>142</v>
      </c>
      <c r="O365">
        <v>19</v>
      </c>
      <c r="P365">
        <v>72</v>
      </c>
      <c r="Q365">
        <v>1</v>
      </c>
      <c r="R365">
        <v>0</v>
      </c>
      <c r="S365">
        <v>0</v>
      </c>
      <c r="T365">
        <v>1</v>
      </c>
      <c r="U365">
        <v>1</v>
      </c>
      <c r="V365">
        <v>18</v>
      </c>
      <c r="W365">
        <v>0</v>
      </c>
      <c r="X365">
        <v>0</v>
      </c>
      <c r="Y365">
        <v>0</v>
      </c>
    </row>
    <row r="366" spans="1:25" hidden="1" x14ac:dyDescent="0.2">
      <c r="A366" t="s">
        <v>480</v>
      </c>
      <c r="B366" t="s">
        <v>476</v>
      </c>
      <c r="C366" t="s">
        <v>58</v>
      </c>
      <c r="D366" t="s">
        <v>43</v>
      </c>
      <c r="E366">
        <v>2</v>
      </c>
      <c r="F366" t="s">
        <v>481</v>
      </c>
      <c r="G366" t="s">
        <v>112</v>
      </c>
      <c r="O366">
        <v>15</v>
      </c>
      <c r="P366">
        <v>89</v>
      </c>
      <c r="Q366">
        <v>0</v>
      </c>
      <c r="R366">
        <v>0</v>
      </c>
      <c r="S366">
        <v>0</v>
      </c>
      <c r="T366">
        <v>3</v>
      </c>
      <c r="U366">
        <v>3</v>
      </c>
      <c r="V366">
        <v>27</v>
      </c>
      <c r="W366">
        <v>0</v>
      </c>
      <c r="X366">
        <v>0</v>
      </c>
      <c r="Y366">
        <v>0</v>
      </c>
    </row>
    <row r="367" spans="1:25" hidden="1" x14ac:dyDescent="0.2">
      <c r="A367" t="s">
        <v>569</v>
      </c>
      <c r="B367" t="s">
        <v>476</v>
      </c>
      <c r="C367" t="s">
        <v>31</v>
      </c>
      <c r="D367" t="s">
        <v>56</v>
      </c>
      <c r="E367">
        <v>5</v>
      </c>
      <c r="F367" t="s">
        <v>570</v>
      </c>
      <c r="G367" t="s">
        <v>164</v>
      </c>
      <c r="O367">
        <v>11</v>
      </c>
      <c r="P367">
        <v>22</v>
      </c>
      <c r="Q367">
        <v>0</v>
      </c>
      <c r="R367">
        <v>0</v>
      </c>
      <c r="S367">
        <v>0</v>
      </c>
      <c r="T367">
        <v>2</v>
      </c>
      <c r="U367">
        <v>2</v>
      </c>
      <c r="V367">
        <v>18</v>
      </c>
      <c r="W367">
        <v>0</v>
      </c>
      <c r="X367">
        <v>0</v>
      </c>
      <c r="Y367">
        <v>0</v>
      </c>
    </row>
    <row r="368" spans="1:25" hidden="1" x14ac:dyDescent="0.2">
      <c r="A368" t="s">
        <v>559</v>
      </c>
      <c r="B368" t="s">
        <v>476</v>
      </c>
      <c r="C368" t="s">
        <v>37</v>
      </c>
      <c r="D368" t="s">
        <v>53</v>
      </c>
      <c r="E368">
        <v>3</v>
      </c>
      <c r="F368" t="s">
        <v>560</v>
      </c>
      <c r="G368" t="s">
        <v>123</v>
      </c>
      <c r="O368">
        <v>6</v>
      </c>
      <c r="P368">
        <v>23</v>
      </c>
      <c r="Q368">
        <v>0</v>
      </c>
      <c r="R368">
        <v>0</v>
      </c>
      <c r="S368">
        <v>0</v>
      </c>
      <c r="T368">
        <v>3</v>
      </c>
      <c r="U368">
        <v>0</v>
      </c>
      <c r="V368">
        <v>0</v>
      </c>
      <c r="W368">
        <v>0</v>
      </c>
      <c r="X368">
        <v>0</v>
      </c>
      <c r="Y368">
        <v>0</v>
      </c>
    </row>
    <row r="369" spans="1:25" hidden="1" x14ac:dyDescent="0.2">
      <c r="A369" t="s">
        <v>651</v>
      </c>
      <c r="B369" t="s">
        <v>476</v>
      </c>
      <c r="C369" t="s">
        <v>42</v>
      </c>
      <c r="D369" t="s">
        <v>43</v>
      </c>
      <c r="E369">
        <v>8</v>
      </c>
      <c r="F369" t="s">
        <v>652</v>
      </c>
      <c r="G369" t="s">
        <v>196</v>
      </c>
      <c r="O369">
        <v>2</v>
      </c>
      <c r="P369">
        <v>1</v>
      </c>
      <c r="Q369">
        <v>0</v>
      </c>
      <c r="R369">
        <v>0</v>
      </c>
      <c r="S369">
        <v>0</v>
      </c>
      <c r="T369">
        <v>5</v>
      </c>
      <c r="U369">
        <v>4</v>
      </c>
      <c r="V369">
        <v>50</v>
      </c>
      <c r="W369">
        <v>0</v>
      </c>
      <c r="X369">
        <v>0</v>
      </c>
      <c r="Y369">
        <v>0</v>
      </c>
    </row>
    <row r="370" spans="1:25" hidden="1" x14ac:dyDescent="0.2">
      <c r="A370" t="s">
        <v>482</v>
      </c>
      <c r="B370" t="s">
        <v>476</v>
      </c>
      <c r="C370" t="s">
        <v>52</v>
      </c>
      <c r="D370" t="s">
        <v>62</v>
      </c>
      <c r="E370">
        <v>5</v>
      </c>
      <c r="F370" t="s">
        <v>483</v>
      </c>
      <c r="G370" t="s">
        <v>156</v>
      </c>
      <c r="O370">
        <v>18</v>
      </c>
      <c r="P370">
        <v>71</v>
      </c>
      <c r="Q370">
        <v>0</v>
      </c>
      <c r="R370">
        <v>0</v>
      </c>
      <c r="S370">
        <v>0</v>
      </c>
      <c r="T370">
        <v>7</v>
      </c>
      <c r="U370">
        <v>5</v>
      </c>
      <c r="V370">
        <v>38</v>
      </c>
      <c r="W370">
        <v>1</v>
      </c>
      <c r="X370">
        <v>0</v>
      </c>
      <c r="Y370">
        <v>0</v>
      </c>
    </row>
    <row r="371" spans="1:25" hidden="1" x14ac:dyDescent="0.2">
      <c r="A371" t="s">
        <v>541</v>
      </c>
      <c r="B371" t="s">
        <v>531</v>
      </c>
      <c r="C371" t="s">
        <v>44</v>
      </c>
      <c r="D371" t="s">
        <v>40</v>
      </c>
      <c r="E371">
        <v>1</v>
      </c>
      <c r="F371" t="s">
        <v>542</v>
      </c>
      <c r="G371" t="s">
        <v>92</v>
      </c>
      <c r="O371">
        <v>1</v>
      </c>
      <c r="P371">
        <v>12</v>
      </c>
      <c r="Q371">
        <v>0</v>
      </c>
      <c r="R371">
        <v>0</v>
      </c>
      <c r="S371">
        <v>0</v>
      </c>
      <c r="T371">
        <v>2</v>
      </c>
      <c r="U371">
        <v>1</v>
      </c>
      <c r="V371">
        <v>6</v>
      </c>
      <c r="W371">
        <v>0</v>
      </c>
      <c r="X371">
        <v>0</v>
      </c>
      <c r="Y371">
        <v>0</v>
      </c>
    </row>
    <row r="372" spans="1:25" hidden="1" x14ac:dyDescent="0.2">
      <c r="A372" t="s">
        <v>597</v>
      </c>
      <c r="B372" t="s">
        <v>476</v>
      </c>
      <c r="C372" t="s">
        <v>43</v>
      </c>
      <c r="D372" t="s">
        <v>40</v>
      </c>
      <c r="E372">
        <v>3</v>
      </c>
      <c r="F372" t="s">
        <v>598</v>
      </c>
      <c r="G372" t="s">
        <v>127</v>
      </c>
      <c r="O372">
        <v>2</v>
      </c>
      <c r="P372">
        <v>8</v>
      </c>
      <c r="Q372">
        <v>0</v>
      </c>
      <c r="R372">
        <v>0</v>
      </c>
      <c r="S372">
        <v>0</v>
      </c>
      <c r="T372">
        <v>4</v>
      </c>
      <c r="U372">
        <v>4</v>
      </c>
      <c r="V372">
        <v>26</v>
      </c>
      <c r="W372">
        <v>0</v>
      </c>
      <c r="X372">
        <v>0</v>
      </c>
      <c r="Y372">
        <v>0</v>
      </c>
    </row>
    <row r="373" spans="1:25" hidden="1" x14ac:dyDescent="0.2">
      <c r="A373" t="s">
        <v>599</v>
      </c>
      <c r="B373" t="s">
        <v>476</v>
      </c>
      <c r="C373" t="s">
        <v>40</v>
      </c>
      <c r="D373" t="s">
        <v>42</v>
      </c>
      <c r="E373">
        <v>2</v>
      </c>
      <c r="F373" t="s">
        <v>600</v>
      </c>
      <c r="G373" t="s">
        <v>120</v>
      </c>
      <c r="O373">
        <v>25</v>
      </c>
      <c r="P373">
        <v>70</v>
      </c>
      <c r="Q373">
        <v>0</v>
      </c>
      <c r="R373">
        <v>0</v>
      </c>
      <c r="S373">
        <v>0</v>
      </c>
      <c r="T373">
        <v>4</v>
      </c>
      <c r="U373">
        <v>3</v>
      </c>
      <c r="V373">
        <v>13</v>
      </c>
      <c r="W373">
        <v>0</v>
      </c>
      <c r="X373">
        <v>0</v>
      </c>
      <c r="Y373">
        <v>0</v>
      </c>
    </row>
    <row r="374" spans="1:25" hidden="1" x14ac:dyDescent="0.2">
      <c r="A374" t="s">
        <v>551</v>
      </c>
      <c r="B374" t="s">
        <v>476</v>
      </c>
      <c r="C374" t="s">
        <v>41</v>
      </c>
      <c r="D374" t="s">
        <v>38</v>
      </c>
      <c r="E374">
        <v>5</v>
      </c>
      <c r="F374" t="s">
        <v>552</v>
      </c>
      <c r="G374" t="s">
        <v>159</v>
      </c>
      <c r="O374">
        <v>3</v>
      </c>
      <c r="P374">
        <v>10</v>
      </c>
      <c r="Q374">
        <v>0</v>
      </c>
      <c r="R374">
        <v>0</v>
      </c>
      <c r="S374">
        <v>0</v>
      </c>
      <c r="T374">
        <v>4</v>
      </c>
      <c r="U374">
        <v>3</v>
      </c>
      <c r="V374">
        <v>-8</v>
      </c>
      <c r="W374">
        <v>0</v>
      </c>
      <c r="X374">
        <v>0</v>
      </c>
      <c r="Y374">
        <v>0</v>
      </c>
    </row>
    <row r="375" spans="1:25" hidden="1" x14ac:dyDescent="0.2">
      <c r="A375" t="s">
        <v>553</v>
      </c>
      <c r="B375" t="s">
        <v>476</v>
      </c>
      <c r="C375" t="s">
        <v>48</v>
      </c>
      <c r="D375" t="s">
        <v>60</v>
      </c>
      <c r="E375">
        <v>2</v>
      </c>
      <c r="F375" t="s">
        <v>554</v>
      </c>
      <c r="G375" t="s">
        <v>114</v>
      </c>
      <c r="O375">
        <v>20</v>
      </c>
      <c r="P375">
        <v>77</v>
      </c>
      <c r="Q375">
        <v>3</v>
      </c>
      <c r="R375">
        <v>0</v>
      </c>
      <c r="S375">
        <v>0</v>
      </c>
      <c r="T375">
        <v>5</v>
      </c>
      <c r="U375">
        <v>4</v>
      </c>
      <c r="V375">
        <v>15</v>
      </c>
      <c r="W375">
        <v>0</v>
      </c>
      <c r="X375">
        <v>0</v>
      </c>
      <c r="Y375">
        <v>0</v>
      </c>
    </row>
    <row r="376" spans="1:25" hidden="1" x14ac:dyDescent="0.2">
      <c r="A376" t="s">
        <v>601</v>
      </c>
      <c r="B376" t="s">
        <v>476</v>
      </c>
      <c r="C376" t="s">
        <v>49</v>
      </c>
      <c r="D376" t="s">
        <v>61</v>
      </c>
      <c r="E376">
        <v>1</v>
      </c>
      <c r="F376" t="s">
        <v>602</v>
      </c>
      <c r="G376" t="s">
        <v>94</v>
      </c>
      <c r="O376">
        <v>2</v>
      </c>
      <c r="P376">
        <v>4</v>
      </c>
      <c r="Q376">
        <v>0</v>
      </c>
      <c r="R376">
        <v>0</v>
      </c>
      <c r="S376">
        <v>0</v>
      </c>
      <c r="T376">
        <v>1</v>
      </c>
      <c r="U376">
        <v>1</v>
      </c>
      <c r="V376">
        <v>17</v>
      </c>
      <c r="W376">
        <v>0</v>
      </c>
      <c r="X376">
        <v>0</v>
      </c>
      <c r="Y376">
        <v>0</v>
      </c>
    </row>
    <row r="377" spans="1:25" hidden="1" x14ac:dyDescent="0.2">
      <c r="A377" t="s">
        <v>579</v>
      </c>
      <c r="B377" t="s">
        <v>476</v>
      </c>
      <c r="C377" t="s">
        <v>31</v>
      </c>
      <c r="D377" t="s">
        <v>62</v>
      </c>
      <c r="E377">
        <v>2</v>
      </c>
      <c r="F377" t="s">
        <v>580</v>
      </c>
      <c r="G377" t="s">
        <v>107</v>
      </c>
      <c r="O377">
        <v>9</v>
      </c>
      <c r="P377">
        <v>34</v>
      </c>
      <c r="Q377">
        <v>0</v>
      </c>
      <c r="R377">
        <v>0</v>
      </c>
      <c r="S377">
        <v>0</v>
      </c>
      <c r="T377">
        <v>1</v>
      </c>
      <c r="U377">
        <v>0</v>
      </c>
      <c r="V377">
        <v>0</v>
      </c>
      <c r="W377">
        <v>0</v>
      </c>
      <c r="X377">
        <v>0</v>
      </c>
      <c r="Y377">
        <v>0</v>
      </c>
    </row>
    <row r="378" spans="1:25" hidden="1" x14ac:dyDescent="0.2">
      <c r="A378" t="s">
        <v>603</v>
      </c>
      <c r="B378" t="s">
        <v>476</v>
      </c>
      <c r="C378" t="s">
        <v>35</v>
      </c>
      <c r="D378" t="s">
        <v>46</v>
      </c>
      <c r="E378">
        <v>4</v>
      </c>
      <c r="F378" t="s">
        <v>604</v>
      </c>
      <c r="G378" t="s">
        <v>151</v>
      </c>
      <c r="O378">
        <v>2</v>
      </c>
      <c r="P378">
        <v>0</v>
      </c>
      <c r="Q378">
        <v>0</v>
      </c>
      <c r="R378">
        <v>0</v>
      </c>
      <c r="S378">
        <v>0</v>
      </c>
      <c r="T378">
        <v>2</v>
      </c>
      <c r="U378">
        <v>2</v>
      </c>
      <c r="V378">
        <v>4</v>
      </c>
      <c r="W378">
        <v>0</v>
      </c>
      <c r="X378">
        <v>0</v>
      </c>
      <c r="Y378">
        <v>0</v>
      </c>
    </row>
    <row r="379" spans="1:25" hidden="1" x14ac:dyDescent="0.2">
      <c r="A379" t="s">
        <v>605</v>
      </c>
      <c r="B379" t="s">
        <v>476</v>
      </c>
      <c r="C379" t="s">
        <v>59</v>
      </c>
      <c r="D379" t="s">
        <v>32</v>
      </c>
      <c r="E379">
        <v>2</v>
      </c>
      <c r="F379" t="s">
        <v>606</v>
      </c>
      <c r="G379" t="s">
        <v>122</v>
      </c>
      <c r="O379">
        <v>5</v>
      </c>
      <c r="P379">
        <v>12</v>
      </c>
      <c r="Q379">
        <v>0</v>
      </c>
      <c r="R379">
        <v>0</v>
      </c>
      <c r="S379">
        <v>0</v>
      </c>
      <c r="T379">
        <v>5</v>
      </c>
      <c r="U379">
        <v>5</v>
      </c>
      <c r="V379">
        <v>27</v>
      </c>
      <c r="W379">
        <v>0</v>
      </c>
      <c r="X379">
        <v>0</v>
      </c>
      <c r="Y379">
        <v>0</v>
      </c>
    </row>
    <row r="380" spans="1:25" hidden="1" x14ac:dyDescent="0.2">
      <c r="A380" t="s">
        <v>575</v>
      </c>
      <c r="B380" t="s">
        <v>476</v>
      </c>
      <c r="C380" t="s">
        <v>45</v>
      </c>
      <c r="D380" t="s">
        <v>32</v>
      </c>
      <c r="E380">
        <v>1</v>
      </c>
      <c r="F380" t="s">
        <v>576</v>
      </c>
      <c r="G380" t="s">
        <v>93</v>
      </c>
      <c r="O380">
        <v>12</v>
      </c>
      <c r="P380">
        <v>20</v>
      </c>
      <c r="Q380">
        <v>0</v>
      </c>
      <c r="R380">
        <v>0</v>
      </c>
      <c r="S380">
        <v>0</v>
      </c>
      <c r="T380">
        <v>2</v>
      </c>
      <c r="U380">
        <v>2</v>
      </c>
      <c r="V380">
        <v>13</v>
      </c>
      <c r="W380">
        <v>0</v>
      </c>
      <c r="X380">
        <v>0</v>
      </c>
      <c r="Y380">
        <v>0</v>
      </c>
    </row>
    <row r="381" spans="1:25" hidden="1" x14ac:dyDescent="0.2">
      <c r="A381" t="s">
        <v>601</v>
      </c>
      <c r="B381" t="s">
        <v>476</v>
      </c>
      <c r="C381" t="s">
        <v>49</v>
      </c>
      <c r="D381" t="s">
        <v>39</v>
      </c>
      <c r="E381">
        <v>3</v>
      </c>
      <c r="F381" t="s">
        <v>602</v>
      </c>
      <c r="G381" t="s">
        <v>132</v>
      </c>
      <c r="O381">
        <v>8</v>
      </c>
      <c r="P381">
        <v>26</v>
      </c>
      <c r="Q381">
        <v>0</v>
      </c>
      <c r="R381">
        <v>0</v>
      </c>
      <c r="S381">
        <v>0</v>
      </c>
      <c r="T381">
        <v>1</v>
      </c>
      <c r="U381">
        <v>0</v>
      </c>
      <c r="V381">
        <v>0</v>
      </c>
      <c r="W381">
        <v>0</v>
      </c>
      <c r="X381">
        <v>0</v>
      </c>
      <c r="Y381">
        <v>0</v>
      </c>
    </row>
    <row r="382" spans="1:25" hidden="1" x14ac:dyDescent="0.2">
      <c r="A382" t="s">
        <v>565</v>
      </c>
      <c r="B382" t="s">
        <v>476</v>
      </c>
      <c r="C382" t="s">
        <v>45</v>
      </c>
      <c r="D382" t="s">
        <v>46</v>
      </c>
      <c r="E382">
        <v>8</v>
      </c>
      <c r="F382" t="s">
        <v>566</v>
      </c>
      <c r="G382" t="s">
        <v>198</v>
      </c>
      <c r="O382">
        <v>1</v>
      </c>
      <c r="P382">
        <v>3</v>
      </c>
      <c r="Q382">
        <v>0</v>
      </c>
      <c r="R382">
        <v>0</v>
      </c>
      <c r="S382">
        <v>0</v>
      </c>
      <c r="T382">
        <v>2</v>
      </c>
      <c r="U382">
        <v>2</v>
      </c>
      <c r="V382">
        <v>68</v>
      </c>
      <c r="W382">
        <v>0</v>
      </c>
      <c r="X382">
        <v>0</v>
      </c>
      <c r="Y382">
        <v>0</v>
      </c>
    </row>
    <row r="383" spans="1:25" hidden="1" x14ac:dyDescent="0.2">
      <c r="A383" t="s">
        <v>482</v>
      </c>
      <c r="B383" t="s">
        <v>476</v>
      </c>
      <c r="C383" t="s">
        <v>52</v>
      </c>
      <c r="D383" t="s">
        <v>47</v>
      </c>
      <c r="E383">
        <v>1</v>
      </c>
      <c r="F383" t="s">
        <v>483</v>
      </c>
      <c r="G383" t="s">
        <v>95</v>
      </c>
      <c r="O383">
        <v>24</v>
      </c>
      <c r="P383">
        <v>141</v>
      </c>
      <c r="Q383">
        <v>1</v>
      </c>
      <c r="R383">
        <v>0</v>
      </c>
      <c r="S383">
        <v>1</v>
      </c>
      <c r="T383">
        <v>8</v>
      </c>
      <c r="U383">
        <v>5</v>
      </c>
      <c r="V383">
        <v>25</v>
      </c>
      <c r="W383">
        <v>0</v>
      </c>
      <c r="X383">
        <v>0</v>
      </c>
      <c r="Y383">
        <v>0</v>
      </c>
    </row>
    <row r="384" spans="1:25" hidden="1" x14ac:dyDescent="0.2">
      <c r="A384" t="s">
        <v>504</v>
      </c>
      <c r="B384" t="s">
        <v>476</v>
      </c>
      <c r="C384" t="s">
        <v>61</v>
      </c>
      <c r="D384" t="s">
        <v>62</v>
      </c>
      <c r="E384">
        <v>8</v>
      </c>
      <c r="F384" t="s">
        <v>505</v>
      </c>
      <c r="G384" t="s">
        <v>197</v>
      </c>
      <c r="O384">
        <v>5</v>
      </c>
      <c r="P384">
        <v>17</v>
      </c>
      <c r="Q384">
        <v>0</v>
      </c>
      <c r="R384">
        <v>0</v>
      </c>
      <c r="S384">
        <v>0</v>
      </c>
      <c r="T384">
        <v>7</v>
      </c>
      <c r="U384">
        <v>6</v>
      </c>
      <c r="V384">
        <v>30</v>
      </c>
      <c r="W384">
        <v>0</v>
      </c>
      <c r="X384">
        <v>0</v>
      </c>
      <c r="Y384">
        <v>0</v>
      </c>
    </row>
    <row r="385" spans="1:25" hidden="1" x14ac:dyDescent="0.2">
      <c r="A385" t="s">
        <v>607</v>
      </c>
      <c r="B385" t="s">
        <v>476</v>
      </c>
      <c r="C385" t="s">
        <v>57</v>
      </c>
      <c r="D385" t="s">
        <v>35</v>
      </c>
      <c r="E385">
        <v>1</v>
      </c>
      <c r="F385" t="s">
        <v>608</v>
      </c>
      <c r="G385" t="s">
        <v>99</v>
      </c>
      <c r="O385">
        <v>3</v>
      </c>
      <c r="P385">
        <v>13</v>
      </c>
      <c r="Q385">
        <v>0</v>
      </c>
      <c r="R385">
        <v>0</v>
      </c>
      <c r="S385">
        <v>0</v>
      </c>
      <c r="T385">
        <v>1</v>
      </c>
      <c r="U385">
        <v>1</v>
      </c>
      <c r="V385">
        <v>16</v>
      </c>
      <c r="W385">
        <v>0</v>
      </c>
      <c r="X385">
        <v>0</v>
      </c>
      <c r="Y385">
        <v>0</v>
      </c>
    </row>
    <row r="386" spans="1:25" hidden="1" x14ac:dyDescent="0.2">
      <c r="A386" t="s">
        <v>555</v>
      </c>
      <c r="B386" t="s">
        <v>476</v>
      </c>
      <c r="C386" t="s">
        <v>61</v>
      </c>
      <c r="D386" t="s">
        <v>31</v>
      </c>
      <c r="E386">
        <v>3</v>
      </c>
      <c r="F386" t="s">
        <v>556</v>
      </c>
      <c r="G386" t="s">
        <v>137</v>
      </c>
      <c r="O386">
        <v>10</v>
      </c>
      <c r="P386">
        <v>6</v>
      </c>
      <c r="Q386">
        <v>1</v>
      </c>
      <c r="R386">
        <v>0</v>
      </c>
      <c r="S386">
        <v>0</v>
      </c>
      <c r="T386">
        <v>1</v>
      </c>
      <c r="U386">
        <v>1</v>
      </c>
      <c r="V386">
        <v>-2</v>
      </c>
      <c r="W386">
        <v>0</v>
      </c>
      <c r="X386">
        <v>0</v>
      </c>
      <c r="Y386">
        <v>0</v>
      </c>
    </row>
    <row r="387" spans="1:25" hidden="1" x14ac:dyDescent="0.2">
      <c r="A387" t="s">
        <v>609</v>
      </c>
      <c r="B387" t="s">
        <v>476</v>
      </c>
      <c r="C387" t="s">
        <v>52</v>
      </c>
      <c r="D387" t="s">
        <v>57</v>
      </c>
      <c r="E387">
        <v>3</v>
      </c>
      <c r="F387" t="s">
        <v>610</v>
      </c>
      <c r="G387" t="s">
        <v>136</v>
      </c>
      <c r="O387">
        <v>4</v>
      </c>
      <c r="P387">
        <v>11</v>
      </c>
      <c r="Q387">
        <v>0</v>
      </c>
      <c r="R387">
        <v>0</v>
      </c>
      <c r="S387">
        <v>0</v>
      </c>
      <c r="T387">
        <v>1</v>
      </c>
      <c r="U387">
        <v>1</v>
      </c>
      <c r="V387">
        <v>10</v>
      </c>
      <c r="W387">
        <v>0</v>
      </c>
      <c r="X387">
        <v>0</v>
      </c>
      <c r="Y387">
        <v>0</v>
      </c>
    </row>
    <row r="388" spans="1:25" hidden="1" x14ac:dyDescent="0.2">
      <c r="A388" t="s">
        <v>611</v>
      </c>
      <c r="B388" t="s">
        <v>476</v>
      </c>
      <c r="C388" t="s">
        <v>55</v>
      </c>
      <c r="D388" t="s">
        <v>48</v>
      </c>
      <c r="E388">
        <v>4</v>
      </c>
      <c r="F388" t="s">
        <v>612</v>
      </c>
      <c r="G388" t="s">
        <v>139</v>
      </c>
      <c r="O388">
        <v>3</v>
      </c>
      <c r="P388">
        <v>13</v>
      </c>
      <c r="Q388">
        <v>0</v>
      </c>
      <c r="R388">
        <v>0</v>
      </c>
      <c r="S388">
        <v>0</v>
      </c>
      <c r="T388">
        <v>1</v>
      </c>
      <c r="U388">
        <v>1</v>
      </c>
      <c r="V388">
        <v>11</v>
      </c>
      <c r="W388">
        <v>0</v>
      </c>
      <c r="X388">
        <v>0</v>
      </c>
      <c r="Y388">
        <v>0</v>
      </c>
    </row>
    <row r="389" spans="1:25" hidden="1" x14ac:dyDescent="0.2">
      <c r="A389" t="s">
        <v>613</v>
      </c>
      <c r="B389" t="s">
        <v>476</v>
      </c>
      <c r="C389" t="s">
        <v>55</v>
      </c>
      <c r="D389" t="s">
        <v>60</v>
      </c>
      <c r="E389">
        <v>6</v>
      </c>
      <c r="F389" t="s">
        <v>614</v>
      </c>
      <c r="G389" t="s">
        <v>178</v>
      </c>
      <c r="O389">
        <v>4</v>
      </c>
      <c r="P389">
        <v>13</v>
      </c>
      <c r="Q389">
        <v>0</v>
      </c>
      <c r="R389">
        <v>0</v>
      </c>
      <c r="S389">
        <v>0</v>
      </c>
      <c r="T389">
        <v>3</v>
      </c>
      <c r="U389">
        <v>1</v>
      </c>
      <c r="V389">
        <v>8</v>
      </c>
      <c r="W389">
        <v>0</v>
      </c>
      <c r="X389">
        <v>0</v>
      </c>
      <c r="Y389">
        <v>0</v>
      </c>
    </row>
    <row r="390" spans="1:25" hidden="1" x14ac:dyDescent="0.2">
      <c r="A390" t="s">
        <v>498</v>
      </c>
      <c r="B390" t="s">
        <v>476</v>
      </c>
      <c r="C390" t="s">
        <v>62</v>
      </c>
      <c r="D390" t="s">
        <v>33</v>
      </c>
      <c r="E390">
        <v>1</v>
      </c>
      <c r="F390" t="s">
        <v>499</v>
      </c>
      <c r="G390" t="s">
        <v>97</v>
      </c>
      <c r="O390">
        <v>16</v>
      </c>
      <c r="P390">
        <v>57</v>
      </c>
      <c r="Q390">
        <v>0</v>
      </c>
      <c r="R390">
        <v>0</v>
      </c>
      <c r="S390">
        <v>0</v>
      </c>
      <c r="T390">
        <v>8</v>
      </c>
      <c r="U390">
        <v>5</v>
      </c>
      <c r="V390">
        <v>46</v>
      </c>
      <c r="W390">
        <v>1</v>
      </c>
      <c r="X390">
        <v>0</v>
      </c>
      <c r="Y390">
        <v>0</v>
      </c>
    </row>
    <row r="391" spans="1:25" hidden="1" x14ac:dyDescent="0.2">
      <c r="A391" t="s">
        <v>561</v>
      </c>
      <c r="B391" t="s">
        <v>476</v>
      </c>
      <c r="C391" t="s">
        <v>32</v>
      </c>
      <c r="D391" t="s">
        <v>45</v>
      </c>
      <c r="E391">
        <v>1</v>
      </c>
      <c r="F391" t="s">
        <v>562</v>
      </c>
      <c r="G391" t="s">
        <v>93</v>
      </c>
      <c r="O391">
        <v>20</v>
      </c>
      <c r="P391">
        <v>91</v>
      </c>
      <c r="Q391">
        <v>2</v>
      </c>
      <c r="R391">
        <v>0</v>
      </c>
      <c r="S391">
        <v>0</v>
      </c>
      <c r="T391">
        <v>1</v>
      </c>
      <c r="U391">
        <v>1</v>
      </c>
      <c r="V391">
        <v>9</v>
      </c>
      <c r="W391">
        <v>0</v>
      </c>
      <c r="X391">
        <v>0</v>
      </c>
      <c r="Y391">
        <v>0</v>
      </c>
    </row>
    <row r="392" spans="1:25" hidden="1" x14ac:dyDescent="0.2">
      <c r="A392" t="s">
        <v>526</v>
      </c>
      <c r="B392" t="s">
        <v>476</v>
      </c>
      <c r="C392" t="s">
        <v>61</v>
      </c>
      <c r="D392" t="s">
        <v>52</v>
      </c>
      <c r="E392">
        <v>6</v>
      </c>
      <c r="F392" t="s">
        <v>527</v>
      </c>
      <c r="G392" t="s">
        <v>170</v>
      </c>
      <c r="O392">
        <v>14</v>
      </c>
      <c r="P392">
        <v>48</v>
      </c>
      <c r="Q392">
        <v>0</v>
      </c>
      <c r="R392">
        <v>0</v>
      </c>
      <c r="S392">
        <v>0</v>
      </c>
      <c r="T392">
        <v>4</v>
      </c>
      <c r="U392">
        <v>3</v>
      </c>
      <c r="V392">
        <v>21</v>
      </c>
      <c r="W392">
        <v>0</v>
      </c>
      <c r="X392">
        <v>0</v>
      </c>
      <c r="Y392">
        <v>0</v>
      </c>
    </row>
    <row r="393" spans="1:25" hidden="1" x14ac:dyDescent="0.2">
      <c r="A393" t="s">
        <v>615</v>
      </c>
      <c r="B393" t="s">
        <v>476</v>
      </c>
      <c r="C393" t="s">
        <v>35</v>
      </c>
      <c r="D393" t="s">
        <v>53</v>
      </c>
      <c r="E393">
        <v>2</v>
      </c>
      <c r="F393" t="s">
        <v>616</v>
      </c>
      <c r="G393" t="s">
        <v>115</v>
      </c>
      <c r="O393">
        <v>7</v>
      </c>
      <c r="P393">
        <v>26</v>
      </c>
      <c r="Q393">
        <v>0</v>
      </c>
      <c r="R393">
        <v>0</v>
      </c>
      <c r="S393">
        <v>0</v>
      </c>
      <c r="T393">
        <v>5</v>
      </c>
      <c r="U393">
        <v>2</v>
      </c>
      <c r="V393">
        <v>4</v>
      </c>
      <c r="W393">
        <v>0</v>
      </c>
      <c r="X393">
        <v>0</v>
      </c>
      <c r="Y393">
        <v>0</v>
      </c>
    </row>
    <row r="394" spans="1:25" hidden="1" x14ac:dyDescent="0.2">
      <c r="A394" t="s">
        <v>617</v>
      </c>
      <c r="B394" t="s">
        <v>476</v>
      </c>
      <c r="C394" t="s">
        <v>33</v>
      </c>
      <c r="D394" t="s">
        <v>44</v>
      </c>
      <c r="E394">
        <v>2</v>
      </c>
      <c r="F394" t="s">
        <v>618</v>
      </c>
      <c r="G394" t="s">
        <v>111</v>
      </c>
      <c r="O394">
        <v>2</v>
      </c>
      <c r="P394">
        <v>7</v>
      </c>
      <c r="Q394">
        <v>0</v>
      </c>
      <c r="R394">
        <v>0</v>
      </c>
      <c r="S394">
        <v>0</v>
      </c>
      <c r="T394">
        <v>7</v>
      </c>
      <c r="U394">
        <v>6</v>
      </c>
      <c r="V394">
        <v>40</v>
      </c>
      <c r="W394">
        <v>0</v>
      </c>
      <c r="X394">
        <v>0</v>
      </c>
      <c r="Y394">
        <v>0</v>
      </c>
    </row>
    <row r="395" spans="1:25" hidden="1" x14ac:dyDescent="0.2">
      <c r="A395" t="s">
        <v>599</v>
      </c>
      <c r="B395" t="s">
        <v>476</v>
      </c>
      <c r="C395" t="s">
        <v>40</v>
      </c>
      <c r="D395" t="s">
        <v>59</v>
      </c>
      <c r="E395">
        <v>4</v>
      </c>
      <c r="F395" t="s">
        <v>600</v>
      </c>
      <c r="G395" t="s">
        <v>143</v>
      </c>
      <c r="O395">
        <v>22</v>
      </c>
      <c r="P395">
        <v>105</v>
      </c>
      <c r="Q395">
        <v>0</v>
      </c>
      <c r="R395">
        <v>0</v>
      </c>
      <c r="S395">
        <v>1</v>
      </c>
      <c r="T395">
        <v>3</v>
      </c>
      <c r="U395">
        <v>2</v>
      </c>
      <c r="V395">
        <v>4</v>
      </c>
      <c r="W395">
        <v>0</v>
      </c>
      <c r="X395">
        <v>0</v>
      </c>
      <c r="Y395">
        <v>0</v>
      </c>
    </row>
    <row r="396" spans="1:25" hidden="1" x14ac:dyDescent="0.2">
      <c r="A396" t="s">
        <v>480</v>
      </c>
      <c r="B396" t="s">
        <v>476</v>
      </c>
      <c r="C396" t="s">
        <v>58</v>
      </c>
      <c r="D396" t="s">
        <v>51</v>
      </c>
      <c r="E396">
        <v>6</v>
      </c>
      <c r="F396" t="s">
        <v>481</v>
      </c>
      <c r="G396" t="s">
        <v>171</v>
      </c>
      <c r="O396">
        <v>17</v>
      </c>
      <c r="P396">
        <v>90</v>
      </c>
      <c r="Q396">
        <v>1</v>
      </c>
      <c r="R396">
        <v>0</v>
      </c>
      <c r="S396">
        <v>0</v>
      </c>
      <c r="T396">
        <v>4</v>
      </c>
      <c r="U396">
        <v>2</v>
      </c>
      <c r="V396">
        <v>4</v>
      </c>
      <c r="W396">
        <v>0</v>
      </c>
      <c r="X396">
        <v>0</v>
      </c>
      <c r="Y396">
        <v>0</v>
      </c>
    </row>
    <row r="397" spans="1:25" hidden="1" x14ac:dyDescent="0.2">
      <c r="A397" t="s">
        <v>619</v>
      </c>
      <c r="B397" t="s">
        <v>476</v>
      </c>
      <c r="C397" t="s">
        <v>51</v>
      </c>
      <c r="D397" t="s">
        <v>58</v>
      </c>
      <c r="E397">
        <v>6</v>
      </c>
      <c r="F397" t="s">
        <v>620</v>
      </c>
      <c r="G397" t="s">
        <v>171</v>
      </c>
      <c r="O397">
        <v>8</v>
      </c>
      <c r="P397">
        <v>50</v>
      </c>
      <c r="Q397">
        <v>1</v>
      </c>
      <c r="R397">
        <v>0</v>
      </c>
      <c r="S397">
        <v>0</v>
      </c>
      <c r="T397">
        <v>2</v>
      </c>
      <c r="U397">
        <v>1</v>
      </c>
      <c r="V397">
        <v>23</v>
      </c>
      <c r="W397">
        <v>0</v>
      </c>
      <c r="X397">
        <v>0</v>
      </c>
      <c r="Y397">
        <v>0</v>
      </c>
    </row>
    <row r="398" spans="1:25" hidden="1" x14ac:dyDescent="0.2">
      <c r="A398" t="s">
        <v>480</v>
      </c>
      <c r="B398" t="s">
        <v>476</v>
      </c>
      <c r="C398" t="s">
        <v>58</v>
      </c>
      <c r="D398" t="s">
        <v>42</v>
      </c>
      <c r="E398">
        <v>3</v>
      </c>
      <c r="F398" t="s">
        <v>481</v>
      </c>
      <c r="G398" t="s">
        <v>135</v>
      </c>
      <c r="O398">
        <v>11</v>
      </c>
      <c r="P398">
        <v>16</v>
      </c>
      <c r="Q398">
        <v>0</v>
      </c>
      <c r="R398">
        <v>0</v>
      </c>
      <c r="S398">
        <v>0</v>
      </c>
      <c r="T398">
        <v>3</v>
      </c>
      <c r="U398">
        <v>1</v>
      </c>
      <c r="V398">
        <v>10</v>
      </c>
      <c r="W398">
        <v>1</v>
      </c>
      <c r="X398">
        <v>0</v>
      </c>
      <c r="Y398">
        <v>0</v>
      </c>
    </row>
    <row r="399" spans="1:25" hidden="1" x14ac:dyDescent="0.2">
      <c r="A399" t="s">
        <v>621</v>
      </c>
      <c r="B399" t="s">
        <v>476</v>
      </c>
      <c r="C399" t="s">
        <v>37</v>
      </c>
      <c r="D399" t="s">
        <v>34</v>
      </c>
      <c r="E399">
        <v>7</v>
      </c>
      <c r="F399" t="s">
        <v>622</v>
      </c>
      <c r="G399" t="s">
        <v>193</v>
      </c>
      <c r="O399">
        <v>8</v>
      </c>
      <c r="P399">
        <v>48</v>
      </c>
      <c r="Q399">
        <v>1</v>
      </c>
      <c r="R399">
        <v>0</v>
      </c>
      <c r="S399">
        <v>0</v>
      </c>
      <c r="T399">
        <v>1</v>
      </c>
      <c r="U399">
        <v>0</v>
      </c>
      <c r="V399">
        <v>0</v>
      </c>
      <c r="W399">
        <v>0</v>
      </c>
      <c r="X399">
        <v>0</v>
      </c>
      <c r="Y399">
        <v>0</v>
      </c>
    </row>
    <row r="400" spans="1:25" hidden="1" x14ac:dyDescent="0.2">
      <c r="A400" t="s">
        <v>551</v>
      </c>
      <c r="B400" t="s">
        <v>476</v>
      </c>
      <c r="C400" t="s">
        <v>41</v>
      </c>
      <c r="D400" t="s">
        <v>34</v>
      </c>
      <c r="E400">
        <v>4</v>
      </c>
      <c r="F400" t="s">
        <v>552</v>
      </c>
      <c r="G400" t="s">
        <v>152</v>
      </c>
      <c r="O400">
        <v>2</v>
      </c>
      <c r="P400">
        <v>10</v>
      </c>
      <c r="Q400">
        <v>0</v>
      </c>
      <c r="R400">
        <v>0</v>
      </c>
      <c r="S400">
        <v>0</v>
      </c>
      <c r="T400">
        <v>5</v>
      </c>
      <c r="U400">
        <v>5</v>
      </c>
      <c r="V400">
        <v>99</v>
      </c>
      <c r="W400">
        <v>1</v>
      </c>
      <c r="X400">
        <v>0</v>
      </c>
      <c r="Y400">
        <v>0</v>
      </c>
    </row>
    <row r="401" spans="1:25" hidden="1" x14ac:dyDescent="0.2">
      <c r="A401" t="s">
        <v>635</v>
      </c>
      <c r="B401" t="s">
        <v>476</v>
      </c>
      <c r="C401" t="s">
        <v>43</v>
      </c>
      <c r="D401" t="s">
        <v>42</v>
      </c>
      <c r="E401">
        <v>8</v>
      </c>
      <c r="F401" t="s">
        <v>636</v>
      </c>
      <c r="G401" t="s">
        <v>196</v>
      </c>
      <c r="O401">
        <v>17</v>
      </c>
      <c r="P401">
        <v>72</v>
      </c>
      <c r="Q401">
        <v>0</v>
      </c>
      <c r="R401">
        <v>0</v>
      </c>
      <c r="S401">
        <v>0</v>
      </c>
      <c r="T401">
        <v>1</v>
      </c>
      <c r="U401">
        <v>1</v>
      </c>
      <c r="V401">
        <v>2</v>
      </c>
      <c r="W401">
        <v>0</v>
      </c>
      <c r="X401">
        <v>0</v>
      </c>
      <c r="Y401">
        <v>0</v>
      </c>
    </row>
    <row r="402" spans="1:25" hidden="1" x14ac:dyDescent="0.2">
      <c r="A402" t="s">
        <v>623</v>
      </c>
      <c r="B402" t="s">
        <v>476</v>
      </c>
      <c r="C402" t="s">
        <v>59</v>
      </c>
      <c r="D402" t="s">
        <v>43</v>
      </c>
      <c r="E402">
        <v>6</v>
      </c>
      <c r="F402" t="s">
        <v>624</v>
      </c>
      <c r="G402" t="s">
        <v>180</v>
      </c>
      <c r="O402">
        <v>4</v>
      </c>
      <c r="P402">
        <v>8</v>
      </c>
      <c r="Q402">
        <v>0</v>
      </c>
      <c r="R402">
        <v>0</v>
      </c>
      <c r="S402">
        <v>0</v>
      </c>
      <c r="T402">
        <v>1</v>
      </c>
      <c r="U402">
        <v>1</v>
      </c>
      <c r="V402">
        <v>8</v>
      </c>
      <c r="W402">
        <v>0</v>
      </c>
      <c r="X402">
        <v>0</v>
      </c>
      <c r="Y402">
        <v>0</v>
      </c>
    </row>
    <row r="403" spans="1:25" hidden="1" x14ac:dyDescent="0.2">
      <c r="A403" t="s">
        <v>528</v>
      </c>
      <c r="B403" t="s">
        <v>476</v>
      </c>
      <c r="C403" t="s">
        <v>56</v>
      </c>
      <c r="D403" t="s">
        <v>49</v>
      </c>
      <c r="E403">
        <v>7</v>
      </c>
      <c r="F403" t="s">
        <v>529</v>
      </c>
      <c r="G403" t="s">
        <v>192</v>
      </c>
      <c r="O403">
        <v>3</v>
      </c>
      <c r="P403">
        <v>35</v>
      </c>
      <c r="Q403">
        <v>0</v>
      </c>
      <c r="R403">
        <v>0</v>
      </c>
      <c r="S403">
        <v>0</v>
      </c>
      <c r="T403">
        <v>3</v>
      </c>
      <c r="U403">
        <v>2</v>
      </c>
      <c r="V403">
        <v>17</v>
      </c>
      <c r="W403">
        <v>0</v>
      </c>
      <c r="X403">
        <v>0</v>
      </c>
      <c r="Y403">
        <v>0</v>
      </c>
    </row>
    <row r="404" spans="1:25" hidden="1" x14ac:dyDescent="0.2">
      <c r="A404" t="s">
        <v>490</v>
      </c>
      <c r="B404" t="s">
        <v>476</v>
      </c>
      <c r="C404" t="s">
        <v>41</v>
      </c>
      <c r="D404" t="s">
        <v>46</v>
      </c>
      <c r="E404">
        <v>1</v>
      </c>
      <c r="F404" t="s">
        <v>491</v>
      </c>
      <c r="G404" t="s">
        <v>100</v>
      </c>
      <c r="O404">
        <v>9</v>
      </c>
      <c r="P404">
        <v>24</v>
      </c>
      <c r="Q404">
        <v>0</v>
      </c>
      <c r="R404">
        <v>0</v>
      </c>
      <c r="S404">
        <v>0</v>
      </c>
      <c r="T404">
        <v>9</v>
      </c>
      <c r="U404">
        <v>8</v>
      </c>
      <c r="V404">
        <v>98</v>
      </c>
      <c r="W404">
        <v>0</v>
      </c>
      <c r="X404">
        <v>0</v>
      </c>
      <c r="Y404">
        <v>0</v>
      </c>
    </row>
    <row r="405" spans="1:25" hidden="1" x14ac:dyDescent="0.2">
      <c r="A405" t="s">
        <v>591</v>
      </c>
      <c r="B405" t="s">
        <v>476</v>
      </c>
      <c r="C405" t="s">
        <v>60</v>
      </c>
      <c r="D405" t="s">
        <v>55</v>
      </c>
      <c r="E405">
        <v>6</v>
      </c>
      <c r="F405" t="s">
        <v>592</v>
      </c>
      <c r="G405" t="s">
        <v>178</v>
      </c>
      <c r="O405">
        <v>21</v>
      </c>
      <c r="P405">
        <v>55</v>
      </c>
      <c r="Q405">
        <v>0</v>
      </c>
      <c r="R405">
        <v>0</v>
      </c>
      <c r="S405">
        <v>0</v>
      </c>
      <c r="T405">
        <v>2</v>
      </c>
      <c r="U405">
        <v>2</v>
      </c>
      <c r="V405">
        <v>5</v>
      </c>
      <c r="W405">
        <v>0</v>
      </c>
      <c r="X405">
        <v>0</v>
      </c>
      <c r="Y405">
        <v>0</v>
      </c>
    </row>
    <row r="406" spans="1:25" hidden="1" x14ac:dyDescent="0.2">
      <c r="A406" t="s">
        <v>496</v>
      </c>
      <c r="B406" t="s">
        <v>476</v>
      </c>
      <c r="C406" t="s">
        <v>38</v>
      </c>
      <c r="D406" t="s">
        <v>53</v>
      </c>
      <c r="E406">
        <v>4</v>
      </c>
      <c r="F406" t="s">
        <v>497</v>
      </c>
      <c r="G406" t="s">
        <v>148</v>
      </c>
      <c r="O406">
        <v>4</v>
      </c>
      <c r="P406">
        <v>17</v>
      </c>
      <c r="Q406">
        <v>0</v>
      </c>
      <c r="R406">
        <v>0</v>
      </c>
      <c r="S406">
        <v>0</v>
      </c>
      <c r="T406">
        <v>3</v>
      </c>
      <c r="U406">
        <v>0</v>
      </c>
      <c r="V406">
        <v>0</v>
      </c>
      <c r="W406">
        <v>0</v>
      </c>
      <c r="X406">
        <v>0</v>
      </c>
      <c r="Y406">
        <v>0</v>
      </c>
    </row>
    <row r="407" spans="1:25" hidden="1" x14ac:dyDescent="0.2">
      <c r="A407" t="s">
        <v>583</v>
      </c>
      <c r="B407" t="s">
        <v>476</v>
      </c>
      <c r="C407" t="s">
        <v>48</v>
      </c>
      <c r="D407" t="s">
        <v>62</v>
      </c>
      <c r="E407">
        <v>7</v>
      </c>
      <c r="F407" t="s">
        <v>584</v>
      </c>
      <c r="G407" t="s">
        <v>190</v>
      </c>
      <c r="O407">
        <v>17</v>
      </c>
      <c r="P407">
        <v>121</v>
      </c>
      <c r="Q407">
        <v>0</v>
      </c>
      <c r="R407">
        <v>0</v>
      </c>
      <c r="S407">
        <v>1</v>
      </c>
      <c r="T407">
        <v>4</v>
      </c>
      <c r="U407">
        <v>4</v>
      </c>
      <c r="V407">
        <v>16</v>
      </c>
      <c r="W407">
        <v>0</v>
      </c>
      <c r="X407">
        <v>0</v>
      </c>
      <c r="Y407">
        <v>0</v>
      </c>
    </row>
    <row r="408" spans="1:25" hidden="1" x14ac:dyDescent="0.2">
      <c r="A408" t="s">
        <v>623</v>
      </c>
      <c r="B408" t="s">
        <v>476</v>
      </c>
      <c r="C408" t="s">
        <v>59</v>
      </c>
      <c r="D408" t="s">
        <v>41</v>
      </c>
      <c r="E408">
        <v>7</v>
      </c>
      <c r="F408" t="s">
        <v>624</v>
      </c>
      <c r="G408" t="s">
        <v>188</v>
      </c>
      <c r="O408">
        <v>1</v>
      </c>
      <c r="P408">
        <v>5</v>
      </c>
      <c r="Q408">
        <v>0</v>
      </c>
      <c r="R408">
        <v>0</v>
      </c>
      <c r="S408">
        <v>0</v>
      </c>
      <c r="T408">
        <v>2</v>
      </c>
      <c r="U408">
        <v>1</v>
      </c>
      <c r="V408">
        <v>8</v>
      </c>
      <c r="W408">
        <v>0</v>
      </c>
      <c r="X408">
        <v>0</v>
      </c>
      <c r="Y408">
        <v>0</v>
      </c>
    </row>
    <row r="409" spans="1:25" hidden="1" x14ac:dyDescent="0.2">
      <c r="A409" t="s">
        <v>601</v>
      </c>
      <c r="B409" t="s">
        <v>476</v>
      </c>
      <c r="C409" t="s">
        <v>49</v>
      </c>
      <c r="D409" t="s">
        <v>47</v>
      </c>
      <c r="E409">
        <v>6</v>
      </c>
      <c r="F409" t="s">
        <v>602</v>
      </c>
      <c r="G409" t="s">
        <v>179</v>
      </c>
      <c r="O409">
        <v>7</v>
      </c>
      <c r="P409">
        <v>23</v>
      </c>
      <c r="Q409">
        <v>0</v>
      </c>
      <c r="R409">
        <v>0</v>
      </c>
      <c r="S409">
        <v>0</v>
      </c>
      <c r="T409">
        <v>4</v>
      </c>
      <c r="U409">
        <v>4</v>
      </c>
      <c r="V409">
        <v>40</v>
      </c>
      <c r="W409">
        <v>0</v>
      </c>
      <c r="X409">
        <v>0</v>
      </c>
      <c r="Y409">
        <v>0</v>
      </c>
    </row>
    <row r="410" spans="1:25" hidden="1" x14ac:dyDescent="0.2">
      <c r="A410" t="s">
        <v>494</v>
      </c>
      <c r="B410" t="s">
        <v>476</v>
      </c>
      <c r="C410" t="s">
        <v>59</v>
      </c>
      <c r="D410" t="s">
        <v>54</v>
      </c>
      <c r="E410">
        <v>3</v>
      </c>
      <c r="F410" t="s">
        <v>495</v>
      </c>
      <c r="G410" t="s">
        <v>126</v>
      </c>
      <c r="O410">
        <v>14</v>
      </c>
      <c r="P410">
        <v>86</v>
      </c>
      <c r="Q410">
        <v>2</v>
      </c>
      <c r="R410">
        <v>0</v>
      </c>
      <c r="S410">
        <v>0</v>
      </c>
      <c r="T410">
        <v>2</v>
      </c>
      <c r="U410">
        <v>1</v>
      </c>
      <c r="V410">
        <v>8</v>
      </c>
      <c r="W410">
        <v>0</v>
      </c>
      <c r="X410">
        <v>0</v>
      </c>
      <c r="Y410">
        <v>0</v>
      </c>
    </row>
    <row r="411" spans="1:25" hidden="1" x14ac:dyDescent="0.2">
      <c r="A411" t="s">
        <v>619</v>
      </c>
      <c r="B411" t="s">
        <v>476</v>
      </c>
      <c r="C411" t="s">
        <v>51</v>
      </c>
      <c r="D411" t="s">
        <v>57</v>
      </c>
      <c r="E411">
        <v>5</v>
      </c>
      <c r="F411" t="s">
        <v>620</v>
      </c>
      <c r="G411" t="s">
        <v>160</v>
      </c>
      <c r="O411">
        <v>15</v>
      </c>
      <c r="P411">
        <v>80</v>
      </c>
      <c r="Q411">
        <v>0</v>
      </c>
      <c r="R411">
        <v>0</v>
      </c>
      <c r="S411">
        <v>0</v>
      </c>
      <c r="T411">
        <v>8</v>
      </c>
      <c r="U411">
        <v>5</v>
      </c>
      <c r="V411">
        <v>21</v>
      </c>
      <c r="W411">
        <v>0</v>
      </c>
      <c r="X411">
        <v>0</v>
      </c>
      <c r="Y411">
        <v>0</v>
      </c>
    </row>
    <row r="412" spans="1:25" hidden="1" x14ac:dyDescent="0.2">
      <c r="A412" t="s">
        <v>625</v>
      </c>
      <c r="B412" t="s">
        <v>476</v>
      </c>
      <c r="C412" t="s">
        <v>33</v>
      </c>
      <c r="D412" t="s">
        <v>59</v>
      </c>
      <c r="E412">
        <v>5</v>
      </c>
      <c r="F412" t="s">
        <v>626</v>
      </c>
      <c r="G412" t="s">
        <v>154</v>
      </c>
      <c r="O412">
        <v>6</v>
      </c>
      <c r="P412">
        <v>22</v>
      </c>
      <c r="Q412">
        <v>0</v>
      </c>
      <c r="R412">
        <v>0</v>
      </c>
      <c r="S412">
        <v>0</v>
      </c>
      <c r="T412">
        <v>1</v>
      </c>
      <c r="U412">
        <v>1</v>
      </c>
      <c r="V412">
        <v>11</v>
      </c>
      <c r="W412">
        <v>0</v>
      </c>
      <c r="X412">
        <v>0</v>
      </c>
      <c r="Y412">
        <v>0</v>
      </c>
    </row>
    <row r="413" spans="1:25" hidden="1" x14ac:dyDescent="0.2">
      <c r="A413" t="s">
        <v>545</v>
      </c>
      <c r="B413" t="s">
        <v>476</v>
      </c>
      <c r="C413" t="s">
        <v>53</v>
      </c>
      <c r="D413" t="s">
        <v>35</v>
      </c>
      <c r="E413">
        <v>2</v>
      </c>
      <c r="F413" t="s">
        <v>546</v>
      </c>
      <c r="G413" t="s">
        <v>115</v>
      </c>
      <c r="O413">
        <v>18</v>
      </c>
      <c r="P413">
        <v>59</v>
      </c>
      <c r="Q413">
        <v>0</v>
      </c>
      <c r="R413">
        <v>0</v>
      </c>
      <c r="S413">
        <v>0</v>
      </c>
      <c r="T413">
        <v>2</v>
      </c>
      <c r="U413">
        <v>2</v>
      </c>
      <c r="V413">
        <v>13</v>
      </c>
      <c r="W413">
        <v>0</v>
      </c>
      <c r="X413">
        <v>0</v>
      </c>
      <c r="Y413">
        <v>0</v>
      </c>
    </row>
    <row r="414" spans="1:25" hidden="1" x14ac:dyDescent="0.2">
      <c r="A414" t="s">
        <v>627</v>
      </c>
      <c r="B414" t="s">
        <v>476</v>
      </c>
      <c r="C414" t="s">
        <v>47</v>
      </c>
      <c r="D414" t="s">
        <v>49</v>
      </c>
      <c r="E414">
        <v>6</v>
      </c>
      <c r="F414" t="s">
        <v>628</v>
      </c>
      <c r="G414" t="s">
        <v>179</v>
      </c>
      <c r="O414">
        <v>4</v>
      </c>
      <c r="P414">
        <v>3</v>
      </c>
      <c r="Q414">
        <v>0</v>
      </c>
      <c r="R414">
        <v>0</v>
      </c>
      <c r="S414">
        <v>0</v>
      </c>
      <c r="T414">
        <v>2</v>
      </c>
      <c r="U414">
        <v>2</v>
      </c>
      <c r="V414">
        <v>17</v>
      </c>
      <c r="W414">
        <v>0</v>
      </c>
      <c r="X414">
        <v>0</v>
      </c>
      <c r="Y414">
        <v>0</v>
      </c>
    </row>
    <row r="415" spans="1:25" hidden="1" x14ac:dyDescent="0.2">
      <c r="A415" t="s">
        <v>565</v>
      </c>
      <c r="B415" t="s">
        <v>476</v>
      </c>
      <c r="C415" t="s">
        <v>45</v>
      </c>
      <c r="D415" t="s">
        <v>35</v>
      </c>
      <c r="E415">
        <v>7</v>
      </c>
      <c r="F415" t="s">
        <v>566</v>
      </c>
      <c r="G415" t="s">
        <v>185</v>
      </c>
      <c r="O415">
        <v>6</v>
      </c>
      <c r="P415">
        <v>17</v>
      </c>
      <c r="Q415">
        <v>0</v>
      </c>
      <c r="R415">
        <v>0</v>
      </c>
      <c r="S415">
        <v>0</v>
      </c>
      <c r="T415">
        <v>7</v>
      </c>
      <c r="U415">
        <v>7</v>
      </c>
      <c r="V415">
        <v>73</v>
      </c>
      <c r="W415">
        <v>0</v>
      </c>
      <c r="X415">
        <v>0</v>
      </c>
      <c r="Y415">
        <v>0</v>
      </c>
    </row>
    <row r="416" spans="1:25" hidden="1" x14ac:dyDescent="0.2">
      <c r="A416" t="s">
        <v>514</v>
      </c>
      <c r="B416" t="s">
        <v>476</v>
      </c>
      <c r="C416" t="s">
        <v>36</v>
      </c>
      <c r="D416" t="s">
        <v>54</v>
      </c>
      <c r="E416">
        <v>1</v>
      </c>
      <c r="F416" t="s">
        <v>515</v>
      </c>
      <c r="G416" t="s">
        <v>103</v>
      </c>
      <c r="O416">
        <v>11</v>
      </c>
      <c r="P416">
        <v>52</v>
      </c>
      <c r="Q416">
        <v>0</v>
      </c>
      <c r="R416">
        <v>0</v>
      </c>
      <c r="S416">
        <v>0</v>
      </c>
      <c r="T416">
        <v>1</v>
      </c>
      <c r="U416">
        <v>1</v>
      </c>
      <c r="V416">
        <v>2</v>
      </c>
      <c r="W416">
        <v>0</v>
      </c>
      <c r="X416">
        <v>0</v>
      </c>
      <c r="Y416">
        <v>0</v>
      </c>
    </row>
    <row r="417" spans="1:25" hidden="1" x14ac:dyDescent="0.2">
      <c r="A417" t="s">
        <v>510</v>
      </c>
      <c r="B417" t="s">
        <v>476</v>
      </c>
      <c r="C417" t="s">
        <v>33</v>
      </c>
      <c r="D417" t="s">
        <v>42</v>
      </c>
      <c r="E417">
        <v>7</v>
      </c>
      <c r="F417" t="s">
        <v>511</v>
      </c>
      <c r="G417" t="s">
        <v>186</v>
      </c>
      <c r="O417">
        <v>18</v>
      </c>
      <c r="P417">
        <v>59</v>
      </c>
      <c r="Q417">
        <v>1</v>
      </c>
      <c r="R417">
        <v>0</v>
      </c>
      <c r="S417">
        <v>0</v>
      </c>
      <c r="T417">
        <v>7</v>
      </c>
      <c r="U417">
        <v>5</v>
      </c>
      <c r="V417">
        <v>66</v>
      </c>
      <c r="W417">
        <v>1</v>
      </c>
      <c r="X417">
        <v>0</v>
      </c>
      <c r="Y417">
        <v>0</v>
      </c>
    </row>
    <row r="418" spans="1:25" hidden="1" x14ac:dyDescent="0.2">
      <c r="A418" t="s">
        <v>579</v>
      </c>
      <c r="B418" t="s">
        <v>476</v>
      </c>
      <c r="C418" t="s">
        <v>31</v>
      </c>
      <c r="D418" t="s">
        <v>45</v>
      </c>
      <c r="E418">
        <v>6</v>
      </c>
      <c r="F418" t="s">
        <v>580</v>
      </c>
      <c r="G418" t="s">
        <v>172</v>
      </c>
      <c r="O418">
        <v>20</v>
      </c>
      <c r="P418">
        <v>111</v>
      </c>
      <c r="Q418">
        <v>0</v>
      </c>
      <c r="R418">
        <v>0</v>
      </c>
      <c r="S418">
        <v>1</v>
      </c>
      <c r="T418">
        <v>5</v>
      </c>
      <c r="U418">
        <v>3</v>
      </c>
      <c r="V418">
        <v>4</v>
      </c>
      <c r="W418">
        <v>0</v>
      </c>
      <c r="X418">
        <v>0</v>
      </c>
      <c r="Y418">
        <v>0</v>
      </c>
    </row>
    <row r="419" spans="1:25" hidden="1" x14ac:dyDescent="0.2">
      <c r="A419" t="s">
        <v>581</v>
      </c>
      <c r="B419" t="s">
        <v>476</v>
      </c>
      <c r="C419" t="s">
        <v>62</v>
      </c>
      <c r="D419" t="s">
        <v>33</v>
      </c>
      <c r="E419">
        <v>1</v>
      </c>
      <c r="F419" t="s">
        <v>582</v>
      </c>
      <c r="G419" t="s">
        <v>97</v>
      </c>
      <c r="O419">
        <v>6</v>
      </c>
      <c r="P419">
        <v>16</v>
      </c>
      <c r="Q419">
        <v>0</v>
      </c>
      <c r="R419">
        <v>0</v>
      </c>
      <c r="S419">
        <v>0</v>
      </c>
      <c r="T419">
        <v>1</v>
      </c>
      <c r="U419">
        <v>1</v>
      </c>
      <c r="V419">
        <v>12</v>
      </c>
      <c r="W419">
        <v>0</v>
      </c>
      <c r="X419">
        <v>0</v>
      </c>
      <c r="Y419">
        <v>0</v>
      </c>
    </row>
    <row r="420" spans="1:25" hidden="1" x14ac:dyDescent="0.2">
      <c r="A420" t="s">
        <v>629</v>
      </c>
      <c r="B420" t="s">
        <v>476</v>
      </c>
      <c r="C420" t="s">
        <v>34</v>
      </c>
      <c r="D420" t="s">
        <v>38</v>
      </c>
      <c r="E420">
        <v>2</v>
      </c>
      <c r="F420" t="s">
        <v>630</v>
      </c>
      <c r="G420" t="s">
        <v>119</v>
      </c>
      <c r="O420">
        <v>10</v>
      </c>
      <c r="P420">
        <v>31</v>
      </c>
      <c r="Q420">
        <v>0</v>
      </c>
      <c r="R420">
        <v>0</v>
      </c>
      <c r="S420">
        <v>0</v>
      </c>
      <c r="T420">
        <v>2</v>
      </c>
      <c r="U420">
        <v>2</v>
      </c>
      <c r="V420">
        <v>21</v>
      </c>
      <c r="W420">
        <v>0</v>
      </c>
      <c r="X420">
        <v>0</v>
      </c>
      <c r="Y420">
        <v>0</v>
      </c>
    </row>
    <row r="421" spans="1:25" hidden="1" x14ac:dyDescent="0.2">
      <c r="A421" t="s">
        <v>508</v>
      </c>
      <c r="B421" t="s">
        <v>476</v>
      </c>
      <c r="C421" t="s">
        <v>37</v>
      </c>
      <c r="D421" t="s">
        <v>50</v>
      </c>
      <c r="E421">
        <v>2</v>
      </c>
      <c r="F421" t="s">
        <v>509</v>
      </c>
      <c r="G421" t="s">
        <v>109</v>
      </c>
      <c r="O421">
        <v>9</v>
      </c>
      <c r="P421">
        <v>12</v>
      </c>
      <c r="Q421">
        <v>0</v>
      </c>
      <c r="R421">
        <v>0</v>
      </c>
      <c r="S421">
        <v>0</v>
      </c>
      <c r="T421">
        <v>2</v>
      </c>
      <c r="U421">
        <v>2</v>
      </c>
      <c r="V421">
        <v>12</v>
      </c>
      <c r="W421">
        <v>0</v>
      </c>
      <c r="X421">
        <v>0</v>
      </c>
      <c r="Y421">
        <v>0</v>
      </c>
    </row>
    <row r="422" spans="1:25" hidden="1" x14ac:dyDescent="0.2">
      <c r="A422" t="s">
        <v>631</v>
      </c>
      <c r="B422" t="s">
        <v>476</v>
      </c>
      <c r="C422" t="s">
        <v>49</v>
      </c>
      <c r="D422" t="s">
        <v>56</v>
      </c>
      <c r="E422">
        <v>7</v>
      </c>
      <c r="F422" t="s">
        <v>632</v>
      </c>
      <c r="G422" t="s">
        <v>192</v>
      </c>
      <c r="O422">
        <v>5</v>
      </c>
      <c r="P422">
        <v>26</v>
      </c>
      <c r="Q422">
        <v>0</v>
      </c>
      <c r="R422">
        <v>0</v>
      </c>
      <c r="S422">
        <v>0</v>
      </c>
      <c r="T422">
        <v>12</v>
      </c>
      <c r="U422">
        <v>11</v>
      </c>
      <c r="V422">
        <v>75</v>
      </c>
      <c r="W422">
        <v>2</v>
      </c>
      <c r="X422">
        <v>0</v>
      </c>
      <c r="Y422">
        <v>0</v>
      </c>
    </row>
    <row r="423" spans="1:25" hidden="1" x14ac:dyDescent="0.2">
      <c r="A423" t="s">
        <v>633</v>
      </c>
      <c r="B423" t="s">
        <v>531</v>
      </c>
      <c r="C423" t="s">
        <v>47</v>
      </c>
      <c r="D423" t="s">
        <v>35</v>
      </c>
      <c r="E423">
        <v>5</v>
      </c>
      <c r="F423" t="s">
        <v>634</v>
      </c>
      <c r="G423" t="s">
        <v>161</v>
      </c>
      <c r="O423">
        <v>1</v>
      </c>
      <c r="P423">
        <v>3</v>
      </c>
      <c r="Q423">
        <v>0</v>
      </c>
      <c r="R423">
        <v>0</v>
      </c>
      <c r="S423">
        <v>0</v>
      </c>
      <c r="T423">
        <v>1</v>
      </c>
      <c r="U423">
        <v>0</v>
      </c>
      <c r="V423">
        <v>0</v>
      </c>
      <c r="W423">
        <v>0</v>
      </c>
      <c r="X423">
        <v>0</v>
      </c>
      <c r="Y423">
        <v>0</v>
      </c>
    </row>
    <row r="424" spans="1:25" hidden="1" x14ac:dyDescent="0.2">
      <c r="A424" t="s">
        <v>514</v>
      </c>
      <c r="B424" t="s">
        <v>476</v>
      </c>
      <c r="C424" t="s">
        <v>36</v>
      </c>
      <c r="D424" t="s">
        <v>53</v>
      </c>
      <c r="E424">
        <v>7</v>
      </c>
      <c r="F424" t="s">
        <v>515</v>
      </c>
      <c r="G424" t="s">
        <v>191</v>
      </c>
      <c r="O424">
        <v>19</v>
      </c>
      <c r="P424">
        <v>136</v>
      </c>
      <c r="Q424">
        <v>0</v>
      </c>
      <c r="R424">
        <v>0</v>
      </c>
      <c r="S424">
        <v>1</v>
      </c>
      <c r="T424">
        <v>3</v>
      </c>
      <c r="U424">
        <v>3</v>
      </c>
      <c r="V424">
        <v>35</v>
      </c>
      <c r="W424">
        <v>0</v>
      </c>
      <c r="X424">
        <v>0</v>
      </c>
      <c r="Y424">
        <v>0</v>
      </c>
    </row>
    <row r="425" spans="1:25" hidden="1" x14ac:dyDescent="0.2">
      <c r="A425" t="s">
        <v>635</v>
      </c>
      <c r="B425" t="s">
        <v>476</v>
      </c>
      <c r="C425" t="s">
        <v>43</v>
      </c>
      <c r="D425" t="s">
        <v>40</v>
      </c>
      <c r="E425">
        <v>3</v>
      </c>
      <c r="F425" t="s">
        <v>636</v>
      </c>
      <c r="G425" t="s">
        <v>127</v>
      </c>
      <c r="O425">
        <v>18</v>
      </c>
      <c r="P425">
        <v>78</v>
      </c>
      <c r="Q425">
        <v>3</v>
      </c>
      <c r="R425">
        <v>0</v>
      </c>
      <c r="S425">
        <v>0</v>
      </c>
      <c r="T425">
        <v>1</v>
      </c>
      <c r="U425">
        <v>1</v>
      </c>
      <c r="V425">
        <v>14</v>
      </c>
      <c r="W425">
        <v>0</v>
      </c>
      <c r="X425">
        <v>0</v>
      </c>
      <c r="Y425">
        <v>0</v>
      </c>
    </row>
    <row r="426" spans="1:25" hidden="1" x14ac:dyDescent="0.2">
      <c r="A426" t="s">
        <v>631</v>
      </c>
      <c r="B426" t="s">
        <v>476</v>
      </c>
      <c r="C426" t="s">
        <v>49</v>
      </c>
      <c r="D426" t="s">
        <v>39</v>
      </c>
      <c r="E426">
        <v>3</v>
      </c>
      <c r="F426" t="s">
        <v>632</v>
      </c>
      <c r="G426" t="s">
        <v>132</v>
      </c>
      <c r="O426">
        <v>5</v>
      </c>
      <c r="P426">
        <v>11</v>
      </c>
      <c r="Q426">
        <v>0</v>
      </c>
      <c r="R426">
        <v>0</v>
      </c>
      <c r="S426">
        <v>0</v>
      </c>
      <c r="T426">
        <v>4</v>
      </c>
      <c r="U426">
        <v>3</v>
      </c>
      <c r="V426">
        <v>32</v>
      </c>
      <c r="W426">
        <v>0</v>
      </c>
      <c r="X426">
        <v>0</v>
      </c>
      <c r="Y426">
        <v>0</v>
      </c>
    </row>
    <row r="427" spans="1:25" hidden="1" x14ac:dyDescent="0.2">
      <c r="A427" t="s">
        <v>579</v>
      </c>
      <c r="B427" t="s">
        <v>476</v>
      </c>
      <c r="C427" t="s">
        <v>31</v>
      </c>
      <c r="D427" t="s">
        <v>61</v>
      </c>
      <c r="E427">
        <v>3</v>
      </c>
      <c r="F427" t="s">
        <v>580</v>
      </c>
      <c r="G427" t="s">
        <v>137</v>
      </c>
      <c r="O427">
        <v>7</v>
      </c>
      <c r="P427">
        <v>13</v>
      </c>
      <c r="Q427">
        <v>1</v>
      </c>
      <c r="R427">
        <v>0</v>
      </c>
      <c r="S427">
        <v>0</v>
      </c>
      <c r="T427">
        <v>1</v>
      </c>
      <c r="U427">
        <v>1</v>
      </c>
      <c r="V427">
        <v>3</v>
      </c>
      <c r="W427">
        <v>0</v>
      </c>
      <c r="X427">
        <v>0</v>
      </c>
      <c r="Y427">
        <v>0</v>
      </c>
    </row>
    <row r="428" spans="1:25" hidden="1" x14ac:dyDescent="0.2">
      <c r="A428" t="s">
        <v>637</v>
      </c>
      <c r="B428" t="s">
        <v>531</v>
      </c>
      <c r="C428" t="s">
        <v>56</v>
      </c>
      <c r="D428" t="s">
        <v>31</v>
      </c>
      <c r="E428">
        <v>5</v>
      </c>
      <c r="F428" t="s">
        <v>638</v>
      </c>
      <c r="G428" t="s">
        <v>164</v>
      </c>
      <c r="O428">
        <v>1</v>
      </c>
      <c r="P428">
        <v>6</v>
      </c>
      <c r="Q428">
        <v>0</v>
      </c>
      <c r="R428">
        <v>0</v>
      </c>
      <c r="S428">
        <v>0</v>
      </c>
      <c r="T428">
        <v>8</v>
      </c>
      <c r="U428">
        <v>7</v>
      </c>
      <c r="V428">
        <v>49</v>
      </c>
      <c r="W428">
        <v>1</v>
      </c>
      <c r="X428">
        <v>0</v>
      </c>
      <c r="Y428">
        <v>0</v>
      </c>
    </row>
    <row r="429" spans="1:25" hidden="1" x14ac:dyDescent="0.2">
      <c r="A429" t="s">
        <v>561</v>
      </c>
      <c r="B429" t="s">
        <v>476</v>
      </c>
      <c r="C429" t="s">
        <v>32</v>
      </c>
      <c r="D429" t="s">
        <v>42</v>
      </c>
      <c r="E429">
        <v>4</v>
      </c>
      <c r="F429" t="s">
        <v>562</v>
      </c>
      <c r="G429" t="s">
        <v>146</v>
      </c>
      <c r="O429">
        <v>29</v>
      </c>
      <c r="P429">
        <v>166</v>
      </c>
      <c r="Q429">
        <v>1</v>
      </c>
      <c r="R429">
        <v>0</v>
      </c>
      <c r="S429">
        <v>1</v>
      </c>
      <c r="T429">
        <v>2</v>
      </c>
      <c r="U429">
        <v>0</v>
      </c>
      <c r="V429">
        <v>0</v>
      </c>
      <c r="W429">
        <v>0</v>
      </c>
      <c r="X429">
        <v>0</v>
      </c>
      <c r="Y429">
        <v>0</v>
      </c>
    </row>
    <row r="430" spans="1:25" hidden="1" x14ac:dyDescent="0.2">
      <c r="A430" t="s">
        <v>565</v>
      </c>
      <c r="B430" t="s">
        <v>476</v>
      </c>
      <c r="C430" t="s">
        <v>45</v>
      </c>
      <c r="D430" t="s">
        <v>31</v>
      </c>
      <c r="E430">
        <v>6</v>
      </c>
      <c r="F430" t="s">
        <v>566</v>
      </c>
      <c r="G430" t="s">
        <v>172</v>
      </c>
      <c r="O430">
        <v>9</v>
      </c>
      <c r="P430">
        <v>38</v>
      </c>
      <c r="Q430">
        <v>0</v>
      </c>
      <c r="R430">
        <v>0</v>
      </c>
      <c r="S430">
        <v>0</v>
      </c>
      <c r="T430">
        <v>4</v>
      </c>
      <c r="U430">
        <v>3</v>
      </c>
      <c r="V430">
        <v>18</v>
      </c>
      <c r="W430">
        <v>0</v>
      </c>
      <c r="X430">
        <v>0</v>
      </c>
      <c r="Y430">
        <v>0</v>
      </c>
    </row>
    <row r="431" spans="1:25" hidden="1" x14ac:dyDescent="0.2">
      <c r="A431" t="s">
        <v>535</v>
      </c>
      <c r="B431" t="s">
        <v>476</v>
      </c>
      <c r="C431" t="s">
        <v>54</v>
      </c>
      <c r="D431" t="s">
        <v>42</v>
      </c>
      <c r="E431">
        <v>6</v>
      </c>
      <c r="F431" t="s">
        <v>536</v>
      </c>
      <c r="G431" t="s">
        <v>175</v>
      </c>
      <c r="O431">
        <v>9</v>
      </c>
      <c r="P431">
        <v>23</v>
      </c>
      <c r="Q431">
        <v>0</v>
      </c>
      <c r="R431">
        <v>0</v>
      </c>
      <c r="S431">
        <v>0</v>
      </c>
      <c r="T431">
        <v>1</v>
      </c>
      <c r="U431">
        <v>1</v>
      </c>
      <c r="V431">
        <v>2</v>
      </c>
      <c r="W431">
        <v>0</v>
      </c>
      <c r="X431">
        <v>0</v>
      </c>
      <c r="Y431">
        <v>0</v>
      </c>
    </row>
    <row r="432" spans="1:25" hidden="1" x14ac:dyDescent="0.2">
      <c r="A432" t="s">
        <v>639</v>
      </c>
      <c r="B432" t="s">
        <v>476</v>
      </c>
      <c r="C432" t="s">
        <v>32</v>
      </c>
      <c r="D432" t="s">
        <v>53</v>
      </c>
      <c r="E432">
        <v>6</v>
      </c>
      <c r="F432" t="s">
        <v>640</v>
      </c>
      <c r="G432" t="s">
        <v>176</v>
      </c>
      <c r="O432">
        <v>4</v>
      </c>
      <c r="P432">
        <v>-2</v>
      </c>
      <c r="Q432">
        <v>0</v>
      </c>
      <c r="R432">
        <v>0</v>
      </c>
      <c r="S432">
        <v>0</v>
      </c>
      <c r="T432">
        <v>1</v>
      </c>
      <c r="U432">
        <v>1</v>
      </c>
      <c r="V432">
        <v>1</v>
      </c>
      <c r="W432">
        <v>0</v>
      </c>
      <c r="X432">
        <v>0</v>
      </c>
      <c r="Y432">
        <v>0</v>
      </c>
    </row>
    <row r="433" spans="1:25" hidden="1" x14ac:dyDescent="0.2">
      <c r="A433" t="s">
        <v>607</v>
      </c>
      <c r="B433" t="s">
        <v>476</v>
      </c>
      <c r="C433" t="s">
        <v>57</v>
      </c>
      <c r="D433" t="s">
        <v>51</v>
      </c>
      <c r="E433">
        <v>5</v>
      </c>
      <c r="F433" t="s">
        <v>608</v>
      </c>
      <c r="G433" t="s">
        <v>160</v>
      </c>
      <c r="O433">
        <v>2</v>
      </c>
      <c r="P433">
        <v>5</v>
      </c>
      <c r="Q433">
        <v>0</v>
      </c>
      <c r="R433">
        <v>0</v>
      </c>
      <c r="S433">
        <v>0</v>
      </c>
      <c r="T433">
        <v>3</v>
      </c>
      <c r="U433">
        <v>3</v>
      </c>
      <c r="V433">
        <v>29</v>
      </c>
      <c r="W433">
        <v>0</v>
      </c>
      <c r="X433">
        <v>0</v>
      </c>
      <c r="Y433">
        <v>0</v>
      </c>
    </row>
    <row r="434" spans="1:25" hidden="1" x14ac:dyDescent="0.2">
      <c r="A434" t="s">
        <v>633</v>
      </c>
      <c r="B434" t="s">
        <v>531</v>
      </c>
      <c r="C434" t="s">
        <v>47</v>
      </c>
      <c r="D434" t="s">
        <v>60</v>
      </c>
      <c r="E434">
        <v>4</v>
      </c>
      <c r="F434" t="s">
        <v>634</v>
      </c>
      <c r="G434" t="s">
        <v>149</v>
      </c>
      <c r="O434">
        <v>1</v>
      </c>
      <c r="P434">
        <v>1</v>
      </c>
      <c r="Q434">
        <v>1</v>
      </c>
      <c r="R434">
        <v>0</v>
      </c>
      <c r="S434">
        <v>0</v>
      </c>
      <c r="T434">
        <v>1</v>
      </c>
      <c r="U434">
        <v>1</v>
      </c>
      <c r="V434">
        <v>8</v>
      </c>
      <c r="W434">
        <v>0</v>
      </c>
      <c r="X434">
        <v>0</v>
      </c>
      <c r="Y434">
        <v>0</v>
      </c>
    </row>
    <row r="435" spans="1:25" hidden="1" x14ac:dyDescent="0.2">
      <c r="A435" t="s">
        <v>641</v>
      </c>
      <c r="B435" t="s">
        <v>476</v>
      </c>
      <c r="C435" t="s">
        <v>38</v>
      </c>
      <c r="D435" t="s">
        <v>50</v>
      </c>
      <c r="E435">
        <v>1</v>
      </c>
      <c r="F435" t="s">
        <v>642</v>
      </c>
      <c r="G435" t="s">
        <v>105</v>
      </c>
      <c r="O435">
        <v>8</v>
      </c>
      <c r="P435">
        <v>9</v>
      </c>
      <c r="Q435">
        <v>1</v>
      </c>
      <c r="R435">
        <v>0</v>
      </c>
      <c r="S435">
        <v>0</v>
      </c>
      <c r="T435">
        <v>5</v>
      </c>
      <c r="U435">
        <v>4</v>
      </c>
      <c r="V435">
        <v>11</v>
      </c>
      <c r="W435">
        <v>1</v>
      </c>
      <c r="X435">
        <v>0</v>
      </c>
      <c r="Y435">
        <v>0</v>
      </c>
    </row>
    <row r="436" spans="1:25" hidden="1" x14ac:dyDescent="0.2">
      <c r="A436" t="s">
        <v>643</v>
      </c>
      <c r="B436" t="s">
        <v>476</v>
      </c>
      <c r="C436" t="s">
        <v>53</v>
      </c>
      <c r="D436" t="s">
        <v>38</v>
      </c>
      <c r="E436">
        <v>4</v>
      </c>
      <c r="F436" t="s">
        <v>644</v>
      </c>
      <c r="G436" t="s">
        <v>148</v>
      </c>
      <c r="O436">
        <v>6</v>
      </c>
      <c r="P436">
        <v>53</v>
      </c>
      <c r="Q436">
        <v>0</v>
      </c>
      <c r="R436">
        <v>0</v>
      </c>
      <c r="S436">
        <v>0</v>
      </c>
      <c r="T436">
        <v>3</v>
      </c>
      <c r="U436">
        <v>2</v>
      </c>
      <c r="V436">
        <v>24</v>
      </c>
      <c r="W436">
        <v>0</v>
      </c>
      <c r="X436">
        <v>0</v>
      </c>
      <c r="Y436">
        <v>0</v>
      </c>
    </row>
    <row r="437" spans="1:25" hidden="1" x14ac:dyDescent="0.2">
      <c r="A437" t="s">
        <v>631</v>
      </c>
      <c r="B437" t="s">
        <v>476</v>
      </c>
      <c r="C437" t="s">
        <v>49</v>
      </c>
      <c r="D437" t="s">
        <v>45</v>
      </c>
      <c r="E437">
        <v>4</v>
      </c>
      <c r="F437" t="s">
        <v>632</v>
      </c>
      <c r="G437" t="s">
        <v>141</v>
      </c>
      <c r="O437">
        <v>8</v>
      </c>
      <c r="P437">
        <v>54</v>
      </c>
      <c r="Q437">
        <v>0</v>
      </c>
      <c r="R437">
        <v>0</v>
      </c>
      <c r="S437">
        <v>0</v>
      </c>
      <c r="T437">
        <v>4</v>
      </c>
      <c r="U437">
        <v>4</v>
      </c>
      <c r="V437">
        <v>84</v>
      </c>
      <c r="W437">
        <v>0</v>
      </c>
      <c r="X437">
        <v>0</v>
      </c>
      <c r="Y437">
        <v>0</v>
      </c>
    </row>
    <row r="438" spans="1:25" hidden="1" x14ac:dyDescent="0.2">
      <c r="A438" t="s">
        <v>504</v>
      </c>
      <c r="B438" t="s">
        <v>476</v>
      </c>
      <c r="C438" t="s">
        <v>61</v>
      </c>
      <c r="D438" t="s">
        <v>57</v>
      </c>
      <c r="E438">
        <v>4</v>
      </c>
      <c r="F438" t="s">
        <v>505</v>
      </c>
      <c r="G438" t="s">
        <v>153</v>
      </c>
      <c r="O438">
        <v>1</v>
      </c>
      <c r="P438">
        <v>5</v>
      </c>
      <c r="Q438">
        <v>0</v>
      </c>
      <c r="R438">
        <v>0</v>
      </c>
      <c r="S438">
        <v>0</v>
      </c>
      <c r="T438">
        <v>5</v>
      </c>
      <c r="U438">
        <v>5</v>
      </c>
      <c r="V438">
        <v>31</v>
      </c>
      <c r="W438">
        <v>0</v>
      </c>
      <c r="X438">
        <v>0</v>
      </c>
      <c r="Y438">
        <v>0</v>
      </c>
    </row>
    <row r="439" spans="1:25" hidden="1" x14ac:dyDescent="0.2">
      <c r="A439" t="s">
        <v>563</v>
      </c>
      <c r="B439" t="s">
        <v>476</v>
      </c>
      <c r="C439" t="s">
        <v>32</v>
      </c>
      <c r="D439" t="s">
        <v>56</v>
      </c>
      <c r="E439">
        <v>8</v>
      </c>
      <c r="F439" t="s">
        <v>564</v>
      </c>
      <c r="G439" t="s">
        <v>206</v>
      </c>
      <c r="O439">
        <v>3</v>
      </c>
      <c r="P439">
        <v>11</v>
      </c>
      <c r="Q439">
        <v>0</v>
      </c>
      <c r="R439">
        <v>0</v>
      </c>
      <c r="S439">
        <v>0</v>
      </c>
      <c r="T439">
        <v>1</v>
      </c>
      <c r="U439">
        <v>1</v>
      </c>
      <c r="V439">
        <v>7</v>
      </c>
      <c r="W439">
        <v>0</v>
      </c>
      <c r="X439">
        <v>0</v>
      </c>
      <c r="Y439">
        <v>0</v>
      </c>
    </row>
    <row r="440" spans="1:25" hidden="1" x14ac:dyDescent="0.2">
      <c r="A440" t="s">
        <v>514</v>
      </c>
      <c r="B440" t="s">
        <v>476</v>
      </c>
      <c r="C440" t="s">
        <v>36</v>
      </c>
      <c r="D440" t="s">
        <v>50</v>
      </c>
      <c r="E440">
        <v>8</v>
      </c>
      <c r="F440" t="s">
        <v>515</v>
      </c>
      <c r="G440" t="s">
        <v>204</v>
      </c>
      <c r="O440">
        <v>23</v>
      </c>
      <c r="P440">
        <v>71</v>
      </c>
      <c r="Q440">
        <v>0</v>
      </c>
      <c r="R440">
        <v>0</v>
      </c>
      <c r="S440">
        <v>0</v>
      </c>
      <c r="T440">
        <v>1</v>
      </c>
      <c r="U440">
        <v>1</v>
      </c>
      <c r="V440">
        <v>7</v>
      </c>
      <c r="W440">
        <v>0</v>
      </c>
      <c r="X440">
        <v>0</v>
      </c>
      <c r="Y440">
        <v>0</v>
      </c>
    </row>
    <row r="441" spans="1:25" hidden="1" x14ac:dyDescent="0.2">
      <c r="A441" t="s">
        <v>490</v>
      </c>
      <c r="B441" t="s">
        <v>476</v>
      </c>
      <c r="C441" t="s">
        <v>41</v>
      </c>
      <c r="D441" t="s">
        <v>38</v>
      </c>
      <c r="E441">
        <v>5</v>
      </c>
      <c r="F441" t="s">
        <v>491</v>
      </c>
      <c r="G441" t="s">
        <v>159</v>
      </c>
      <c r="O441">
        <v>12</v>
      </c>
      <c r="P441">
        <v>57</v>
      </c>
      <c r="Q441">
        <v>0</v>
      </c>
      <c r="R441">
        <v>0</v>
      </c>
      <c r="S441">
        <v>0</v>
      </c>
      <c r="T441">
        <v>3</v>
      </c>
      <c r="U441">
        <v>2</v>
      </c>
      <c r="V441">
        <v>17</v>
      </c>
      <c r="W441">
        <v>0</v>
      </c>
      <c r="X441">
        <v>0</v>
      </c>
      <c r="Y441">
        <v>0</v>
      </c>
    </row>
    <row r="442" spans="1:25" hidden="1" x14ac:dyDescent="0.2">
      <c r="A442" t="s">
        <v>492</v>
      </c>
      <c r="B442" t="s">
        <v>476</v>
      </c>
      <c r="C442" t="s">
        <v>42</v>
      </c>
      <c r="D442" t="s">
        <v>53</v>
      </c>
      <c r="E442">
        <v>1</v>
      </c>
      <c r="F442" t="s">
        <v>493</v>
      </c>
      <c r="G442" t="s">
        <v>98</v>
      </c>
      <c r="O442">
        <v>1</v>
      </c>
      <c r="P442">
        <v>0</v>
      </c>
      <c r="Q442">
        <v>0</v>
      </c>
      <c r="R442">
        <v>0</v>
      </c>
      <c r="S442">
        <v>0</v>
      </c>
      <c r="T442">
        <v>1</v>
      </c>
      <c r="U442">
        <v>1</v>
      </c>
      <c r="V442">
        <v>3</v>
      </c>
      <c r="W442">
        <v>0</v>
      </c>
      <c r="X442">
        <v>0</v>
      </c>
      <c r="Y442">
        <v>0</v>
      </c>
    </row>
    <row r="443" spans="1:25" hidden="1" x14ac:dyDescent="0.2">
      <c r="A443" t="s">
        <v>492</v>
      </c>
      <c r="B443" t="s">
        <v>476</v>
      </c>
      <c r="C443" t="s">
        <v>42</v>
      </c>
      <c r="D443" t="s">
        <v>58</v>
      </c>
      <c r="E443">
        <v>3</v>
      </c>
      <c r="F443" t="s">
        <v>493</v>
      </c>
      <c r="G443" t="s">
        <v>135</v>
      </c>
      <c r="O443">
        <v>2</v>
      </c>
      <c r="P443">
        <v>17</v>
      </c>
      <c r="Q443">
        <v>0</v>
      </c>
      <c r="R443">
        <v>0</v>
      </c>
      <c r="S443">
        <v>0</v>
      </c>
      <c r="T443">
        <v>3</v>
      </c>
      <c r="U443">
        <v>1</v>
      </c>
      <c r="V443">
        <v>5</v>
      </c>
      <c r="W443">
        <v>0</v>
      </c>
      <c r="X443">
        <v>0</v>
      </c>
      <c r="Y443">
        <v>0</v>
      </c>
    </row>
    <row r="444" spans="1:25" hidden="1" x14ac:dyDescent="0.2">
      <c r="A444" t="s">
        <v>641</v>
      </c>
      <c r="B444" t="s">
        <v>476</v>
      </c>
      <c r="C444" t="s">
        <v>38</v>
      </c>
      <c r="D444" t="s">
        <v>37</v>
      </c>
      <c r="E444">
        <v>6</v>
      </c>
      <c r="F444" t="s">
        <v>642</v>
      </c>
      <c r="G444" t="s">
        <v>181</v>
      </c>
      <c r="O444">
        <v>22</v>
      </c>
      <c r="P444">
        <v>109</v>
      </c>
      <c r="Q444">
        <v>1</v>
      </c>
      <c r="R444">
        <v>0</v>
      </c>
      <c r="S444">
        <v>1</v>
      </c>
      <c r="T444">
        <v>4</v>
      </c>
      <c r="U444">
        <v>3</v>
      </c>
      <c r="V444">
        <v>14</v>
      </c>
      <c r="W444">
        <v>0</v>
      </c>
      <c r="X444">
        <v>0</v>
      </c>
      <c r="Y444">
        <v>0</v>
      </c>
    </row>
    <row r="445" spans="1:25" hidden="1" x14ac:dyDescent="0.2">
      <c r="A445" t="s">
        <v>645</v>
      </c>
      <c r="B445" t="s">
        <v>476</v>
      </c>
      <c r="C445" t="s">
        <v>40</v>
      </c>
      <c r="D445" t="s">
        <v>36</v>
      </c>
      <c r="E445">
        <v>5</v>
      </c>
      <c r="F445" t="s">
        <v>646</v>
      </c>
      <c r="G445" t="s">
        <v>158</v>
      </c>
      <c r="O445">
        <v>1</v>
      </c>
      <c r="P445">
        <v>2</v>
      </c>
      <c r="Q445">
        <v>0</v>
      </c>
      <c r="R445">
        <v>0</v>
      </c>
      <c r="S445">
        <v>0</v>
      </c>
      <c r="T445">
        <v>1</v>
      </c>
      <c r="U445">
        <v>0</v>
      </c>
      <c r="V445">
        <v>0</v>
      </c>
      <c r="W445">
        <v>0</v>
      </c>
      <c r="X445">
        <v>0</v>
      </c>
      <c r="Y445">
        <v>0</v>
      </c>
    </row>
    <row r="446" spans="1:25" hidden="1" x14ac:dyDescent="0.2">
      <c r="A446" t="s">
        <v>524</v>
      </c>
      <c r="B446" t="s">
        <v>476</v>
      </c>
      <c r="C446" t="s">
        <v>53</v>
      </c>
      <c r="D446" t="s">
        <v>36</v>
      </c>
      <c r="E446">
        <v>7</v>
      </c>
      <c r="F446" t="s">
        <v>525</v>
      </c>
      <c r="G446" t="s">
        <v>191</v>
      </c>
      <c r="O446">
        <v>9</v>
      </c>
      <c r="P446">
        <v>29</v>
      </c>
      <c r="Q446">
        <v>0</v>
      </c>
      <c r="R446">
        <v>0</v>
      </c>
      <c r="S446">
        <v>0</v>
      </c>
      <c r="T446">
        <v>4</v>
      </c>
      <c r="U446">
        <v>3</v>
      </c>
      <c r="V446">
        <v>22</v>
      </c>
      <c r="W446">
        <v>0</v>
      </c>
      <c r="X446">
        <v>0</v>
      </c>
      <c r="Y446">
        <v>0</v>
      </c>
    </row>
    <row r="447" spans="1:25" hidden="1" x14ac:dyDescent="0.2">
      <c r="A447" t="s">
        <v>615</v>
      </c>
      <c r="B447" t="s">
        <v>476</v>
      </c>
      <c r="C447" t="s">
        <v>35</v>
      </c>
      <c r="D447" t="s">
        <v>60</v>
      </c>
      <c r="E447">
        <v>8</v>
      </c>
      <c r="F447" t="s">
        <v>616</v>
      </c>
      <c r="G447" t="s">
        <v>203</v>
      </c>
      <c r="O447">
        <v>15</v>
      </c>
      <c r="P447">
        <v>46</v>
      </c>
      <c r="Q447">
        <v>0</v>
      </c>
      <c r="R447">
        <v>0</v>
      </c>
      <c r="S447">
        <v>0</v>
      </c>
      <c r="T447">
        <v>1</v>
      </c>
      <c r="U447">
        <v>1</v>
      </c>
      <c r="V447">
        <v>6</v>
      </c>
      <c r="W447">
        <v>0</v>
      </c>
      <c r="X447">
        <v>0</v>
      </c>
      <c r="Y447">
        <v>0</v>
      </c>
    </row>
    <row r="448" spans="1:25" hidden="1" x14ac:dyDescent="0.2">
      <c r="A448" t="s">
        <v>579</v>
      </c>
      <c r="B448" t="s">
        <v>476</v>
      </c>
      <c r="C448" t="s">
        <v>31</v>
      </c>
      <c r="D448" t="s">
        <v>47</v>
      </c>
      <c r="E448">
        <v>8</v>
      </c>
      <c r="F448" t="s">
        <v>580</v>
      </c>
      <c r="G448" t="s">
        <v>208</v>
      </c>
      <c r="O448">
        <v>19</v>
      </c>
      <c r="P448">
        <v>60</v>
      </c>
      <c r="Q448">
        <v>2</v>
      </c>
      <c r="R448">
        <v>0</v>
      </c>
      <c r="S448">
        <v>0</v>
      </c>
      <c r="T448">
        <v>2</v>
      </c>
      <c r="U448">
        <v>1</v>
      </c>
      <c r="V448">
        <v>-5</v>
      </c>
      <c r="W448">
        <v>0</v>
      </c>
      <c r="X448">
        <v>0</v>
      </c>
      <c r="Y448">
        <v>0</v>
      </c>
    </row>
    <row r="449" spans="1:25" hidden="1" x14ac:dyDescent="0.2">
      <c r="A449" t="s">
        <v>486</v>
      </c>
      <c r="B449" t="s">
        <v>476</v>
      </c>
      <c r="C449" t="s">
        <v>62</v>
      </c>
      <c r="D449" t="s">
        <v>61</v>
      </c>
      <c r="E449">
        <v>8</v>
      </c>
      <c r="F449" t="s">
        <v>487</v>
      </c>
      <c r="G449" t="s">
        <v>197</v>
      </c>
      <c r="O449">
        <v>20</v>
      </c>
      <c r="P449">
        <v>97</v>
      </c>
      <c r="Q449">
        <v>1</v>
      </c>
      <c r="R449">
        <v>0</v>
      </c>
      <c r="S449">
        <v>0</v>
      </c>
      <c r="T449">
        <v>6</v>
      </c>
      <c r="U449">
        <v>4</v>
      </c>
      <c r="V449">
        <v>25</v>
      </c>
      <c r="W449">
        <v>0</v>
      </c>
      <c r="X449">
        <v>0</v>
      </c>
      <c r="Y449">
        <v>0</v>
      </c>
    </row>
    <row r="450" spans="1:25" hidden="1" x14ac:dyDescent="0.2">
      <c r="A450" t="s">
        <v>559</v>
      </c>
      <c r="B450" t="s">
        <v>476</v>
      </c>
      <c r="C450" t="s">
        <v>37</v>
      </c>
      <c r="D450" t="s">
        <v>34</v>
      </c>
      <c r="E450">
        <v>7</v>
      </c>
      <c r="F450" t="s">
        <v>560</v>
      </c>
      <c r="G450" t="s">
        <v>193</v>
      </c>
      <c r="O450">
        <v>4</v>
      </c>
      <c r="P450">
        <v>56</v>
      </c>
      <c r="Q450">
        <v>0</v>
      </c>
      <c r="R450">
        <v>0</v>
      </c>
      <c r="S450">
        <v>0</v>
      </c>
      <c r="T450">
        <v>3</v>
      </c>
      <c r="U450">
        <v>1</v>
      </c>
      <c r="V450">
        <v>6</v>
      </c>
      <c r="W450">
        <v>0</v>
      </c>
      <c r="X450">
        <v>0</v>
      </c>
      <c r="Y450">
        <v>0</v>
      </c>
    </row>
    <row r="451" spans="1:25" hidden="1" x14ac:dyDescent="0.2">
      <c r="A451" t="s">
        <v>516</v>
      </c>
      <c r="B451" t="s">
        <v>476</v>
      </c>
      <c r="C451" t="s">
        <v>38</v>
      </c>
      <c r="D451" t="s">
        <v>44</v>
      </c>
      <c r="E451">
        <v>7</v>
      </c>
      <c r="F451" t="s">
        <v>517</v>
      </c>
      <c r="G451" t="s">
        <v>194</v>
      </c>
      <c r="O451">
        <v>6</v>
      </c>
      <c r="P451">
        <v>97</v>
      </c>
      <c r="Q451">
        <v>1</v>
      </c>
      <c r="R451">
        <v>0</v>
      </c>
      <c r="S451">
        <v>0</v>
      </c>
      <c r="T451">
        <v>3</v>
      </c>
      <c r="U451">
        <v>3</v>
      </c>
      <c r="V451">
        <v>24</v>
      </c>
      <c r="W451">
        <v>0</v>
      </c>
      <c r="X451">
        <v>0</v>
      </c>
      <c r="Y451">
        <v>0</v>
      </c>
    </row>
    <row r="452" spans="1:25" hidden="1" x14ac:dyDescent="0.2">
      <c r="A452" t="s">
        <v>565</v>
      </c>
      <c r="B452" t="s">
        <v>476</v>
      </c>
      <c r="C452" t="s">
        <v>45</v>
      </c>
      <c r="D452" t="s">
        <v>49</v>
      </c>
      <c r="E452">
        <v>4</v>
      </c>
      <c r="F452" t="s">
        <v>566</v>
      </c>
      <c r="G452" t="s">
        <v>141</v>
      </c>
      <c r="O452">
        <v>8</v>
      </c>
      <c r="P452">
        <v>31</v>
      </c>
      <c r="Q452">
        <v>0</v>
      </c>
      <c r="R452">
        <v>0</v>
      </c>
      <c r="S452">
        <v>0</v>
      </c>
      <c r="T452">
        <v>10</v>
      </c>
      <c r="U452">
        <v>9</v>
      </c>
      <c r="V452">
        <v>85</v>
      </c>
      <c r="W452">
        <v>1</v>
      </c>
      <c r="X452">
        <v>0</v>
      </c>
      <c r="Y452">
        <v>0</v>
      </c>
    </row>
    <row r="453" spans="1:25" hidden="1" x14ac:dyDescent="0.2">
      <c r="A453" t="s">
        <v>498</v>
      </c>
      <c r="B453" t="s">
        <v>476</v>
      </c>
      <c r="C453" t="s">
        <v>62</v>
      </c>
      <c r="D453" t="s">
        <v>52</v>
      </c>
      <c r="E453">
        <v>5</v>
      </c>
      <c r="F453" t="s">
        <v>499</v>
      </c>
      <c r="G453" t="s">
        <v>156</v>
      </c>
      <c r="O453">
        <v>12</v>
      </c>
      <c r="P453">
        <v>58</v>
      </c>
      <c r="Q453">
        <v>0</v>
      </c>
      <c r="R453">
        <v>0</v>
      </c>
      <c r="S453">
        <v>0</v>
      </c>
      <c r="T453">
        <v>4</v>
      </c>
      <c r="U453">
        <v>1</v>
      </c>
      <c r="V453">
        <v>26</v>
      </c>
      <c r="W453">
        <v>0</v>
      </c>
      <c r="X453">
        <v>0</v>
      </c>
      <c r="Y453">
        <v>0</v>
      </c>
    </row>
    <row r="454" spans="1:25" hidden="1" x14ac:dyDescent="0.2">
      <c r="A454" t="s">
        <v>537</v>
      </c>
      <c r="B454" t="s">
        <v>476</v>
      </c>
      <c r="C454" t="s">
        <v>55</v>
      </c>
      <c r="D454" t="s">
        <v>49</v>
      </c>
      <c r="E454">
        <v>8</v>
      </c>
      <c r="F454" t="s">
        <v>538</v>
      </c>
      <c r="G454" t="s">
        <v>202</v>
      </c>
      <c r="O454">
        <v>17</v>
      </c>
      <c r="P454">
        <v>69</v>
      </c>
      <c r="Q454">
        <v>0</v>
      </c>
      <c r="R454">
        <v>0</v>
      </c>
      <c r="S454">
        <v>0</v>
      </c>
      <c r="T454">
        <v>1</v>
      </c>
      <c r="U454">
        <v>1</v>
      </c>
      <c r="V454">
        <v>5</v>
      </c>
      <c r="W454">
        <v>0</v>
      </c>
      <c r="X454">
        <v>0</v>
      </c>
      <c r="Y454">
        <v>0</v>
      </c>
    </row>
    <row r="455" spans="1:25" hidden="1" x14ac:dyDescent="0.2">
      <c r="A455" t="s">
        <v>537</v>
      </c>
      <c r="B455" t="s">
        <v>476</v>
      </c>
      <c r="C455" t="s">
        <v>55</v>
      </c>
      <c r="D455" t="s">
        <v>48</v>
      </c>
      <c r="E455">
        <v>4</v>
      </c>
      <c r="F455" t="s">
        <v>538</v>
      </c>
      <c r="G455" t="s">
        <v>139</v>
      </c>
      <c r="O455">
        <v>27</v>
      </c>
      <c r="P455">
        <v>150</v>
      </c>
      <c r="Q455">
        <v>0</v>
      </c>
      <c r="R455">
        <v>0</v>
      </c>
      <c r="S455">
        <v>1</v>
      </c>
      <c r="T455">
        <v>1</v>
      </c>
      <c r="U455">
        <v>0</v>
      </c>
      <c r="V455">
        <v>0</v>
      </c>
      <c r="W455">
        <v>0</v>
      </c>
      <c r="X455">
        <v>0</v>
      </c>
      <c r="Y455">
        <v>0</v>
      </c>
    </row>
    <row r="456" spans="1:25" hidden="1" x14ac:dyDescent="0.2">
      <c r="A456" t="s">
        <v>551</v>
      </c>
      <c r="B456" t="s">
        <v>476</v>
      </c>
      <c r="C456" t="s">
        <v>41</v>
      </c>
      <c r="D456" t="s">
        <v>36</v>
      </c>
      <c r="E456">
        <v>2</v>
      </c>
      <c r="F456" t="s">
        <v>552</v>
      </c>
      <c r="G456" t="s">
        <v>117</v>
      </c>
      <c r="O456">
        <v>3</v>
      </c>
      <c r="P456">
        <v>7</v>
      </c>
      <c r="Q456">
        <v>0</v>
      </c>
      <c r="R456">
        <v>0</v>
      </c>
      <c r="S456">
        <v>0</v>
      </c>
      <c r="T456">
        <v>1</v>
      </c>
      <c r="U456">
        <v>1</v>
      </c>
      <c r="V456">
        <v>19</v>
      </c>
      <c r="W456">
        <v>0</v>
      </c>
      <c r="X456">
        <v>0</v>
      </c>
      <c r="Y456">
        <v>0</v>
      </c>
    </row>
    <row r="457" spans="1:25" hidden="1" x14ac:dyDescent="0.2">
      <c r="A457" t="s">
        <v>647</v>
      </c>
      <c r="B457" t="s">
        <v>476</v>
      </c>
      <c r="C457" t="s">
        <v>54</v>
      </c>
      <c r="D457" t="s">
        <v>59</v>
      </c>
      <c r="E457">
        <v>3</v>
      </c>
      <c r="F457" t="s">
        <v>648</v>
      </c>
      <c r="G457" t="s">
        <v>126</v>
      </c>
      <c r="O457">
        <v>5</v>
      </c>
      <c r="P457">
        <v>10</v>
      </c>
      <c r="Q457">
        <v>0</v>
      </c>
      <c r="R457">
        <v>0</v>
      </c>
      <c r="S457">
        <v>0</v>
      </c>
      <c r="T457">
        <v>2</v>
      </c>
      <c r="U457">
        <v>2</v>
      </c>
      <c r="V457">
        <v>31</v>
      </c>
      <c r="W457">
        <v>0</v>
      </c>
      <c r="X457">
        <v>0</v>
      </c>
      <c r="Y457">
        <v>0</v>
      </c>
    </row>
    <row r="458" spans="1:25" hidden="1" x14ac:dyDescent="0.2">
      <c r="A458" t="s">
        <v>1418</v>
      </c>
      <c r="B458" t="s">
        <v>476</v>
      </c>
      <c r="C458" t="s">
        <v>60</v>
      </c>
      <c r="D458" t="s">
        <v>35</v>
      </c>
      <c r="E458">
        <v>8</v>
      </c>
      <c r="F458" t="s">
        <v>1419</v>
      </c>
      <c r="G458" t="s">
        <v>203</v>
      </c>
      <c r="O458">
        <v>5</v>
      </c>
      <c r="P458">
        <v>6</v>
      </c>
      <c r="Q458">
        <v>0</v>
      </c>
      <c r="R458">
        <v>0</v>
      </c>
      <c r="S458">
        <v>0</v>
      </c>
      <c r="T458">
        <v>3</v>
      </c>
      <c r="U458">
        <v>2</v>
      </c>
      <c r="V458">
        <v>17</v>
      </c>
      <c r="W458">
        <v>0</v>
      </c>
      <c r="X458">
        <v>0</v>
      </c>
      <c r="Y458">
        <v>0</v>
      </c>
    </row>
    <row r="459" spans="1:25" hidden="1" x14ac:dyDescent="0.2">
      <c r="A459" t="s">
        <v>649</v>
      </c>
      <c r="B459" t="s">
        <v>476</v>
      </c>
      <c r="C459" t="s">
        <v>46</v>
      </c>
      <c r="D459" t="s">
        <v>48</v>
      </c>
      <c r="E459">
        <v>6</v>
      </c>
      <c r="F459" t="s">
        <v>650</v>
      </c>
      <c r="G459" t="s">
        <v>169</v>
      </c>
      <c r="O459">
        <v>14</v>
      </c>
      <c r="P459">
        <v>40</v>
      </c>
      <c r="Q459">
        <v>0</v>
      </c>
      <c r="R459">
        <v>0</v>
      </c>
      <c r="S459">
        <v>0</v>
      </c>
      <c r="T459">
        <v>1</v>
      </c>
      <c r="U459">
        <v>1</v>
      </c>
      <c r="V459">
        <v>5</v>
      </c>
      <c r="W459">
        <v>0</v>
      </c>
      <c r="X459">
        <v>0</v>
      </c>
      <c r="Y459">
        <v>0</v>
      </c>
    </row>
    <row r="460" spans="1:25" hidden="1" x14ac:dyDescent="0.2">
      <c r="A460" t="s">
        <v>659</v>
      </c>
      <c r="B460" t="s">
        <v>476</v>
      </c>
      <c r="C460" t="s">
        <v>35</v>
      </c>
      <c r="D460" t="s">
        <v>60</v>
      </c>
      <c r="E460">
        <v>8</v>
      </c>
      <c r="F460" t="s">
        <v>660</v>
      </c>
      <c r="G460" t="s">
        <v>203</v>
      </c>
      <c r="O460">
        <v>20</v>
      </c>
      <c r="P460">
        <v>133</v>
      </c>
      <c r="Q460">
        <v>1</v>
      </c>
      <c r="R460">
        <v>0</v>
      </c>
      <c r="S460">
        <v>1</v>
      </c>
      <c r="T460">
        <v>3</v>
      </c>
      <c r="U460">
        <v>3</v>
      </c>
      <c r="V460">
        <v>13</v>
      </c>
      <c r="W460">
        <v>0</v>
      </c>
      <c r="X460">
        <v>0</v>
      </c>
      <c r="Y460">
        <v>0</v>
      </c>
    </row>
    <row r="461" spans="1:25" hidden="1" x14ac:dyDescent="0.2">
      <c r="A461" t="s">
        <v>613</v>
      </c>
      <c r="B461" t="s">
        <v>476</v>
      </c>
      <c r="C461" t="s">
        <v>55</v>
      </c>
      <c r="D461" t="s">
        <v>46</v>
      </c>
      <c r="E461">
        <v>7</v>
      </c>
      <c r="F461" t="s">
        <v>614</v>
      </c>
      <c r="G461" t="s">
        <v>195</v>
      </c>
      <c r="O461">
        <v>3</v>
      </c>
      <c r="P461">
        <v>25</v>
      </c>
      <c r="Q461">
        <v>0</v>
      </c>
      <c r="R461">
        <v>0</v>
      </c>
      <c r="S461">
        <v>0</v>
      </c>
      <c r="T461">
        <v>1</v>
      </c>
      <c r="U461">
        <v>1</v>
      </c>
      <c r="V461">
        <v>10</v>
      </c>
      <c r="W461">
        <v>0</v>
      </c>
      <c r="X461">
        <v>0</v>
      </c>
      <c r="Y461">
        <v>0</v>
      </c>
    </row>
    <row r="462" spans="1:25" hidden="1" x14ac:dyDescent="0.2">
      <c r="A462" t="s">
        <v>567</v>
      </c>
      <c r="B462" t="s">
        <v>476</v>
      </c>
      <c r="C462" t="s">
        <v>42</v>
      </c>
      <c r="D462" t="s">
        <v>58</v>
      </c>
      <c r="E462">
        <v>3</v>
      </c>
      <c r="F462" t="s">
        <v>568</v>
      </c>
      <c r="G462" t="s">
        <v>135</v>
      </c>
      <c r="O462">
        <v>7</v>
      </c>
      <c r="P462">
        <v>38</v>
      </c>
      <c r="Q462">
        <v>0</v>
      </c>
      <c r="R462">
        <v>0</v>
      </c>
      <c r="S462">
        <v>0</v>
      </c>
      <c r="T462">
        <v>3</v>
      </c>
      <c r="U462">
        <v>3</v>
      </c>
      <c r="V462">
        <v>27</v>
      </c>
      <c r="W462">
        <v>0</v>
      </c>
      <c r="X462">
        <v>0</v>
      </c>
      <c r="Y462">
        <v>0</v>
      </c>
    </row>
    <row r="463" spans="1:25" hidden="1" x14ac:dyDescent="0.2">
      <c r="A463" t="s">
        <v>651</v>
      </c>
      <c r="B463" t="s">
        <v>476</v>
      </c>
      <c r="C463" t="s">
        <v>42</v>
      </c>
      <c r="D463" t="s">
        <v>33</v>
      </c>
      <c r="E463">
        <v>7</v>
      </c>
      <c r="F463" t="s">
        <v>652</v>
      </c>
      <c r="G463" t="s">
        <v>186</v>
      </c>
      <c r="O463">
        <v>12</v>
      </c>
      <c r="P463">
        <v>48</v>
      </c>
      <c r="Q463">
        <v>0</v>
      </c>
      <c r="R463">
        <v>0</v>
      </c>
      <c r="S463">
        <v>0</v>
      </c>
      <c r="T463">
        <v>1</v>
      </c>
      <c r="U463">
        <v>1</v>
      </c>
      <c r="V463">
        <v>10</v>
      </c>
      <c r="W463">
        <v>0</v>
      </c>
      <c r="X463">
        <v>0</v>
      </c>
      <c r="Y463">
        <v>0</v>
      </c>
    </row>
    <row r="464" spans="1:25" hidden="1" x14ac:dyDescent="0.2">
      <c r="A464" t="s">
        <v>627</v>
      </c>
      <c r="B464" t="s">
        <v>476</v>
      </c>
      <c r="C464" t="s">
        <v>47</v>
      </c>
      <c r="D464" t="s">
        <v>60</v>
      </c>
      <c r="E464">
        <v>4</v>
      </c>
      <c r="F464" t="s">
        <v>628</v>
      </c>
      <c r="G464" t="s">
        <v>149</v>
      </c>
      <c r="O464">
        <v>18</v>
      </c>
      <c r="P464">
        <v>90</v>
      </c>
      <c r="Q464">
        <v>0</v>
      </c>
      <c r="R464">
        <v>0</v>
      </c>
      <c r="S464">
        <v>0</v>
      </c>
      <c r="T464">
        <v>3</v>
      </c>
      <c r="U464">
        <v>1</v>
      </c>
      <c r="V464">
        <v>3</v>
      </c>
      <c r="W464">
        <v>0</v>
      </c>
      <c r="X464">
        <v>0</v>
      </c>
      <c r="Y464">
        <v>0</v>
      </c>
    </row>
    <row r="465" spans="1:25" hidden="1" x14ac:dyDescent="0.2">
      <c r="A465" t="s">
        <v>653</v>
      </c>
      <c r="B465" t="s">
        <v>476</v>
      </c>
      <c r="C465" t="s">
        <v>34</v>
      </c>
      <c r="D465" t="s">
        <v>43</v>
      </c>
      <c r="E465">
        <v>5</v>
      </c>
      <c r="F465" t="s">
        <v>654</v>
      </c>
      <c r="G465" t="s">
        <v>165</v>
      </c>
      <c r="O465">
        <v>15</v>
      </c>
      <c r="P465">
        <v>60</v>
      </c>
      <c r="Q465">
        <v>0</v>
      </c>
      <c r="R465">
        <v>0</v>
      </c>
      <c r="S465">
        <v>0</v>
      </c>
      <c r="T465">
        <v>4</v>
      </c>
      <c r="U465">
        <v>4</v>
      </c>
      <c r="V465">
        <v>13</v>
      </c>
      <c r="W465">
        <v>0</v>
      </c>
      <c r="X465">
        <v>0</v>
      </c>
      <c r="Y465">
        <v>0</v>
      </c>
    </row>
    <row r="466" spans="1:25" hidden="1" x14ac:dyDescent="0.2">
      <c r="A466" t="s">
        <v>605</v>
      </c>
      <c r="B466" t="s">
        <v>476</v>
      </c>
      <c r="C466" t="s">
        <v>59</v>
      </c>
      <c r="D466" t="s">
        <v>33</v>
      </c>
      <c r="E466">
        <v>5</v>
      </c>
      <c r="F466" t="s">
        <v>606</v>
      </c>
      <c r="G466" t="s">
        <v>154</v>
      </c>
      <c r="O466">
        <v>3</v>
      </c>
      <c r="P466">
        <v>6</v>
      </c>
      <c r="Q466">
        <v>0</v>
      </c>
      <c r="R466">
        <v>0</v>
      </c>
      <c r="S466">
        <v>0</v>
      </c>
      <c r="T466">
        <v>1</v>
      </c>
      <c r="U466">
        <v>1</v>
      </c>
      <c r="V466">
        <v>6</v>
      </c>
      <c r="W466">
        <v>0</v>
      </c>
      <c r="X466">
        <v>0</v>
      </c>
      <c r="Y466">
        <v>0</v>
      </c>
    </row>
    <row r="467" spans="1:25" hidden="1" x14ac:dyDescent="0.2">
      <c r="A467" t="s">
        <v>651</v>
      </c>
      <c r="B467" t="s">
        <v>476</v>
      </c>
      <c r="C467" t="s">
        <v>42</v>
      </c>
      <c r="D467" t="s">
        <v>54</v>
      </c>
      <c r="E467">
        <v>6</v>
      </c>
      <c r="F467" t="s">
        <v>652</v>
      </c>
      <c r="G467" t="s">
        <v>175</v>
      </c>
      <c r="O467">
        <v>7</v>
      </c>
      <c r="P467">
        <v>24</v>
      </c>
      <c r="Q467">
        <v>0</v>
      </c>
      <c r="R467">
        <v>0</v>
      </c>
      <c r="S467">
        <v>0</v>
      </c>
      <c r="T467">
        <v>1</v>
      </c>
      <c r="U467">
        <v>1</v>
      </c>
      <c r="V467">
        <v>12</v>
      </c>
      <c r="W467">
        <v>0</v>
      </c>
      <c r="X467">
        <v>0</v>
      </c>
      <c r="Y467">
        <v>0</v>
      </c>
    </row>
    <row r="468" spans="1:25" hidden="1" x14ac:dyDescent="0.2">
      <c r="A468" t="s">
        <v>599</v>
      </c>
      <c r="B468" t="s">
        <v>476</v>
      </c>
      <c r="C468" t="s">
        <v>40</v>
      </c>
      <c r="D468" t="s">
        <v>58</v>
      </c>
      <c r="E468">
        <v>7</v>
      </c>
      <c r="F468" t="s">
        <v>600</v>
      </c>
      <c r="G468" t="s">
        <v>184</v>
      </c>
      <c r="O468">
        <v>20</v>
      </c>
      <c r="P468">
        <v>115</v>
      </c>
      <c r="Q468">
        <v>1</v>
      </c>
      <c r="R468">
        <v>0</v>
      </c>
      <c r="S468">
        <v>1</v>
      </c>
      <c r="T468">
        <v>3</v>
      </c>
      <c r="U468">
        <v>1</v>
      </c>
      <c r="V468">
        <v>9</v>
      </c>
      <c r="W468">
        <v>0</v>
      </c>
      <c r="X468">
        <v>0</v>
      </c>
      <c r="Y468">
        <v>0</v>
      </c>
    </row>
    <row r="469" spans="1:25" hidden="1" x14ac:dyDescent="0.2">
      <c r="A469" t="s">
        <v>496</v>
      </c>
      <c r="B469" t="s">
        <v>476</v>
      </c>
      <c r="C469" t="s">
        <v>38</v>
      </c>
      <c r="D469" t="s">
        <v>50</v>
      </c>
      <c r="E469">
        <v>1</v>
      </c>
      <c r="F469" t="s">
        <v>497</v>
      </c>
      <c r="G469" t="s">
        <v>105</v>
      </c>
      <c r="O469">
        <v>5</v>
      </c>
      <c r="P469">
        <v>50</v>
      </c>
      <c r="Q469">
        <v>0</v>
      </c>
      <c r="R469">
        <v>0</v>
      </c>
      <c r="S469">
        <v>0</v>
      </c>
      <c r="T469">
        <v>9</v>
      </c>
      <c r="U469">
        <v>7</v>
      </c>
      <c r="V469">
        <v>76</v>
      </c>
      <c r="W469">
        <v>0</v>
      </c>
      <c r="X469">
        <v>0</v>
      </c>
      <c r="Y469">
        <v>0</v>
      </c>
    </row>
    <row r="470" spans="1:25" hidden="1" x14ac:dyDescent="0.2">
      <c r="A470" t="s">
        <v>553</v>
      </c>
      <c r="B470" t="s">
        <v>476</v>
      </c>
      <c r="C470" t="s">
        <v>48</v>
      </c>
      <c r="D470" t="s">
        <v>62</v>
      </c>
      <c r="E470">
        <v>7</v>
      </c>
      <c r="F470" t="s">
        <v>554</v>
      </c>
      <c r="G470" t="s">
        <v>190</v>
      </c>
      <c r="O470">
        <v>4</v>
      </c>
      <c r="P470">
        <v>9</v>
      </c>
      <c r="Q470">
        <v>0</v>
      </c>
      <c r="R470">
        <v>0</v>
      </c>
      <c r="S470">
        <v>0</v>
      </c>
      <c r="T470">
        <v>2</v>
      </c>
      <c r="U470">
        <v>1</v>
      </c>
      <c r="V470">
        <v>8</v>
      </c>
      <c r="W470">
        <v>0</v>
      </c>
      <c r="X470">
        <v>0</v>
      </c>
      <c r="Y470">
        <v>0</v>
      </c>
    </row>
    <row r="471" spans="1:25" hidden="1" x14ac:dyDescent="0.2">
      <c r="A471" t="s">
        <v>655</v>
      </c>
      <c r="B471" t="s">
        <v>476</v>
      </c>
      <c r="C471" t="s">
        <v>45</v>
      </c>
      <c r="D471" t="s">
        <v>31</v>
      </c>
      <c r="E471">
        <v>6</v>
      </c>
      <c r="F471" t="s">
        <v>656</v>
      </c>
      <c r="G471" t="s">
        <v>172</v>
      </c>
      <c r="O471">
        <v>10</v>
      </c>
      <c r="P471">
        <v>27</v>
      </c>
      <c r="Q471">
        <v>0</v>
      </c>
      <c r="R471">
        <v>0</v>
      </c>
      <c r="S471">
        <v>0</v>
      </c>
      <c r="T471">
        <v>1</v>
      </c>
      <c r="U471">
        <v>0</v>
      </c>
      <c r="V471">
        <v>0</v>
      </c>
      <c r="W471">
        <v>0</v>
      </c>
      <c r="X471">
        <v>0</v>
      </c>
      <c r="Y471">
        <v>0</v>
      </c>
    </row>
    <row r="472" spans="1:25" hidden="1" x14ac:dyDescent="0.2">
      <c r="A472" t="s">
        <v>657</v>
      </c>
      <c r="B472" t="s">
        <v>476</v>
      </c>
      <c r="C472" t="s">
        <v>60</v>
      </c>
      <c r="D472" t="s">
        <v>57</v>
      </c>
      <c r="E472">
        <v>7</v>
      </c>
      <c r="F472" t="s">
        <v>658</v>
      </c>
      <c r="G472" t="s">
        <v>182</v>
      </c>
      <c r="O472">
        <v>4</v>
      </c>
      <c r="P472">
        <v>21</v>
      </c>
      <c r="Q472">
        <v>0</v>
      </c>
      <c r="R472">
        <v>0</v>
      </c>
      <c r="S472">
        <v>0</v>
      </c>
      <c r="T472">
        <v>5</v>
      </c>
      <c r="U472">
        <v>3</v>
      </c>
      <c r="V472">
        <v>13</v>
      </c>
      <c r="W472">
        <v>0</v>
      </c>
      <c r="X472">
        <v>0</v>
      </c>
      <c r="Y472">
        <v>0</v>
      </c>
    </row>
    <row r="473" spans="1:25" hidden="1" x14ac:dyDescent="0.2">
      <c r="A473" t="s">
        <v>494</v>
      </c>
      <c r="B473" t="s">
        <v>476</v>
      </c>
      <c r="C473" t="s">
        <v>59</v>
      </c>
      <c r="D473" t="s">
        <v>43</v>
      </c>
      <c r="E473">
        <v>6</v>
      </c>
      <c r="F473" t="s">
        <v>495</v>
      </c>
      <c r="G473" t="s">
        <v>180</v>
      </c>
      <c r="O473">
        <v>13</v>
      </c>
      <c r="P473">
        <v>78</v>
      </c>
      <c r="Q473">
        <v>0</v>
      </c>
      <c r="R473">
        <v>0</v>
      </c>
      <c r="S473">
        <v>0</v>
      </c>
      <c r="T473">
        <v>3</v>
      </c>
      <c r="U473">
        <v>2</v>
      </c>
      <c r="V473">
        <v>16</v>
      </c>
      <c r="W473">
        <v>0</v>
      </c>
      <c r="X473">
        <v>0</v>
      </c>
      <c r="Y473">
        <v>0</v>
      </c>
    </row>
    <row r="474" spans="1:25" hidden="1" x14ac:dyDescent="0.2">
      <c r="A474" t="s">
        <v>551</v>
      </c>
      <c r="B474" t="s">
        <v>476</v>
      </c>
      <c r="C474" t="s">
        <v>41</v>
      </c>
      <c r="D474" t="s">
        <v>44</v>
      </c>
      <c r="E474">
        <v>3</v>
      </c>
      <c r="F474" t="s">
        <v>552</v>
      </c>
      <c r="G474" t="s">
        <v>128</v>
      </c>
      <c r="O474">
        <v>1</v>
      </c>
      <c r="P474">
        <v>4</v>
      </c>
      <c r="Q474">
        <v>0</v>
      </c>
      <c r="R474">
        <v>0</v>
      </c>
      <c r="S474">
        <v>0</v>
      </c>
      <c r="T474">
        <v>2</v>
      </c>
      <c r="U474">
        <v>2</v>
      </c>
      <c r="V474">
        <v>22</v>
      </c>
      <c r="W474">
        <v>0</v>
      </c>
      <c r="X474">
        <v>0</v>
      </c>
      <c r="Y474">
        <v>0</v>
      </c>
    </row>
    <row r="475" spans="1:25" hidden="1" x14ac:dyDescent="0.2">
      <c r="A475" t="s">
        <v>530</v>
      </c>
      <c r="B475" t="s">
        <v>531</v>
      </c>
      <c r="C475" t="s">
        <v>61</v>
      </c>
      <c r="D475" t="s">
        <v>46</v>
      </c>
      <c r="E475">
        <v>5</v>
      </c>
      <c r="F475" t="s">
        <v>532</v>
      </c>
      <c r="G475" t="s">
        <v>163</v>
      </c>
      <c r="O475">
        <v>10</v>
      </c>
      <c r="P475">
        <v>30</v>
      </c>
      <c r="Q475">
        <v>0</v>
      </c>
      <c r="R475">
        <v>0</v>
      </c>
      <c r="S475">
        <v>0</v>
      </c>
      <c r="T475">
        <v>2</v>
      </c>
      <c r="U475">
        <v>1</v>
      </c>
      <c r="V475">
        <v>7</v>
      </c>
      <c r="W475">
        <v>0</v>
      </c>
      <c r="X475">
        <v>0</v>
      </c>
      <c r="Y475">
        <v>0</v>
      </c>
    </row>
    <row r="476" spans="1:25" hidden="1" x14ac:dyDescent="0.2">
      <c r="A476" t="s">
        <v>490</v>
      </c>
      <c r="B476" t="s">
        <v>476</v>
      </c>
      <c r="C476" t="s">
        <v>41</v>
      </c>
      <c r="D476" t="s">
        <v>37</v>
      </c>
      <c r="E476">
        <v>8</v>
      </c>
      <c r="F476" t="s">
        <v>491</v>
      </c>
      <c r="G476" t="s">
        <v>201</v>
      </c>
      <c r="O476">
        <v>16</v>
      </c>
      <c r="P476">
        <v>80</v>
      </c>
      <c r="Q476">
        <v>0</v>
      </c>
      <c r="R476">
        <v>0</v>
      </c>
      <c r="S476">
        <v>0</v>
      </c>
      <c r="T476">
        <v>5</v>
      </c>
      <c r="U476">
        <v>4</v>
      </c>
      <c r="V476">
        <v>39</v>
      </c>
      <c r="W476">
        <v>0</v>
      </c>
      <c r="X476">
        <v>0</v>
      </c>
      <c r="Y476">
        <v>0</v>
      </c>
    </row>
    <row r="477" spans="1:25" hidden="1" x14ac:dyDescent="0.2">
      <c r="A477" t="s">
        <v>659</v>
      </c>
      <c r="B477" t="s">
        <v>476</v>
      </c>
      <c r="C477" t="s">
        <v>35</v>
      </c>
      <c r="D477" t="s">
        <v>48</v>
      </c>
      <c r="E477">
        <v>3</v>
      </c>
      <c r="F477" t="s">
        <v>660</v>
      </c>
      <c r="G477" t="s">
        <v>131</v>
      </c>
      <c r="O477">
        <v>6</v>
      </c>
      <c r="P477">
        <v>9</v>
      </c>
      <c r="Q477">
        <v>0</v>
      </c>
      <c r="R477">
        <v>0</v>
      </c>
      <c r="S477">
        <v>0</v>
      </c>
      <c r="T477">
        <v>1</v>
      </c>
      <c r="U477">
        <v>1</v>
      </c>
      <c r="V477">
        <v>5</v>
      </c>
      <c r="W477">
        <v>0</v>
      </c>
      <c r="X477">
        <v>0</v>
      </c>
      <c r="Y477">
        <v>0</v>
      </c>
    </row>
    <row r="478" spans="1:25" hidden="1" x14ac:dyDescent="0.2">
      <c r="A478" t="s">
        <v>649</v>
      </c>
      <c r="B478" t="s">
        <v>476</v>
      </c>
      <c r="C478" t="s">
        <v>46</v>
      </c>
      <c r="D478" t="s">
        <v>60</v>
      </c>
      <c r="E478">
        <v>3</v>
      </c>
      <c r="F478" t="s">
        <v>650</v>
      </c>
      <c r="G478" t="s">
        <v>134</v>
      </c>
      <c r="O478">
        <v>22</v>
      </c>
      <c r="P478">
        <v>110</v>
      </c>
      <c r="Q478">
        <v>2</v>
      </c>
      <c r="R478">
        <v>0</v>
      </c>
      <c r="S478">
        <v>1</v>
      </c>
      <c r="T478">
        <v>2</v>
      </c>
      <c r="U478">
        <v>1</v>
      </c>
      <c r="V478">
        <v>40</v>
      </c>
      <c r="W478">
        <v>0</v>
      </c>
      <c r="X478">
        <v>0</v>
      </c>
      <c r="Y478">
        <v>0</v>
      </c>
    </row>
    <row r="479" spans="1:25" hidden="1" x14ac:dyDescent="0.2">
      <c r="A479" t="s">
        <v>482</v>
      </c>
      <c r="B479" t="s">
        <v>476</v>
      </c>
      <c r="C479" t="s">
        <v>52</v>
      </c>
      <c r="D479" t="s">
        <v>57</v>
      </c>
      <c r="E479">
        <v>3</v>
      </c>
      <c r="F479" t="s">
        <v>483</v>
      </c>
      <c r="G479" t="s">
        <v>136</v>
      </c>
      <c r="O479">
        <v>20</v>
      </c>
      <c r="P479">
        <v>74</v>
      </c>
      <c r="Q479">
        <v>0</v>
      </c>
      <c r="R479">
        <v>0</v>
      </c>
      <c r="S479">
        <v>0</v>
      </c>
      <c r="T479">
        <v>3</v>
      </c>
      <c r="U479">
        <v>0</v>
      </c>
      <c r="V479">
        <v>0</v>
      </c>
      <c r="W479">
        <v>0</v>
      </c>
      <c r="X479">
        <v>0</v>
      </c>
      <c r="Y479">
        <v>0</v>
      </c>
    </row>
    <row r="480" spans="1:25" hidden="1" x14ac:dyDescent="0.2">
      <c r="A480" t="s">
        <v>551</v>
      </c>
      <c r="B480" t="s">
        <v>476</v>
      </c>
      <c r="C480" t="s">
        <v>41</v>
      </c>
      <c r="D480" t="s">
        <v>37</v>
      </c>
      <c r="E480">
        <v>8</v>
      </c>
      <c r="F480" t="s">
        <v>552</v>
      </c>
      <c r="G480" t="s">
        <v>201</v>
      </c>
      <c r="O480">
        <v>4</v>
      </c>
      <c r="P480">
        <v>21</v>
      </c>
      <c r="Q480">
        <v>0</v>
      </c>
      <c r="R480">
        <v>0</v>
      </c>
      <c r="S480">
        <v>0</v>
      </c>
      <c r="T480">
        <v>4</v>
      </c>
      <c r="U480">
        <v>2</v>
      </c>
      <c r="V480">
        <v>15</v>
      </c>
      <c r="W480">
        <v>1</v>
      </c>
      <c r="X480">
        <v>0</v>
      </c>
      <c r="Y480">
        <v>0</v>
      </c>
    </row>
    <row r="481" spans="1:25" hidden="1" x14ac:dyDescent="0.2">
      <c r="A481" t="s">
        <v>635</v>
      </c>
      <c r="B481" t="s">
        <v>476</v>
      </c>
      <c r="C481" t="s">
        <v>43</v>
      </c>
      <c r="D481" t="s">
        <v>59</v>
      </c>
      <c r="E481">
        <v>6</v>
      </c>
      <c r="F481" t="s">
        <v>636</v>
      </c>
      <c r="G481" t="s">
        <v>180</v>
      </c>
      <c r="O481">
        <v>16</v>
      </c>
      <c r="P481">
        <v>93</v>
      </c>
      <c r="Q481">
        <v>1</v>
      </c>
      <c r="R481">
        <v>0</v>
      </c>
      <c r="S481">
        <v>0</v>
      </c>
      <c r="T481">
        <v>1</v>
      </c>
      <c r="U481">
        <v>1</v>
      </c>
      <c r="V481">
        <v>11</v>
      </c>
      <c r="W481">
        <v>1</v>
      </c>
      <c r="X481">
        <v>0</v>
      </c>
      <c r="Y481">
        <v>0</v>
      </c>
    </row>
    <row r="482" spans="1:25" hidden="1" x14ac:dyDescent="0.2">
      <c r="A482" t="s">
        <v>571</v>
      </c>
      <c r="B482" t="s">
        <v>476</v>
      </c>
      <c r="C482" t="s">
        <v>57</v>
      </c>
      <c r="D482" t="s">
        <v>60</v>
      </c>
      <c r="E482">
        <v>7</v>
      </c>
      <c r="F482" t="s">
        <v>572</v>
      </c>
      <c r="G482" t="s">
        <v>182</v>
      </c>
      <c r="O482">
        <v>6</v>
      </c>
      <c r="P482">
        <v>32</v>
      </c>
      <c r="Q482">
        <v>0</v>
      </c>
      <c r="R482">
        <v>0</v>
      </c>
      <c r="S482">
        <v>0</v>
      </c>
      <c r="T482">
        <v>2</v>
      </c>
      <c r="U482">
        <v>2</v>
      </c>
      <c r="V482">
        <v>9</v>
      </c>
      <c r="W482">
        <v>0</v>
      </c>
      <c r="X482">
        <v>0</v>
      </c>
      <c r="Y482">
        <v>0</v>
      </c>
    </row>
    <row r="483" spans="1:25" hidden="1" x14ac:dyDescent="0.2">
      <c r="A483" t="s">
        <v>643</v>
      </c>
      <c r="B483" t="s">
        <v>476</v>
      </c>
      <c r="C483" t="s">
        <v>53</v>
      </c>
      <c r="D483" t="s">
        <v>37</v>
      </c>
      <c r="E483">
        <v>3</v>
      </c>
      <c r="F483" t="s">
        <v>644</v>
      </c>
      <c r="G483" t="s">
        <v>123</v>
      </c>
      <c r="O483">
        <v>2</v>
      </c>
      <c r="P483">
        <v>29</v>
      </c>
      <c r="Q483">
        <v>0</v>
      </c>
      <c r="R483">
        <v>0</v>
      </c>
      <c r="S483">
        <v>0</v>
      </c>
      <c r="T483">
        <v>11</v>
      </c>
      <c r="U483">
        <v>8</v>
      </c>
      <c r="V483">
        <v>57</v>
      </c>
      <c r="W483">
        <v>1</v>
      </c>
      <c r="X483">
        <v>0</v>
      </c>
      <c r="Y483">
        <v>0</v>
      </c>
    </row>
    <row r="484" spans="1:25" hidden="1" x14ac:dyDescent="0.2">
      <c r="A484" t="s">
        <v>565</v>
      </c>
      <c r="B484" t="s">
        <v>476</v>
      </c>
      <c r="C484" t="s">
        <v>45</v>
      </c>
      <c r="D484" t="s">
        <v>56</v>
      </c>
      <c r="E484">
        <v>3</v>
      </c>
      <c r="F484" t="s">
        <v>566</v>
      </c>
      <c r="G484" t="s">
        <v>129</v>
      </c>
      <c r="O484">
        <v>4</v>
      </c>
      <c r="P484">
        <v>3</v>
      </c>
      <c r="Q484">
        <v>0</v>
      </c>
      <c r="R484">
        <v>0</v>
      </c>
      <c r="S484">
        <v>0</v>
      </c>
      <c r="T484">
        <v>7</v>
      </c>
      <c r="U484">
        <v>6</v>
      </c>
      <c r="V484">
        <v>32</v>
      </c>
      <c r="W484">
        <v>0</v>
      </c>
      <c r="X484">
        <v>0</v>
      </c>
      <c r="Y484">
        <v>0</v>
      </c>
    </row>
    <row r="485" spans="1:25" hidden="1" x14ac:dyDescent="0.2">
      <c r="A485" t="s">
        <v>494</v>
      </c>
      <c r="B485" t="s">
        <v>476</v>
      </c>
      <c r="C485" t="s">
        <v>59</v>
      </c>
      <c r="D485" t="s">
        <v>44</v>
      </c>
      <c r="E485">
        <v>8</v>
      </c>
      <c r="F485" t="s">
        <v>495</v>
      </c>
      <c r="G485" t="s">
        <v>209</v>
      </c>
      <c r="O485">
        <v>22</v>
      </c>
      <c r="P485">
        <v>70</v>
      </c>
      <c r="Q485">
        <v>0</v>
      </c>
      <c r="R485">
        <v>0</v>
      </c>
      <c r="S485">
        <v>0</v>
      </c>
      <c r="T485">
        <v>3</v>
      </c>
      <c r="U485">
        <v>3</v>
      </c>
      <c r="V485">
        <v>22</v>
      </c>
      <c r="W485">
        <v>0</v>
      </c>
      <c r="X485">
        <v>0</v>
      </c>
      <c r="Y485">
        <v>0</v>
      </c>
    </row>
    <row r="486" spans="1:25" hidden="1" x14ac:dyDescent="0.2">
      <c r="A486" t="s">
        <v>559</v>
      </c>
      <c r="B486" t="s">
        <v>476</v>
      </c>
      <c r="C486" t="s">
        <v>37</v>
      </c>
      <c r="D486" t="s">
        <v>58</v>
      </c>
      <c r="E486">
        <v>4</v>
      </c>
      <c r="F486" t="s">
        <v>560</v>
      </c>
      <c r="G486" t="s">
        <v>145</v>
      </c>
      <c r="O486">
        <v>5</v>
      </c>
      <c r="P486">
        <v>21</v>
      </c>
      <c r="Q486">
        <v>0</v>
      </c>
      <c r="R486">
        <v>0</v>
      </c>
      <c r="S486">
        <v>0</v>
      </c>
      <c r="T486">
        <v>1</v>
      </c>
      <c r="U486">
        <v>0</v>
      </c>
      <c r="V486">
        <v>0</v>
      </c>
      <c r="W486">
        <v>0</v>
      </c>
      <c r="X486">
        <v>0</v>
      </c>
      <c r="Y486">
        <v>0</v>
      </c>
    </row>
    <row r="487" spans="1:25" hidden="1" x14ac:dyDescent="0.2">
      <c r="A487" t="s">
        <v>490</v>
      </c>
      <c r="B487" t="s">
        <v>476</v>
      </c>
      <c r="C487" t="s">
        <v>41</v>
      </c>
      <c r="D487" t="s">
        <v>34</v>
      </c>
      <c r="E487">
        <v>4</v>
      </c>
      <c r="F487" t="s">
        <v>491</v>
      </c>
      <c r="G487" t="s">
        <v>152</v>
      </c>
      <c r="O487">
        <v>17</v>
      </c>
      <c r="P487">
        <v>77</v>
      </c>
      <c r="Q487">
        <v>0</v>
      </c>
      <c r="R487">
        <v>0</v>
      </c>
      <c r="S487">
        <v>0</v>
      </c>
      <c r="T487">
        <v>7</v>
      </c>
      <c r="U487">
        <v>6</v>
      </c>
      <c r="V487">
        <v>51</v>
      </c>
      <c r="W487">
        <v>0</v>
      </c>
      <c r="X487">
        <v>0</v>
      </c>
      <c r="Y487">
        <v>0</v>
      </c>
    </row>
    <row r="488" spans="1:25" hidden="1" x14ac:dyDescent="0.2">
      <c r="A488" t="s">
        <v>603</v>
      </c>
      <c r="B488" t="s">
        <v>476</v>
      </c>
      <c r="C488" t="s">
        <v>35</v>
      </c>
      <c r="D488" t="s">
        <v>45</v>
      </c>
      <c r="E488">
        <v>7</v>
      </c>
      <c r="F488" t="s">
        <v>604</v>
      </c>
      <c r="G488" t="s">
        <v>185</v>
      </c>
      <c r="O488">
        <v>4</v>
      </c>
      <c r="P488">
        <v>11</v>
      </c>
      <c r="Q488">
        <v>0</v>
      </c>
      <c r="R488">
        <v>0</v>
      </c>
      <c r="S488">
        <v>0</v>
      </c>
      <c r="T488">
        <v>2</v>
      </c>
      <c r="U488">
        <v>2</v>
      </c>
      <c r="V488">
        <v>13</v>
      </c>
      <c r="W488">
        <v>0</v>
      </c>
      <c r="X488">
        <v>0</v>
      </c>
      <c r="Y488">
        <v>0</v>
      </c>
    </row>
    <row r="489" spans="1:25" hidden="1" x14ac:dyDescent="0.2">
      <c r="A489" t="s">
        <v>512</v>
      </c>
      <c r="B489" t="s">
        <v>476</v>
      </c>
      <c r="C489" t="s">
        <v>46</v>
      </c>
      <c r="D489" t="s">
        <v>45</v>
      </c>
      <c r="E489">
        <v>8</v>
      </c>
      <c r="F489" t="s">
        <v>513</v>
      </c>
      <c r="G489" t="s">
        <v>198</v>
      </c>
      <c r="O489">
        <v>3</v>
      </c>
      <c r="P489">
        <v>0</v>
      </c>
      <c r="Q489">
        <v>0</v>
      </c>
      <c r="R489">
        <v>0</v>
      </c>
      <c r="S489">
        <v>0</v>
      </c>
      <c r="T489">
        <v>1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1:25" hidden="1" x14ac:dyDescent="0.2">
      <c r="A490" t="s">
        <v>637</v>
      </c>
      <c r="B490" t="s">
        <v>531</v>
      </c>
      <c r="C490" t="s">
        <v>56</v>
      </c>
      <c r="D490" t="s">
        <v>45</v>
      </c>
      <c r="E490">
        <v>3</v>
      </c>
      <c r="F490" t="s">
        <v>638</v>
      </c>
      <c r="G490" t="s">
        <v>129</v>
      </c>
      <c r="O490">
        <v>1</v>
      </c>
      <c r="P490">
        <v>1</v>
      </c>
      <c r="Q490">
        <v>0</v>
      </c>
      <c r="R490">
        <v>0</v>
      </c>
      <c r="S490">
        <v>0</v>
      </c>
      <c r="T490">
        <v>2</v>
      </c>
      <c r="U490">
        <v>1</v>
      </c>
      <c r="V490">
        <v>55</v>
      </c>
      <c r="W490">
        <v>0</v>
      </c>
      <c r="X490">
        <v>0</v>
      </c>
      <c r="Y490">
        <v>0</v>
      </c>
    </row>
    <row r="491" spans="1:25" hidden="1" x14ac:dyDescent="0.2">
      <c r="A491" t="s">
        <v>512</v>
      </c>
      <c r="B491" t="s">
        <v>476</v>
      </c>
      <c r="C491" t="s">
        <v>46</v>
      </c>
      <c r="D491" t="s">
        <v>55</v>
      </c>
      <c r="E491">
        <v>7</v>
      </c>
      <c r="F491" t="s">
        <v>513</v>
      </c>
      <c r="G491" t="s">
        <v>195</v>
      </c>
      <c r="O491">
        <v>5</v>
      </c>
      <c r="P491">
        <v>21</v>
      </c>
      <c r="Q491">
        <v>0</v>
      </c>
      <c r="R491">
        <v>0</v>
      </c>
      <c r="S491">
        <v>0</v>
      </c>
      <c r="T491">
        <v>4</v>
      </c>
      <c r="U491">
        <v>3</v>
      </c>
      <c r="V491">
        <v>28</v>
      </c>
      <c r="W491">
        <v>0</v>
      </c>
      <c r="X491">
        <v>0</v>
      </c>
      <c r="Y491">
        <v>0</v>
      </c>
    </row>
    <row r="492" spans="1:25" hidden="1" x14ac:dyDescent="0.2">
      <c r="A492" t="s">
        <v>661</v>
      </c>
      <c r="B492" t="s">
        <v>476</v>
      </c>
      <c r="C492" t="s">
        <v>44</v>
      </c>
      <c r="D492" t="s">
        <v>38</v>
      </c>
      <c r="E492">
        <v>7</v>
      </c>
      <c r="F492" t="s">
        <v>662</v>
      </c>
      <c r="G492" t="s">
        <v>194</v>
      </c>
      <c r="O492">
        <v>24</v>
      </c>
      <c r="P492">
        <v>125</v>
      </c>
      <c r="Q492">
        <v>0</v>
      </c>
      <c r="R492">
        <v>0</v>
      </c>
      <c r="S492">
        <v>1</v>
      </c>
      <c r="T492">
        <v>1</v>
      </c>
      <c r="U492">
        <v>0</v>
      </c>
      <c r="V492">
        <v>0</v>
      </c>
      <c r="W492">
        <v>0</v>
      </c>
      <c r="X492">
        <v>0</v>
      </c>
      <c r="Y492">
        <v>0</v>
      </c>
    </row>
    <row r="493" spans="1:25" hidden="1" x14ac:dyDescent="0.2">
      <c r="A493" t="s">
        <v>522</v>
      </c>
      <c r="B493" t="s">
        <v>476</v>
      </c>
      <c r="C493" t="s">
        <v>56</v>
      </c>
      <c r="D493" t="s">
        <v>32</v>
      </c>
      <c r="E493">
        <v>8</v>
      </c>
      <c r="F493" t="s">
        <v>523</v>
      </c>
      <c r="G493" t="s">
        <v>206</v>
      </c>
      <c r="O493">
        <v>20</v>
      </c>
      <c r="P493">
        <v>113</v>
      </c>
      <c r="Q493">
        <v>0</v>
      </c>
      <c r="R493">
        <v>0</v>
      </c>
      <c r="S493">
        <v>1</v>
      </c>
      <c r="T493">
        <v>2</v>
      </c>
      <c r="U493">
        <v>1</v>
      </c>
      <c r="V493">
        <v>6</v>
      </c>
      <c r="W493">
        <v>0</v>
      </c>
      <c r="X493">
        <v>0</v>
      </c>
      <c r="Y493">
        <v>0</v>
      </c>
    </row>
    <row r="494" spans="1:25" hidden="1" x14ac:dyDescent="0.2">
      <c r="A494" t="s">
        <v>613</v>
      </c>
      <c r="B494" t="s">
        <v>476</v>
      </c>
      <c r="C494" t="s">
        <v>55</v>
      </c>
      <c r="D494" t="s">
        <v>45</v>
      </c>
      <c r="E494">
        <v>5</v>
      </c>
      <c r="F494" t="s">
        <v>614</v>
      </c>
      <c r="G494" t="s">
        <v>157</v>
      </c>
      <c r="O494">
        <v>8</v>
      </c>
      <c r="P494">
        <v>58</v>
      </c>
      <c r="Q494">
        <v>0</v>
      </c>
      <c r="R494">
        <v>0</v>
      </c>
      <c r="S494">
        <v>0</v>
      </c>
      <c r="T494">
        <v>1</v>
      </c>
      <c r="U494">
        <v>0</v>
      </c>
      <c r="V494">
        <v>0</v>
      </c>
      <c r="W494">
        <v>0</v>
      </c>
      <c r="X494">
        <v>0</v>
      </c>
      <c r="Y494">
        <v>0</v>
      </c>
    </row>
    <row r="495" spans="1:25" hidden="1" x14ac:dyDescent="0.2">
      <c r="A495" t="s">
        <v>639</v>
      </c>
      <c r="B495" t="s">
        <v>476</v>
      </c>
      <c r="C495" t="s">
        <v>32</v>
      </c>
      <c r="D495" t="s">
        <v>38</v>
      </c>
      <c r="E495">
        <v>3</v>
      </c>
      <c r="F495" t="s">
        <v>640</v>
      </c>
      <c r="G495" t="s">
        <v>130</v>
      </c>
      <c r="O495">
        <v>10</v>
      </c>
      <c r="P495">
        <v>31</v>
      </c>
      <c r="Q495">
        <v>0</v>
      </c>
      <c r="R495">
        <v>0</v>
      </c>
      <c r="S495">
        <v>0</v>
      </c>
      <c r="T495">
        <v>8</v>
      </c>
      <c r="U495">
        <v>7</v>
      </c>
      <c r="V495">
        <v>44</v>
      </c>
      <c r="W495">
        <v>0</v>
      </c>
      <c r="X495">
        <v>0</v>
      </c>
      <c r="Y495">
        <v>0</v>
      </c>
    </row>
    <row r="496" spans="1:25" hidden="1" x14ac:dyDescent="0.2">
      <c r="A496" t="s">
        <v>506</v>
      </c>
      <c r="B496" t="s">
        <v>476</v>
      </c>
      <c r="C496" t="s">
        <v>36</v>
      </c>
      <c r="D496" t="s">
        <v>50</v>
      </c>
      <c r="E496">
        <v>8</v>
      </c>
      <c r="F496" t="s">
        <v>507</v>
      </c>
      <c r="G496" t="s">
        <v>204</v>
      </c>
      <c r="O496">
        <v>6</v>
      </c>
      <c r="P496">
        <v>22</v>
      </c>
      <c r="Q496">
        <v>0</v>
      </c>
      <c r="R496">
        <v>0</v>
      </c>
      <c r="S496">
        <v>0</v>
      </c>
      <c r="T496">
        <v>4</v>
      </c>
      <c r="U496">
        <v>3</v>
      </c>
      <c r="V496">
        <v>24</v>
      </c>
      <c r="W496">
        <v>0</v>
      </c>
      <c r="X496">
        <v>0</v>
      </c>
      <c r="Y496">
        <v>0</v>
      </c>
    </row>
    <row r="497" spans="1:25" hidden="1" x14ac:dyDescent="0.2">
      <c r="A497" t="s">
        <v>663</v>
      </c>
      <c r="B497" t="s">
        <v>476</v>
      </c>
      <c r="C497" t="s">
        <v>58</v>
      </c>
      <c r="D497" t="s">
        <v>37</v>
      </c>
      <c r="E497">
        <v>4</v>
      </c>
      <c r="F497" t="s">
        <v>664</v>
      </c>
      <c r="G497" t="s">
        <v>145</v>
      </c>
      <c r="O497">
        <v>18</v>
      </c>
      <c r="P497">
        <v>40</v>
      </c>
      <c r="Q497">
        <v>0</v>
      </c>
      <c r="R497">
        <v>0</v>
      </c>
      <c r="S497">
        <v>0</v>
      </c>
      <c r="T497">
        <v>4</v>
      </c>
      <c r="U497">
        <v>3</v>
      </c>
      <c r="V497">
        <v>30</v>
      </c>
      <c r="W497">
        <v>1</v>
      </c>
      <c r="X497">
        <v>0</v>
      </c>
      <c r="Y497">
        <v>0</v>
      </c>
    </row>
    <row r="498" spans="1:25" hidden="1" x14ac:dyDescent="0.2">
      <c r="A498" t="s">
        <v>488</v>
      </c>
      <c r="B498" t="s">
        <v>476</v>
      </c>
      <c r="C498" t="s">
        <v>43</v>
      </c>
      <c r="D498" t="s">
        <v>42</v>
      </c>
      <c r="E498">
        <v>8</v>
      </c>
      <c r="F498" t="s">
        <v>489</v>
      </c>
      <c r="G498" t="s">
        <v>196</v>
      </c>
      <c r="O498">
        <v>5</v>
      </c>
      <c r="P498">
        <v>19</v>
      </c>
      <c r="Q498">
        <v>0</v>
      </c>
      <c r="R498">
        <v>0</v>
      </c>
      <c r="S498">
        <v>0</v>
      </c>
      <c r="T498">
        <v>9</v>
      </c>
      <c r="U498">
        <v>6</v>
      </c>
      <c r="V498">
        <v>93</v>
      </c>
      <c r="W498">
        <v>1</v>
      </c>
      <c r="X498">
        <v>0</v>
      </c>
      <c r="Y498">
        <v>0</v>
      </c>
    </row>
    <row r="499" spans="1:25" hidden="1" x14ac:dyDescent="0.2">
      <c r="A499" t="s">
        <v>607</v>
      </c>
      <c r="B499" t="s">
        <v>476</v>
      </c>
      <c r="C499" t="s">
        <v>57</v>
      </c>
      <c r="D499" t="s">
        <v>60</v>
      </c>
      <c r="E499">
        <v>7</v>
      </c>
      <c r="F499" t="s">
        <v>608</v>
      </c>
      <c r="G499" t="s">
        <v>182</v>
      </c>
      <c r="O499">
        <v>1</v>
      </c>
      <c r="P499">
        <v>2</v>
      </c>
      <c r="Q499">
        <v>0</v>
      </c>
      <c r="R499">
        <v>0</v>
      </c>
      <c r="S499">
        <v>0</v>
      </c>
      <c r="T499">
        <v>4</v>
      </c>
      <c r="U499">
        <v>4</v>
      </c>
      <c r="V499">
        <v>33</v>
      </c>
      <c r="W499">
        <v>0</v>
      </c>
      <c r="X499">
        <v>0</v>
      </c>
      <c r="Y499">
        <v>0</v>
      </c>
    </row>
    <row r="500" spans="1:25" hidden="1" x14ac:dyDescent="0.2">
      <c r="A500" t="s">
        <v>665</v>
      </c>
      <c r="B500" t="s">
        <v>476</v>
      </c>
      <c r="C500" t="s">
        <v>50</v>
      </c>
      <c r="D500" t="s">
        <v>37</v>
      </c>
      <c r="E500">
        <v>2</v>
      </c>
      <c r="F500" t="s">
        <v>666</v>
      </c>
      <c r="G500" t="s">
        <v>109</v>
      </c>
      <c r="O500">
        <v>12</v>
      </c>
      <c r="P500">
        <v>25</v>
      </c>
      <c r="Q500">
        <v>1</v>
      </c>
      <c r="R500">
        <v>0</v>
      </c>
      <c r="S500">
        <v>0</v>
      </c>
      <c r="T500">
        <v>8</v>
      </c>
      <c r="U500">
        <v>4</v>
      </c>
      <c r="V500">
        <v>34</v>
      </c>
      <c r="W500">
        <v>0</v>
      </c>
      <c r="X500">
        <v>0</v>
      </c>
      <c r="Y500">
        <v>0</v>
      </c>
    </row>
    <row r="501" spans="1:25" hidden="1" x14ac:dyDescent="0.2">
      <c r="A501" t="s">
        <v>667</v>
      </c>
      <c r="B501" t="s">
        <v>476</v>
      </c>
      <c r="C501" t="s">
        <v>60</v>
      </c>
      <c r="D501" t="s">
        <v>48</v>
      </c>
      <c r="E501">
        <v>2</v>
      </c>
      <c r="F501" t="s">
        <v>668</v>
      </c>
      <c r="G501" t="s">
        <v>114</v>
      </c>
      <c r="O501">
        <v>7</v>
      </c>
      <c r="P501">
        <v>14</v>
      </c>
      <c r="Q501">
        <v>0</v>
      </c>
      <c r="R501">
        <v>0</v>
      </c>
      <c r="S501">
        <v>0</v>
      </c>
      <c r="T501">
        <v>4</v>
      </c>
      <c r="U501">
        <v>2</v>
      </c>
      <c r="V501">
        <v>4</v>
      </c>
      <c r="W501">
        <v>0</v>
      </c>
      <c r="X501">
        <v>0</v>
      </c>
      <c r="Y501">
        <v>0</v>
      </c>
    </row>
    <row r="502" spans="1:25" hidden="1" x14ac:dyDescent="0.2">
      <c r="A502" t="s">
        <v>508</v>
      </c>
      <c r="B502" t="s">
        <v>476</v>
      </c>
      <c r="C502" t="s">
        <v>37</v>
      </c>
      <c r="D502" t="s">
        <v>41</v>
      </c>
      <c r="E502">
        <v>8</v>
      </c>
      <c r="F502" t="s">
        <v>509</v>
      </c>
      <c r="G502" t="s">
        <v>201</v>
      </c>
      <c r="O502">
        <v>10</v>
      </c>
      <c r="P502">
        <v>54</v>
      </c>
      <c r="Q502">
        <v>0</v>
      </c>
      <c r="R502">
        <v>0</v>
      </c>
      <c r="S502">
        <v>0</v>
      </c>
      <c r="T502">
        <v>3</v>
      </c>
      <c r="U502">
        <v>2</v>
      </c>
      <c r="V502">
        <v>31</v>
      </c>
      <c r="W502">
        <v>0</v>
      </c>
      <c r="X502">
        <v>0</v>
      </c>
      <c r="Y502">
        <v>0</v>
      </c>
    </row>
    <row r="503" spans="1:25" hidden="1" x14ac:dyDescent="0.2">
      <c r="A503" t="s">
        <v>591</v>
      </c>
      <c r="B503" t="s">
        <v>476</v>
      </c>
      <c r="C503" t="s">
        <v>60</v>
      </c>
      <c r="D503" t="s">
        <v>47</v>
      </c>
      <c r="E503">
        <v>4</v>
      </c>
      <c r="F503" t="s">
        <v>592</v>
      </c>
      <c r="G503" t="s">
        <v>149</v>
      </c>
      <c r="O503">
        <v>8</v>
      </c>
      <c r="P503">
        <v>20</v>
      </c>
      <c r="Q503">
        <v>0</v>
      </c>
      <c r="R503">
        <v>0</v>
      </c>
      <c r="S503">
        <v>0</v>
      </c>
      <c r="T503">
        <v>1</v>
      </c>
      <c r="U503">
        <v>1</v>
      </c>
      <c r="V503">
        <v>2</v>
      </c>
      <c r="W503">
        <v>0</v>
      </c>
      <c r="X503">
        <v>0</v>
      </c>
      <c r="Y503">
        <v>0</v>
      </c>
    </row>
    <row r="504" spans="1:25" hidden="1" x14ac:dyDescent="0.2">
      <c r="A504" t="s">
        <v>669</v>
      </c>
      <c r="B504" t="s">
        <v>476</v>
      </c>
      <c r="C504" t="s">
        <v>34</v>
      </c>
      <c r="D504" t="s">
        <v>50</v>
      </c>
      <c r="E504">
        <v>3</v>
      </c>
      <c r="F504" t="s">
        <v>670</v>
      </c>
      <c r="G504" t="s">
        <v>124</v>
      </c>
      <c r="O504">
        <v>1</v>
      </c>
      <c r="P504">
        <v>5</v>
      </c>
      <c r="Q504">
        <v>0</v>
      </c>
      <c r="R504">
        <v>0</v>
      </c>
      <c r="S504">
        <v>0</v>
      </c>
      <c r="T504">
        <v>10</v>
      </c>
      <c r="U504">
        <v>10</v>
      </c>
      <c r="V504">
        <v>100</v>
      </c>
      <c r="W504">
        <v>0</v>
      </c>
      <c r="X504">
        <v>0</v>
      </c>
      <c r="Y504">
        <v>1</v>
      </c>
    </row>
    <row r="505" spans="1:25" hidden="1" x14ac:dyDescent="0.2">
      <c r="A505" t="s">
        <v>665</v>
      </c>
      <c r="B505" t="s">
        <v>476</v>
      </c>
      <c r="C505" t="s">
        <v>50</v>
      </c>
      <c r="D505" t="s">
        <v>41</v>
      </c>
      <c r="E505">
        <v>6</v>
      </c>
      <c r="F505" t="s">
        <v>666</v>
      </c>
      <c r="G505" t="s">
        <v>168</v>
      </c>
      <c r="O505">
        <v>13</v>
      </c>
      <c r="P505">
        <v>100</v>
      </c>
      <c r="Q505">
        <v>1</v>
      </c>
      <c r="R505">
        <v>0</v>
      </c>
      <c r="S505">
        <v>1</v>
      </c>
      <c r="T505">
        <v>10</v>
      </c>
      <c r="U505">
        <v>8</v>
      </c>
      <c r="V505">
        <v>56</v>
      </c>
      <c r="W505">
        <v>1</v>
      </c>
      <c r="X505">
        <v>0</v>
      </c>
      <c r="Y505">
        <v>0</v>
      </c>
    </row>
    <row r="506" spans="1:25" hidden="1" x14ac:dyDescent="0.2">
      <c r="A506" t="s">
        <v>641</v>
      </c>
      <c r="B506" t="s">
        <v>476</v>
      </c>
      <c r="C506" t="s">
        <v>38</v>
      </c>
      <c r="D506" t="s">
        <v>44</v>
      </c>
      <c r="E506">
        <v>7</v>
      </c>
      <c r="F506" t="s">
        <v>642</v>
      </c>
      <c r="G506" t="s">
        <v>194</v>
      </c>
      <c r="O506">
        <v>18</v>
      </c>
      <c r="P506">
        <v>65</v>
      </c>
      <c r="Q506">
        <v>0</v>
      </c>
      <c r="R506">
        <v>0</v>
      </c>
      <c r="S506">
        <v>0</v>
      </c>
      <c r="T506">
        <v>4</v>
      </c>
      <c r="U506">
        <v>2</v>
      </c>
      <c r="V506">
        <v>5</v>
      </c>
      <c r="W506">
        <v>0</v>
      </c>
      <c r="X506">
        <v>0</v>
      </c>
      <c r="Y506">
        <v>0</v>
      </c>
    </row>
    <row r="507" spans="1:25" hidden="1" x14ac:dyDescent="0.2">
      <c r="A507" t="s">
        <v>490</v>
      </c>
      <c r="B507" t="s">
        <v>476</v>
      </c>
      <c r="C507" t="s">
        <v>41</v>
      </c>
      <c r="D507" t="s">
        <v>44</v>
      </c>
      <c r="E507">
        <v>3</v>
      </c>
      <c r="F507" t="s">
        <v>491</v>
      </c>
      <c r="G507" t="s">
        <v>128</v>
      </c>
      <c r="O507">
        <v>14</v>
      </c>
      <c r="P507">
        <v>50</v>
      </c>
      <c r="Q507">
        <v>1</v>
      </c>
      <c r="R507">
        <v>0</v>
      </c>
      <c r="S507">
        <v>0</v>
      </c>
      <c r="T507">
        <v>5</v>
      </c>
      <c r="U507">
        <v>5</v>
      </c>
      <c r="V507">
        <v>49</v>
      </c>
      <c r="W507">
        <v>0</v>
      </c>
      <c r="X507">
        <v>0</v>
      </c>
      <c r="Y507">
        <v>0</v>
      </c>
    </row>
    <row r="508" spans="1:25" hidden="1" x14ac:dyDescent="0.2">
      <c r="A508" t="s">
        <v>541</v>
      </c>
      <c r="B508" t="s">
        <v>531</v>
      </c>
      <c r="C508" t="s">
        <v>44</v>
      </c>
      <c r="D508" t="s">
        <v>33</v>
      </c>
      <c r="E508">
        <v>2</v>
      </c>
      <c r="F508" t="s">
        <v>542</v>
      </c>
      <c r="G508" t="s">
        <v>111</v>
      </c>
      <c r="O508">
        <v>5</v>
      </c>
      <c r="P508">
        <v>31</v>
      </c>
      <c r="Q508">
        <v>0</v>
      </c>
      <c r="R508">
        <v>0</v>
      </c>
      <c r="S508">
        <v>0</v>
      </c>
      <c r="T508">
        <v>3</v>
      </c>
      <c r="U508">
        <v>2</v>
      </c>
      <c r="V508">
        <v>4</v>
      </c>
      <c r="W508">
        <v>0</v>
      </c>
      <c r="X508">
        <v>0</v>
      </c>
      <c r="Y508">
        <v>0</v>
      </c>
    </row>
    <row r="509" spans="1:25" hidden="1" x14ac:dyDescent="0.2">
      <c r="A509" t="s">
        <v>639</v>
      </c>
      <c r="B509" t="s">
        <v>476</v>
      </c>
      <c r="C509" t="s">
        <v>32</v>
      </c>
      <c r="D509" t="s">
        <v>59</v>
      </c>
      <c r="E509">
        <v>2</v>
      </c>
      <c r="F509" t="s">
        <v>640</v>
      </c>
      <c r="G509" t="s">
        <v>122</v>
      </c>
      <c r="O509">
        <v>12</v>
      </c>
      <c r="P509">
        <v>38</v>
      </c>
      <c r="Q509">
        <v>0</v>
      </c>
      <c r="R509">
        <v>0</v>
      </c>
      <c r="S509">
        <v>0</v>
      </c>
      <c r="T509">
        <v>5</v>
      </c>
      <c r="U509">
        <v>4</v>
      </c>
      <c r="V509">
        <v>16</v>
      </c>
      <c r="W509">
        <v>0</v>
      </c>
      <c r="X509">
        <v>0</v>
      </c>
      <c r="Y509">
        <v>0</v>
      </c>
    </row>
    <row r="510" spans="1:25" hidden="1" x14ac:dyDescent="0.2">
      <c r="A510" t="s">
        <v>671</v>
      </c>
      <c r="B510" t="s">
        <v>476</v>
      </c>
      <c r="C510" t="s">
        <v>40</v>
      </c>
      <c r="D510" t="s">
        <v>43</v>
      </c>
      <c r="E510">
        <v>3</v>
      </c>
      <c r="F510" t="s">
        <v>672</v>
      </c>
      <c r="G510" t="s">
        <v>127</v>
      </c>
      <c r="O510">
        <v>2</v>
      </c>
      <c r="P510">
        <v>6</v>
      </c>
      <c r="Q510">
        <v>0</v>
      </c>
      <c r="R510">
        <v>0</v>
      </c>
      <c r="S510">
        <v>0</v>
      </c>
      <c r="T510">
        <v>2</v>
      </c>
      <c r="U510">
        <v>1</v>
      </c>
      <c r="V510">
        <v>8</v>
      </c>
      <c r="W510">
        <v>0</v>
      </c>
      <c r="X510">
        <v>0</v>
      </c>
      <c r="Y510">
        <v>0</v>
      </c>
    </row>
    <row r="511" spans="1:25" hidden="1" x14ac:dyDescent="0.2">
      <c r="A511" t="s">
        <v>643</v>
      </c>
      <c r="B511" t="s">
        <v>476</v>
      </c>
      <c r="C511" t="s">
        <v>53</v>
      </c>
      <c r="D511" t="s">
        <v>32</v>
      </c>
      <c r="E511">
        <v>6</v>
      </c>
      <c r="F511" t="s">
        <v>644</v>
      </c>
      <c r="G511" t="s">
        <v>176</v>
      </c>
      <c r="O511">
        <v>5</v>
      </c>
      <c r="P511">
        <v>12</v>
      </c>
      <c r="Q511">
        <v>0</v>
      </c>
      <c r="R511">
        <v>0</v>
      </c>
      <c r="S511">
        <v>0</v>
      </c>
      <c r="T511">
        <v>10</v>
      </c>
      <c r="U511">
        <v>6</v>
      </c>
      <c r="V511">
        <v>26</v>
      </c>
      <c r="W511">
        <v>0</v>
      </c>
      <c r="X511">
        <v>0</v>
      </c>
      <c r="Y511">
        <v>0</v>
      </c>
    </row>
    <row r="512" spans="1:25" hidden="1" x14ac:dyDescent="0.2">
      <c r="A512" t="s">
        <v>502</v>
      </c>
      <c r="B512" t="s">
        <v>476</v>
      </c>
      <c r="C512" t="s">
        <v>39</v>
      </c>
      <c r="D512" t="s">
        <v>61</v>
      </c>
      <c r="E512">
        <v>7</v>
      </c>
      <c r="F512" t="s">
        <v>503</v>
      </c>
      <c r="G512" t="s">
        <v>187</v>
      </c>
      <c r="O512">
        <v>19</v>
      </c>
      <c r="P512">
        <v>98</v>
      </c>
      <c r="Q512">
        <v>0</v>
      </c>
      <c r="R512">
        <v>0</v>
      </c>
      <c r="S512">
        <v>0</v>
      </c>
      <c r="T512">
        <v>3</v>
      </c>
      <c r="U512">
        <v>3</v>
      </c>
      <c r="V512">
        <v>12</v>
      </c>
      <c r="W512">
        <v>0</v>
      </c>
      <c r="X512">
        <v>0</v>
      </c>
      <c r="Y512">
        <v>0</v>
      </c>
    </row>
    <row r="513" spans="1:25" hidden="1" x14ac:dyDescent="0.2">
      <c r="A513" t="s">
        <v>504</v>
      </c>
      <c r="B513" t="s">
        <v>476</v>
      </c>
      <c r="C513" t="s">
        <v>61</v>
      </c>
      <c r="D513" t="s">
        <v>39</v>
      </c>
      <c r="E513">
        <v>7</v>
      </c>
      <c r="F513" t="s">
        <v>505</v>
      </c>
      <c r="G513" t="s">
        <v>187</v>
      </c>
      <c r="O513">
        <v>3</v>
      </c>
      <c r="P513">
        <v>8</v>
      </c>
      <c r="Q513">
        <v>0</v>
      </c>
      <c r="R513">
        <v>0</v>
      </c>
      <c r="S513">
        <v>0</v>
      </c>
      <c r="T513">
        <v>4</v>
      </c>
      <c r="U513">
        <v>3</v>
      </c>
      <c r="V513">
        <v>40</v>
      </c>
      <c r="W513">
        <v>0</v>
      </c>
      <c r="X513">
        <v>0</v>
      </c>
      <c r="Y513">
        <v>0</v>
      </c>
    </row>
    <row r="514" spans="1:25" hidden="1" x14ac:dyDescent="0.2">
      <c r="A514" t="s">
        <v>653</v>
      </c>
      <c r="B514" t="s">
        <v>476</v>
      </c>
      <c r="C514" t="s">
        <v>34</v>
      </c>
      <c r="D514" t="s">
        <v>50</v>
      </c>
      <c r="E514">
        <v>3</v>
      </c>
      <c r="F514" t="s">
        <v>654</v>
      </c>
      <c r="G514" t="s">
        <v>124</v>
      </c>
      <c r="O514">
        <v>14</v>
      </c>
      <c r="P514">
        <v>87</v>
      </c>
      <c r="Q514">
        <v>3</v>
      </c>
      <c r="R514">
        <v>0</v>
      </c>
      <c r="S514">
        <v>0</v>
      </c>
      <c r="T514">
        <v>2</v>
      </c>
      <c r="U514">
        <v>2</v>
      </c>
      <c r="V514">
        <v>18</v>
      </c>
      <c r="W514">
        <v>0</v>
      </c>
      <c r="X514">
        <v>0</v>
      </c>
      <c r="Y514">
        <v>0</v>
      </c>
    </row>
    <row r="515" spans="1:25" hidden="1" x14ac:dyDescent="0.2">
      <c r="A515" t="s">
        <v>673</v>
      </c>
      <c r="B515" t="s">
        <v>476</v>
      </c>
      <c r="C515" t="s">
        <v>50</v>
      </c>
      <c r="D515" t="s">
        <v>54</v>
      </c>
      <c r="E515">
        <v>7</v>
      </c>
      <c r="F515" t="s">
        <v>674</v>
      </c>
      <c r="G515" t="s">
        <v>183</v>
      </c>
      <c r="O515">
        <v>3</v>
      </c>
      <c r="P515">
        <v>14</v>
      </c>
      <c r="Q515">
        <v>0</v>
      </c>
      <c r="R515">
        <v>0</v>
      </c>
      <c r="S515">
        <v>0</v>
      </c>
      <c r="T515">
        <v>1</v>
      </c>
      <c r="U515">
        <v>0</v>
      </c>
      <c r="V515">
        <v>0</v>
      </c>
      <c r="W515">
        <v>0</v>
      </c>
      <c r="X515">
        <v>0</v>
      </c>
      <c r="Y515">
        <v>0</v>
      </c>
    </row>
    <row r="516" spans="1:25" hidden="1" x14ac:dyDescent="0.2">
      <c r="A516" t="s">
        <v>675</v>
      </c>
      <c r="B516" t="s">
        <v>476</v>
      </c>
      <c r="C516" t="s">
        <v>58</v>
      </c>
      <c r="D516" t="s">
        <v>40</v>
      </c>
      <c r="E516">
        <v>7</v>
      </c>
      <c r="F516" t="s">
        <v>676</v>
      </c>
      <c r="G516" t="s">
        <v>184</v>
      </c>
      <c r="O516">
        <v>2</v>
      </c>
      <c r="P516">
        <v>9</v>
      </c>
      <c r="Q516">
        <v>0</v>
      </c>
      <c r="R516">
        <v>0</v>
      </c>
      <c r="S516">
        <v>0</v>
      </c>
      <c r="T516">
        <v>1</v>
      </c>
      <c r="U516">
        <v>1</v>
      </c>
      <c r="V516">
        <v>3</v>
      </c>
      <c r="W516">
        <v>0</v>
      </c>
      <c r="X516">
        <v>0</v>
      </c>
      <c r="Y516">
        <v>0</v>
      </c>
    </row>
    <row r="517" spans="1:25" hidden="1" x14ac:dyDescent="0.2">
      <c r="A517" t="s">
        <v>627</v>
      </c>
      <c r="B517" t="s">
        <v>476</v>
      </c>
      <c r="C517" t="s">
        <v>47</v>
      </c>
      <c r="D517" t="s">
        <v>35</v>
      </c>
      <c r="E517">
        <v>5</v>
      </c>
      <c r="F517" t="s">
        <v>628</v>
      </c>
      <c r="G517" t="s">
        <v>161</v>
      </c>
      <c r="O517">
        <v>13</v>
      </c>
      <c r="P517">
        <v>27</v>
      </c>
      <c r="Q517">
        <v>0</v>
      </c>
      <c r="R517">
        <v>0</v>
      </c>
      <c r="S517">
        <v>0</v>
      </c>
      <c r="T517">
        <v>1</v>
      </c>
      <c r="U517">
        <v>1</v>
      </c>
      <c r="V517">
        <v>8</v>
      </c>
      <c r="W517">
        <v>0</v>
      </c>
      <c r="X517">
        <v>0</v>
      </c>
      <c r="Y517">
        <v>0</v>
      </c>
    </row>
    <row r="518" spans="1:25" hidden="1" x14ac:dyDescent="0.2">
      <c r="A518" t="s">
        <v>537</v>
      </c>
      <c r="B518" t="s">
        <v>476</v>
      </c>
      <c r="C518" t="s">
        <v>55</v>
      </c>
      <c r="D518" t="s">
        <v>45</v>
      </c>
      <c r="E518">
        <v>5</v>
      </c>
      <c r="F518" t="s">
        <v>538</v>
      </c>
      <c r="G518" t="s">
        <v>157</v>
      </c>
      <c r="O518">
        <v>21</v>
      </c>
      <c r="P518">
        <v>121</v>
      </c>
      <c r="Q518">
        <v>1</v>
      </c>
      <c r="R518">
        <v>0</v>
      </c>
      <c r="S518">
        <v>1</v>
      </c>
      <c r="T518">
        <v>5</v>
      </c>
      <c r="U518">
        <v>4</v>
      </c>
      <c r="V518">
        <v>49</v>
      </c>
      <c r="W518">
        <v>0</v>
      </c>
      <c r="X518">
        <v>0</v>
      </c>
      <c r="Y518">
        <v>0</v>
      </c>
    </row>
    <row r="519" spans="1:25" hidden="1" x14ac:dyDescent="0.2">
      <c r="A519" t="s">
        <v>526</v>
      </c>
      <c r="B519" t="s">
        <v>476</v>
      </c>
      <c r="C519" t="s">
        <v>61</v>
      </c>
      <c r="D519" t="s">
        <v>31</v>
      </c>
      <c r="E519">
        <v>3</v>
      </c>
      <c r="F519" t="s">
        <v>527</v>
      </c>
      <c r="G519" t="s">
        <v>137</v>
      </c>
      <c r="O519">
        <v>8</v>
      </c>
      <c r="P519">
        <v>23</v>
      </c>
      <c r="Q519">
        <v>0</v>
      </c>
      <c r="R519">
        <v>0</v>
      </c>
      <c r="S519">
        <v>0</v>
      </c>
      <c r="T519">
        <v>5</v>
      </c>
      <c r="U519">
        <v>2</v>
      </c>
      <c r="V519">
        <v>19</v>
      </c>
      <c r="W519">
        <v>1</v>
      </c>
      <c r="X519">
        <v>0</v>
      </c>
      <c r="Y519">
        <v>0</v>
      </c>
    </row>
    <row r="520" spans="1:25" hidden="1" x14ac:dyDescent="0.2">
      <c r="A520" t="s">
        <v>617</v>
      </c>
      <c r="B520" t="s">
        <v>476</v>
      </c>
      <c r="C520" t="s">
        <v>33</v>
      </c>
      <c r="D520" t="s">
        <v>36</v>
      </c>
      <c r="E520">
        <v>3</v>
      </c>
      <c r="F520" t="s">
        <v>618</v>
      </c>
      <c r="G520" t="s">
        <v>133</v>
      </c>
      <c r="O520">
        <v>6</v>
      </c>
      <c r="P520">
        <v>19</v>
      </c>
      <c r="Q520">
        <v>0</v>
      </c>
      <c r="R520">
        <v>0</v>
      </c>
      <c r="S520">
        <v>0</v>
      </c>
      <c r="T520">
        <v>4</v>
      </c>
      <c r="U520">
        <v>4</v>
      </c>
      <c r="V520">
        <v>19</v>
      </c>
      <c r="W520">
        <v>0</v>
      </c>
      <c r="X520">
        <v>0</v>
      </c>
      <c r="Y520">
        <v>0</v>
      </c>
    </row>
    <row r="521" spans="1:25" hidden="1" x14ac:dyDescent="0.2">
      <c r="A521" t="s">
        <v>528</v>
      </c>
      <c r="B521" t="s">
        <v>476</v>
      </c>
      <c r="C521" t="s">
        <v>56</v>
      </c>
      <c r="D521" t="s">
        <v>51</v>
      </c>
      <c r="E521">
        <v>1</v>
      </c>
      <c r="F521" t="s">
        <v>529</v>
      </c>
      <c r="G521" t="s">
        <v>102</v>
      </c>
      <c r="O521">
        <v>3</v>
      </c>
      <c r="P521">
        <v>5</v>
      </c>
      <c r="Q521">
        <v>0</v>
      </c>
      <c r="R521">
        <v>0</v>
      </c>
      <c r="S521">
        <v>0</v>
      </c>
      <c r="T521">
        <v>1</v>
      </c>
      <c r="U521">
        <v>1</v>
      </c>
      <c r="V521">
        <v>13</v>
      </c>
      <c r="W521">
        <v>0</v>
      </c>
      <c r="X521">
        <v>0</v>
      </c>
      <c r="Y521">
        <v>0</v>
      </c>
    </row>
    <row r="522" spans="1:25" hidden="1" x14ac:dyDescent="0.2">
      <c r="A522" t="s">
        <v>526</v>
      </c>
      <c r="B522" t="s">
        <v>476</v>
      </c>
      <c r="C522" t="s">
        <v>61</v>
      </c>
      <c r="D522" t="s">
        <v>57</v>
      </c>
      <c r="E522">
        <v>4</v>
      </c>
      <c r="F522" t="s">
        <v>527</v>
      </c>
      <c r="G522" t="s">
        <v>153</v>
      </c>
      <c r="O522">
        <v>13</v>
      </c>
      <c r="P522">
        <v>33</v>
      </c>
      <c r="Q522">
        <v>0</v>
      </c>
      <c r="R522">
        <v>0</v>
      </c>
      <c r="S522">
        <v>0</v>
      </c>
      <c r="T522">
        <v>5</v>
      </c>
      <c r="U522">
        <v>2</v>
      </c>
      <c r="V522">
        <v>11</v>
      </c>
      <c r="W522">
        <v>0</v>
      </c>
      <c r="X522">
        <v>0</v>
      </c>
      <c r="Y522">
        <v>0</v>
      </c>
    </row>
    <row r="523" spans="1:25" hidden="1" x14ac:dyDescent="0.2">
      <c r="A523" t="s">
        <v>571</v>
      </c>
      <c r="B523" t="s">
        <v>476</v>
      </c>
      <c r="C523" t="s">
        <v>57</v>
      </c>
      <c r="D523" t="s">
        <v>61</v>
      </c>
      <c r="E523">
        <v>4</v>
      </c>
      <c r="F523" t="s">
        <v>572</v>
      </c>
      <c r="G523" t="s">
        <v>153</v>
      </c>
      <c r="O523">
        <v>17</v>
      </c>
      <c r="P523">
        <v>48</v>
      </c>
      <c r="Q523">
        <v>0</v>
      </c>
      <c r="R523">
        <v>0</v>
      </c>
      <c r="S523">
        <v>0</v>
      </c>
      <c r="T523">
        <v>1</v>
      </c>
      <c r="U523">
        <v>1</v>
      </c>
      <c r="V523">
        <v>-1</v>
      </c>
      <c r="W523">
        <v>0</v>
      </c>
      <c r="X523">
        <v>0</v>
      </c>
      <c r="Y523">
        <v>0</v>
      </c>
    </row>
    <row r="524" spans="1:25" hidden="1" x14ac:dyDescent="0.2">
      <c r="A524" t="s">
        <v>506</v>
      </c>
      <c r="B524" t="s">
        <v>476</v>
      </c>
      <c r="C524" t="s">
        <v>36</v>
      </c>
      <c r="D524" t="s">
        <v>40</v>
      </c>
      <c r="E524">
        <v>5</v>
      </c>
      <c r="F524" t="s">
        <v>507</v>
      </c>
      <c r="G524" t="s">
        <v>158</v>
      </c>
      <c r="O524">
        <v>12</v>
      </c>
      <c r="P524">
        <v>51</v>
      </c>
      <c r="Q524">
        <v>0</v>
      </c>
      <c r="R524">
        <v>0</v>
      </c>
      <c r="S524">
        <v>0</v>
      </c>
      <c r="T524">
        <v>4</v>
      </c>
      <c r="U524">
        <v>4</v>
      </c>
      <c r="V524">
        <v>85</v>
      </c>
      <c r="W524">
        <v>0</v>
      </c>
      <c r="X524">
        <v>0</v>
      </c>
      <c r="Y524">
        <v>0</v>
      </c>
    </row>
    <row r="525" spans="1:25" hidden="1" x14ac:dyDescent="0.2">
      <c r="A525" t="s">
        <v>625</v>
      </c>
      <c r="B525" t="s">
        <v>476</v>
      </c>
      <c r="C525" t="s">
        <v>33</v>
      </c>
      <c r="D525" t="s">
        <v>62</v>
      </c>
      <c r="E525">
        <v>1</v>
      </c>
      <c r="F525" t="s">
        <v>626</v>
      </c>
      <c r="G525" t="s">
        <v>97</v>
      </c>
      <c r="O525">
        <v>9</v>
      </c>
      <c r="P525">
        <v>42</v>
      </c>
      <c r="Q525">
        <v>0</v>
      </c>
      <c r="R525">
        <v>0</v>
      </c>
      <c r="S525">
        <v>0</v>
      </c>
      <c r="T525">
        <v>2</v>
      </c>
      <c r="U525">
        <v>1</v>
      </c>
      <c r="V525">
        <v>7</v>
      </c>
      <c r="W525">
        <v>0</v>
      </c>
      <c r="X525">
        <v>0</v>
      </c>
      <c r="Y525">
        <v>0</v>
      </c>
    </row>
    <row r="526" spans="1:25" hidden="1" x14ac:dyDescent="0.2">
      <c r="A526" t="s">
        <v>482</v>
      </c>
      <c r="B526" t="s">
        <v>476</v>
      </c>
      <c r="C526" t="s">
        <v>52</v>
      </c>
      <c r="D526" t="s">
        <v>61</v>
      </c>
      <c r="E526">
        <v>6</v>
      </c>
      <c r="F526" t="s">
        <v>483</v>
      </c>
      <c r="G526" t="s">
        <v>170</v>
      </c>
      <c r="O526">
        <v>24</v>
      </c>
      <c r="P526">
        <v>69</v>
      </c>
      <c r="Q526">
        <v>1</v>
      </c>
      <c r="R526">
        <v>0</v>
      </c>
      <c r="S526">
        <v>0</v>
      </c>
      <c r="T526">
        <v>5</v>
      </c>
      <c r="U526">
        <v>3</v>
      </c>
      <c r="V526">
        <v>20</v>
      </c>
      <c r="W526">
        <v>0</v>
      </c>
      <c r="X526">
        <v>1</v>
      </c>
      <c r="Y526">
        <v>0</v>
      </c>
    </row>
    <row r="527" spans="1:25" hidden="1" x14ac:dyDescent="0.2">
      <c r="A527" t="s">
        <v>669</v>
      </c>
      <c r="B527" t="s">
        <v>476</v>
      </c>
      <c r="C527" t="s">
        <v>34</v>
      </c>
      <c r="D527" t="s">
        <v>38</v>
      </c>
      <c r="E527">
        <v>2</v>
      </c>
      <c r="F527" t="s">
        <v>670</v>
      </c>
      <c r="G527" t="s">
        <v>119</v>
      </c>
      <c r="O527">
        <v>1</v>
      </c>
      <c r="P527">
        <v>8</v>
      </c>
      <c r="Q527">
        <v>0</v>
      </c>
      <c r="R527">
        <v>0</v>
      </c>
      <c r="S527">
        <v>0</v>
      </c>
      <c r="T527">
        <v>5</v>
      </c>
      <c r="U527">
        <v>3</v>
      </c>
      <c r="V527">
        <v>45</v>
      </c>
      <c r="W527">
        <v>0</v>
      </c>
      <c r="X527">
        <v>0</v>
      </c>
      <c r="Y527">
        <v>0</v>
      </c>
    </row>
    <row r="528" spans="1:25" hidden="1" x14ac:dyDescent="0.2">
      <c r="A528" t="s">
        <v>518</v>
      </c>
      <c r="B528" t="s">
        <v>476</v>
      </c>
      <c r="C528" t="s">
        <v>51</v>
      </c>
      <c r="D528" t="s">
        <v>57</v>
      </c>
      <c r="E528">
        <v>5</v>
      </c>
      <c r="F528" t="s">
        <v>519</v>
      </c>
      <c r="G528" t="s">
        <v>160</v>
      </c>
      <c r="O528">
        <v>8</v>
      </c>
      <c r="P528">
        <v>13</v>
      </c>
      <c r="Q528">
        <v>0</v>
      </c>
      <c r="R528">
        <v>0</v>
      </c>
      <c r="S528">
        <v>0</v>
      </c>
      <c r="T528">
        <v>2</v>
      </c>
      <c r="U528">
        <v>1</v>
      </c>
      <c r="V528">
        <v>12</v>
      </c>
      <c r="W528">
        <v>0</v>
      </c>
      <c r="X528">
        <v>0</v>
      </c>
      <c r="Y528">
        <v>0</v>
      </c>
    </row>
    <row r="529" spans="1:25" hidden="1" x14ac:dyDescent="0.2">
      <c r="A529" t="s">
        <v>561</v>
      </c>
      <c r="B529" t="s">
        <v>476</v>
      </c>
      <c r="C529" t="s">
        <v>32</v>
      </c>
      <c r="D529" t="s">
        <v>56</v>
      </c>
      <c r="E529">
        <v>8</v>
      </c>
      <c r="F529" t="s">
        <v>562</v>
      </c>
      <c r="G529" t="s">
        <v>206</v>
      </c>
      <c r="O529">
        <v>15</v>
      </c>
      <c r="P529">
        <v>17</v>
      </c>
      <c r="Q529">
        <v>0</v>
      </c>
      <c r="R529">
        <v>0</v>
      </c>
      <c r="S529">
        <v>0</v>
      </c>
      <c r="T529">
        <v>5</v>
      </c>
      <c r="U529">
        <v>3</v>
      </c>
      <c r="V529">
        <v>24</v>
      </c>
      <c r="W529">
        <v>0</v>
      </c>
      <c r="X529">
        <v>0</v>
      </c>
      <c r="Y529">
        <v>0</v>
      </c>
    </row>
    <row r="530" spans="1:25" hidden="1" x14ac:dyDescent="0.2">
      <c r="A530" t="s">
        <v>547</v>
      </c>
      <c r="B530" t="s">
        <v>476</v>
      </c>
      <c r="C530" t="s">
        <v>41</v>
      </c>
      <c r="D530" t="s">
        <v>44</v>
      </c>
      <c r="E530">
        <v>3</v>
      </c>
      <c r="F530" t="s">
        <v>548</v>
      </c>
      <c r="G530" t="s">
        <v>128</v>
      </c>
      <c r="O530">
        <v>7</v>
      </c>
      <c r="P530">
        <v>12</v>
      </c>
      <c r="Q530">
        <v>1</v>
      </c>
      <c r="R530">
        <v>0</v>
      </c>
      <c r="S530">
        <v>0</v>
      </c>
      <c r="T530">
        <v>2</v>
      </c>
      <c r="U530">
        <v>2</v>
      </c>
      <c r="V530">
        <v>8</v>
      </c>
      <c r="W530">
        <v>0</v>
      </c>
      <c r="X530">
        <v>0</v>
      </c>
      <c r="Y530">
        <v>0</v>
      </c>
    </row>
    <row r="531" spans="1:25" hidden="1" x14ac:dyDescent="0.2">
      <c r="A531" t="s">
        <v>619</v>
      </c>
      <c r="B531" t="s">
        <v>476</v>
      </c>
      <c r="C531" t="s">
        <v>51</v>
      </c>
      <c r="D531" t="s">
        <v>56</v>
      </c>
      <c r="E531">
        <v>1</v>
      </c>
      <c r="F531" t="s">
        <v>620</v>
      </c>
      <c r="G531" t="s">
        <v>102</v>
      </c>
      <c r="O531">
        <v>8</v>
      </c>
      <c r="P531">
        <v>63</v>
      </c>
      <c r="Q531">
        <v>0</v>
      </c>
      <c r="R531">
        <v>0</v>
      </c>
      <c r="S531">
        <v>0</v>
      </c>
      <c r="T531">
        <v>6</v>
      </c>
      <c r="U531">
        <v>6</v>
      </c>
      <c r="V531">
        <v>25</v>
      </c>
      <c r="W531">
        <v>0</v>
      </c>
      <c r="X531">
        <v>0</v>
      </c>
      <c r="Y531">
        <v>0</v>
      </c>
    </row>
    <row r="532" spans="1:25" hidden="1" x14ac:dyDescent="0.2">
      <c r="A532" t="s">
        <v>486</v>
      </c>
      <c r="B532" t="s">
        <v>476</v>
      </c>
      <c r="C532" t="s">
        <v>62</v>
      </c>
      <c r="D532" t="s">
        <v>51</v>
      </c>
      <c r="E532">
        <v>4</v>
      </c>
      <c r="F532" t="s">
        <v>487</v>
      </c>
      <c r="G532" t="s">
        <v>144</v>
      </c>
      <c r="O532">
        <v>5</v>
      </c>
      <c r="P532">
        <v>17</v>
      </c>
      <c r="Q532">
        <v>0</v>
      </c>
      <c r="R532">
        <v>0</v>
      </c>
      <c r="S532">
        <v>0</v>
      </c>
      <c r="T532">
        <v>3</v>
      </c>
      <c r="U532">
        <v>1</v>
      </c>
      <c r="V532">
        <v>4</v>
      </c>
      <c r="W532">
        <v>0</v>
      </c>
      <c r="X532">
        <v>0</v>
      </c>
      <c r="Y532">
        <v>0</v>
      </c>
    </row>
    <row r="533" spans="1:25" hidden="1" x14ac:dyDescent="0.2">
      <c r="A533" t="s">
        <v>673</v>
      </c>
      <c r="B533" t="s">
        <v>476</v>
      </c>
      <c r="C533" t="s">
        <v>50</v>
      </c>
      <c r="D533" t="s">
        <v>37</v>
      </c>
      <c r="E533">
        <v>2</v>
      </c>
      <c r="F533" t="s">
        <v>674</v>
      </c>
      <c r="G533" t="s">
        <v>109</v>
      </c>
      <c r="O533">
        <v>9</v>
      </c>
      <c r="P533">
        <v>32</v>
      </c>
      <c r="Q533">
        <v>1</v>
      </c>
      <c r="R533">
        <v>0</v>
      </c>
      <c r="S533">
        <v>0</v>
      </c>
      <c r="T533">
        <v>1</v>
      </c>
      <c r="U533">
        <v>0</v>
      </c>
      <c r="V533">
        <v>0</v>
      </c>
      <c r="W533">
        <v>0</v>
      </c>
      <c r="X533">
        <v>0</v>
      </c>
      <c r="Y533">
        <v>0</v>
      </c>
    </row>
    <row r="534" spans="1:25" hidden="1" x14ac:dyDescent="0.2">
      <c r="A534" t="s">
        <v>577</v>
      </c>
      <c r="B534" t="s">
        <v>531</v>
      </c>
      <c r="C534" t="s">
        <v>41</v>
      </c>
      <c r="D534" t="s">
        <v>46</v>
      </c>
      <c r="E534">
        <v>1</v>
      </c>
      <c r="F534" t="s">
        <v>578</v>
      </c>
      <c r="G534" t="s">
        <v>100</v>
      </c>
      <c r="O534">
        <v>1</v>
      </c>
      <c r="P534">
        <v>4</v>
      </c>
      <c r="Q534">
        <v>0</v>
      </c>
      <c r="R534">
        <v>0</v>
      </c>
      <c r="S534">
        <v>0</v>
      </c>
      <c r="T534">
        <v>3</v>
      </c>
      <c r="U534">
        <v>2</v>
      </c>
      <c r="V534">
        <v>5</v>
      </c>
      <c r="W534">
        <v>0</v>
      </c>
      <c r="X534">
        <v>0</v>
      </c>
      <c r="Y534">
        <v>0</v>
      </c>
    </row>
    <row r="535" spans="1:25" hidden="1" x14ac:dyDescent="0.2">
      <c r="A535" t="s">
        <v>537</v>
      </c>
      <c r="B535" t="s">
        <v>476</v>
      </c>
      <c r="C535" t="s">
        <v>55</v>
      </c>
      <c r="D535" t="s">
        <v>51</v>
      </c>
      <c r="E535">
        <v>3</v>
      </c>
      <c r="F535" t="s">
        <v>538</v>
      </c>
      <c r="G535" t="s">
        <v>125</v>
      </c>
      <c r="O535">
        <v>10</v>
      </c>
      <c r="P535">
        <v>13</v>
      </c>
      <c r="Q535">
        <v>0</v>
      </c>
      <c r="R535">
        <v>0</v>
      </c>
      <c r="S535">
        <v>0</v>
      </c>
      <c r="T535">
        <v>7</v>
      </c>
      <c r="U535">
        <v>4</v>
      </c>
      <c r="V535">
        <v>16</v>
      </c>
      <c r="W535">
        <v>0</v>
      </c>
      <c r="X535">
        <v>0</v>
      </c>
      <c r="Y535">
        <v>0</v>
      </c>
    </row>
    <row r="536" spans="1:25" hidden="1" x14ac:dyDescent="0.2">
      <c r="A536" t="s">
        <v>498</v>
      </c>
      <c r="B536" t="s">
        <v>476</v>
      </c>
      <c r="C536" t="s">
        <v>62</v>
      </c>
      <c r="D536" t="s">
        <v>51</v>
      </c>
      <c r="E536">
        <v>4</v>
      </c>
      <c r="F536" t="s">
        <v>499</v>
      </c>
      <c r="G536" t="s">
        <v>144</v>
      </c>
      <c r="O536">
        <v>11</v>
      </c>
      <c r="P536">
        <v>75</v>
      </c>
      <c r="Q536">
        <v>0</v>
      </c>
      <c r="R536">
        <v>0</v>
      </c>
      <c r="S536">
        <v>0</v>
      </c>
      <c r="T536">
        <v>6</v>
      </c>
      <c r="U536">
        <v>6</v>
      </c>
      <c r="V536">
        <v>70</v>
      </c>
      <c r="W536">
        <v>0</v>
      </c>
      <c r="X536">
        <v>0</v>
      </c>
      <c r="Y536">
        <v>0</v>
      </c>
    </row>
    <row r="537" spans="1:25" hidden="1" x14ac:dyDescent="0.2">
      <c r="A537" t="s">
        <v>599</v>
      </c>
      <c r="B537" t="s">
        <v>476</v>
      </c>
      <c r="C537" t="s">
        <v>40</v>
      </c>
      <c r="D537" t="s">
        <v>44</v>
      </c>
      <c r="E537">
        <v>1</v>
      </c>
      <c r="F537" t="s">
        <v>600</v>
      </c>
      <c r="G537" t="s">
        <v>92</v>
      </c>
      <c r="O537">
        <v>12</v>
      </c>
      <c r="P537">
        <v>51</v>
      </c>
      <c r="Q537">
        <v>0</v>
      </c>
      <c r="R537">
        <v>0</v>
      </c>
      <c r="S537">
        <v>0</v>
      </c>
      <c r="T537">
        <v>4</v>
      </c>
      <c r="U537">
        <v>3</v>
      </c>
      <c r="V537">
        <v>16</v>
      </c>
      <c r="W537">
        <v>0</v>
      </c>
      <c r="X537">
        <v>0</v>
      </c>
      <c r="Y537">
        <v>0</v>
      </c>
    </row>
    <row r="538" spans="1:25" hidden="1" x14ac:dyDescent="0.2">
      <c r="A538" t="s">
        <v>502</v>
      </c>
      <c r="B538" t="s">
        <v>476</v>
      </c>
      <c r="C538" t="s">
        <v>39</v>
      </c>
      <c r="D538" t="s">
        <v>60</v>
      </c>
      <c r="E538">
        <v>1</v>
      </c>
      <c r="F538" t="s">
        <v>503</v>
      </c>
      <c r="G538" t="s">
        <v>106</v>
      </c>
      <c r="O538">
        <v>10</v>
      </c>
      <c r="P538">
        <v>31</v>
      </c>
      <c r="Q538">
        <v>0</v>
      </c>
      <c r="R538">
        <v>0</v>
      </c>
      <c r="S538">
        <v>0</v>
      </c>
      <c r="T538">
        <v>3</v>
      </c>
      <c r="U538">
        <v>3</v>
      </c>
      <c r="V538">
        <v>21</v>
      </c>
      <c r="W538">
        <v>0</v>
      </c>
      <c r="X538">
        <v>0</v>
      </c>
      <c r="Y538">
        <v>0</v>
      </c>
    </row>
    <row r="539" spans="1:25" hidden="1" x14ac:dyDescent="0.2">
      <c r="A539" t="s">
        <v>597</v>
      </c>
      <c r="B539" t="s">
        <v>476</v>
      </c>
      <c r="C539" t="s">
        <v>43</v>
      </c>
      <c r="D539" t="s">
        <v>32</v>
      </c>
      <c r="E539">
        <v>7</v>
      </c>
      <c r="F539" t="s">
        <v>598</v>
      </c>
      <c r="G539" t="s">
        <v>189</v>
      </c>
      <c r="O539">
        <v>2</v>
      </c>
      <c r="P539">
        <v>4</v>
      </c>
      <c r="Q539">
        <v>0</v>
      </c>
      <c r="R539">
        <v>0</v>
      </c>
      <c r="S539">
        <v>0</v>
      </c>
      <c r="T539">
        <v>5</v>
      </c>
      <c r="U539">
        <v>3</v>
      </c>
      <c r="V539">
        <v>26</v>
      </c>
      <c r="W539">
        <v>0</v>
      </c>
      <c r="X539">
        <v>0</v>
      </c>
      <c r="Y539">
        <v>0</v>
      </c>
    </row>
    <row r="540" spans="1:25" hidden="1" x14ac:dyDescent="0.2">
      <c r="A540" t="s">
        <v>627</v>
      </c>
      <c r="B540" t="s">
        <v>476</v>
      </c>
      <c r="C540" t="s">
        <v>47</v>
      </c>
      <c r="D540" t="s">
        <v>31</v>
      </c>
      <c r="E540">
        <v>8</v>
      </c>
      <c r="F540" t="s">
        <v>628</v>
      </c>
      <c r="G540" t="s">
        <v>208</v>
      </c>
      <c r="O540">
        <v>11</v>
      </c>
      <c r="P540">
        <v>38</v>
      </c>
      <c r="Q540">
        <v>1</v>
      </c>
      <c r="R540">
        <v>0</v>
      </c>
      <c r="S540">
        <v>0</v>
      </c>
      <c r="T540">
        <v>2</v>
      </c>
      <c r="U540">
        <v>1</v>
      </c>
      <c r="V540">
        <v>9</v>
      </c>
      <c r="W540">
        <v>0</v>
      </c>
      <c r="X540">
        <v>0</v>
      </c>
      <c r="Y540">
        <v>0</v>
      </c>
    </row>
    <row r="541" spans="1:25" hidden="1" x14ac:dyDescent="0.2">
      <c r="A541" t="s">
        <v>539</v>
      </c>
      <c r="B541" t="s">
        <v>476</v>
      </c>
      <c r="C541" t="s">
        <v>39</v>
      </c>
      <c r="D541" t="s">
        <v>49</v>
      </c>
      <c r="E541">
        <v>3</v>
      </c>
      <c r="F541" t="s">
        <v>540</v>
      </c>
      <c r="G541" t="s">
        <v>132</v>
      </c>
      <c r="O541">
        <v>6</v>
      </c>
      <c r="P541">
        <v>18</v>
      </c>
      <c r="Q541">
        <v>0</v>
      </c>
      <c r="R541">
        <v>0</v>
      </c>
      <c r="S541">
        <v>0</v>
      </c>
      <c r="T541">
        <v>1</v>
      </c>
      <c r="U541">
        <v>0</v>
      </c>
      <c r="V541">
        <v>0</v>
      </c>
      <c r="W541">
        <v>0</v>
      </c>
      <c r="X541">
        <v>0</v>
      </c>
      <c r="Y541">
        <v>0</v>
      </c>
    </row>
    <row r="542" spans="1:25" hidden="1" x14ac:dyDescent="0.2">
      <c r="A542" t="s">
        <v>677</v>
      </c>
      <c r="B542" t="s">
        <v>531</v>
      </c>
      <c r="C542" t="s">
        <v>62</v>
      </c>
      <c r="D542" t="s">
        <v>39</v>
      </c>
      <c r="E542">
        <v>6</v>
      </c>
      <c r="F542" t="s">
        <v>678</v>
      </c>
      <c r="G542" t="s">
        <v>174</v>
      </c>
      <c r="O542">
        <v>1</v>
      </c>
      <c r="P542">
        <v>0</v>
      </c>
      <c r="Q542">
        <v>0</v>
      </c>
      <c r="R542">
        <v>0</v>
      </c>
      <c r="S542">
        <v>0</v>
      </c>
      <c r="T542">
        <v>1</v>
      </c>
      <c r="U542">
        <v>1</v>
      </c>
      <c r="V542">
        <v>13</v>
      </c>
      <c r="W542">
        <v>0</v>
      </c>
      <c r="X542">
        <v>0</v>
      </c>
      <c r="Y542">
        <v>0</v>
      </c>
    </row>
    <row r="543" spans="1:25" hidden="1" x14ac:dyDescent="0.2">
      <c r="A543" t="s">
        <v>567</v>
      </c>
      <c r="B543" t="s">
        <v>476</v>
      </c>
      <c r="C543" t="s">
        <v>42</v>
      </c>
      <c r="D543" t="s">
        <v>54</v>
      </c>
      <c r="E543">
        <v>6</v>
      </c>
      <c r="F543" t="s">
        <v>568</v>
      </c>
      <c r="G543" t="s">
        <v>175</v>
      </c>
      <c r="O543">
        <v>19</v>
      </c>
      <c r="P543">
        <v>113</v>
      </c>
      <c r="Q543">
        <v>1</v>
      </c>
      <c r="R543">
        <v>0</v>
      </c>
      <c r="S543">
        <v>1</v>
      </c>
      <c r="T543">
        <v>3</v>
      </c>
      <c r="U543">
        <v>2</v>
      </c>
      <c r="V543">
        <v>5</v>
      </c>
      <c r="W543">
        <v>0</v>
      </c>
      <c r="X543">
        <v>0</v>
      </c>
      <c r="Y543">
        <v>0</v>
      </c>
    </row>
    <row r="544" spans="1:25" hidden="1" x14ac:dyDescent="0.2">
      <c r="A544" t="s">
        <v>514</v>
      </c>
      <c r="B544" t="s">
        <v>476</v>
      </c>
      <c r="C544" t="s">
        <v>36</v>
      </c>
      <c r="D544" t="s">
        <v>44</v>
      </c>
      <c r="E544">
        <v>4</v>
      </c>
      <c r="F544" t="s">
        <v>515</v>
      </c>
      <c r="G544" t="s">
        <v>140</v>
      </c>
      <c r="O544">
        <v>20</v>
      </c>
      <c r="P544">
        <v>106</v>
      </c>
      <c r="Q544">
        <v>1</v>
      </c>
      <c r="R544">
        <v>0</v>
      </c>
      <c r="S544">
        <v>1</v>
      </c>
      <c r="T544">
        <v>5</v>
      </c>
      <c r="U544">
        <v>5</v>
      </c>
      <c r="V544">
        <v>37</v>
      </c>
      <c r="W544">
        <v>0</v>
      </c>
      <c r="X544">
        <v>0</v>
      </c>
      <c r="Y544">
        <v>0</v>
      </c>
    </row>
    <row r="545" spans="1:25" hidden="1" x14ac:dyDescent="0.2">
      <c r="A545" t="s">
        <v>549</v>
      </c>
      <c r="B545" t="s">
        <v>476</v>
      </c>
      <c r="C545" t="s">
        <v>33</v>
      </c>
      <c r="D545" t="s">
        <v>62</v>
      </c>
      <c r="E545">
        <v>1</v>
      </c>
      <c r="F545" t="s">
        <v>550</v>
      </c>
      <c r="G545" t="s">
        <v>97</v>
      </c>
      <c r="O545">
        <v>5</v>
      </c>
      <c r="P545">
        <v>22</v>
      </c>
      <c r="Q545">
        <v>0</v>
      </c>
      <c r="R545">
        <v>0</v>
      </c>
      <c r="S545">
        <v>0</v>
      </c>
      <c r="T545">
        <v>1</v>
      </c>
      <c r="U545">
        <v>1</v>
      </c>
      <c r="V545">
        <v>9</v>
      </c>
      <c r="W545">
        <v>0</v>
      </c>
      <c r="X545">
        <v>0</v>
      </c>
      <c r="Y545">
        <v>0</v>
      </c>
    </row>
    <row r="546" spans="1:25" hidden="1" x14ac:dyDescent="0.2">
      <c r="A546" t="s">
        <v>661</v>
      </c>
      <c r="B546" t="s">
        <v>476</v>
      </c>
      <c r="C546" t="s">
        <v>44</v>
      </c>
      <c r="D546" t="s">
        <v>40</v>
      </c>
      <c r="E546">
        <v>1</v>
      </c>
      <c r="F546" t="s">
        <v>662</v>
      </c>
      <c r="G546" t="s">
        <v>92</v>
      </c>
      <c r="O546">
        <v>18</v>
      </c>
      <c r="P546">
        <v>56</v>
      </c>
      <c r="Q546">
        <v>0</v>
      </c>
      <c r="R546">
        <v>0</v>
      </c>
      <c r="S546">
        <v>0</v>
      </c>
      <c r="T546">
        <v>4</v>
      </c>
      <c r="U546">
        <v>4</v>
      </c>
      <c r="V546">
        <v>25</v>
      </c>
      <c r="W546">
        <v>0</v>
      </c>
      <c r="X546">
        <v>0</v>
      </c>
      <c r="Y546">
        <v>0</v>
      </c>
    </row>
    <row r="547" spans="1:25" hidden="1" x14ac:dyDescent="0.2">
      <c r="A547" t="s">
        <v>545</v>
      </c>
      <c r="B547" t="s">
        <v>476</v>
      </c>
      <c r="C547" t="s">
        <v>53</v>
      </c>
      <c r="D547" t="s">
        <v>32</v>
      </c>
      <c r="E547">
        <v>6</v>
      </c>
      <c r="F547" t="s">
        <v>546</v>
      </c>
      <c r="G547" t="s">
        <v>176</v>
      </c>
      <c r="O547">
        <v>11</v>
      </c>
      <c r="P547">
        <v>21</v>
      </c>
      <c r="Q547">
        <v>0</v>
      </c>
      <c r="R547">
        <v>0</v>
      </c>
      <c r="S547">
        <v>0</v>
      </c>
      <c r="T547">
        <v>1</v>
      </c>
      <c r="U547">
        <v>1</v>
      </c>
      <c r="V547">
        <v>11</v>
      </c>
      <c r="W547">
        <v>0</v>
      </c>
      <c r="X547">
        <v>0</v>
      </c>
      <c r="Y547">
        <v>0</v>
      </c>
    </row>
    <row r="548" spans="1:25" hidden="1" x14ac:dyDescent="0.2">
      <c r="A548" t="s">
        <v>535</v>
      </c>
      <c r="B548" t="s">
        <v>476</v>
      </c>
      <c r="C548" t="s">
        <v>54</v>
      </c>
      <c r="D548" t="s">
        <v>33</v>
      </c>
      <c r="E548">
        <v>8</v>
      </c>
      <c r="F548" t="s">
        <v>536</v>
      </c>
      <c r="G548" t="s">
        <v>205</v>
      </c>
      <c r="O548">
        <v>16</v>
      </c>
      <c r="P548">
        <v>64</v>
      </c>
      <c r="Q548">
        <v>0</v>
      </c>
      <c r="R548">
        <v>0</v>
      </c>
      <c r="S548">
        <v>0</v>
      </c>
      <c r="T548">
        <v>3</v>
      </c>
      <c r="U548">
        <v>3</v>
      </c>
      <c r="V548">
        <v>18</v>
      </c>
      <c r="W548">
        <v>0</v>
      </c>
      <c r="X548">
        <v>0</v>
      </c>
      <c r="Y548">
        <v>0</v>
      </c>
    </row>
    <row r="549" spans="1:25" hidden="1" x14ac:dyDescent="0.2">
      <c r="A549" t="s">
        <v>619</v>
      </c>
      <c r="B549" t="s">
        <v>476</v>
      </c>
      <c r="C549" t="s">
        <v>51</v>
      </c>
      <c r="D549" t="s">
        <v>55</v>
      </c>
      <c r="E549">
        <v>3</v>
      </c>
      <c r="F549" t="s">
        <v>620</v>
      </c>
      <c r="G549" t="s">
        <v>125</v>
      </c>
      <c r="O549">
        <v>13</v>
      </c>
      <c r="P549">
        <v>49</v>
      </c>
      <c r="Q549">
        <v>0</v>
      </c>
      <c r="R549">
        <v>0</v>
      </c>
      <c r="S549">
        <v>0</v>
      </c>
      <c r="T549">
        <v>4</v>
      </c>
      <c r="U549">
        <v>3</v>
      </c>
      <c r="V549">
        <v>34</v>
      </c>
      <c r="W549">
        <v>0</v>
      </c>
      <c r="X549">
        <v>0</v>
      </c>
      <c r="Y549">
        <v>0</v>
      </c>
    </row>
    <row r="550" spans="1:25" hidden="1" x14ac:dyDescent="0.2">
      <c r="A550" t="s">
        <v>510</v>
      </c>
      <c r="B550" t="s">
        <v>476</v>
      </c>
      <c r="C550" t="s">
        <v>33</v>
      </c>
      <c r="D550" t="s">
        <v>59</v>
      </c>
      <c r="E550">
        <v>5</v>
      </c>
      <c r="F550" t="s">
        <v>511</v>
      </c>
      <c r="G550" t="s">
        <v>154</v>
      </c>
      <c r="O550">
        <v>19</v>
      </c>
      <c r="P550">
        <v>41</v>
      </c>
      <c r="Q550">
        <v>0</v>
      </c>
      <c r="R550">
        <v>0</v>
      </c>
      <c r="S550">
        <v>0</v>
      </c>
      <c r="T550">
        <v>10</v>
      </c>
      <c r="U550">
        <v>9</v>
      </c>
      <c r="V550">
        <v>77</v>
      </c>
      <c r="W550">
        <v>0</v>
      </c>
      <c r="X550">
        <v>0</v>
      </c>
      <c r="Y550">
        <v>0</v>
      </c>
    </row>
    <row r="551" spans="1:25" hidden="1" x14ac:dyDescent="0.2">
      <c r="A551" t="s">
        <v>547</v>
      </c>
      <c r="B551" t="s">
        <v>476</v>
      </c>
      <c r="C551" t="s">
        <v>41</v>
      </c>
      <c r="D551" t="s">
        <v>50</v>
      </c>
      <c r="E551">
        <v>6</v>
      </c>
      <c r="F551" t="s">
        <v>548</v>
      </c>
      <c r="G551" t="s">
        <v>168</v>
      </c>
      <c r="O551">
        <v>7</v>
      </c>
      <c r="P551">
        <v>23</v>
      </c>
      <c r="Q551">
        <v>0</v>
      </c>
      <c r="R551">
        <v>0</v>
      </c>
      <c r="S551">
        <v>0</v>
      </c>
      <c r="T551">
        <v>2</v>
      </c>
      <c r="U551">
        <v>2</v>
      </c>
      <c r="V551">
        <v>24</v>
      </c>
      <c r="W551">
        <v>0</v>
      </c>
      <c r="X551">
        <v>0</v>
      </c>
      <c r="Y551">
        <v>0</v>
      </c>
    </row>
    <row r="552" spans="1:25" hidden="1" x14ac:dyDescent="0.2">
      <c r="A552" t="s">
        <v>579</v>
      </c>
      <c r="B552" t="s">
        <v>476</v>
      </c>
      <c r="C552" t="s">
        <v>31</v>
      </c>
      <c r="D552" t="s">
        <v>39</v>
      </c>
      <c r="E552">
        <v>4</v>
      </c>
      <c r="F552" t="s">
        <v>580</v>
      </c>
      <c r="G552" t="s">
        <v>150</v>
      </c>
      <c r="O552">
        <v>11</v>
      </c>
      <c r="P552">
        <v>103</v>
      </c>
      <c r="Q552">
        <v>1</v>
      </c>
      <c r="R552">
        <v>0</v>
      </c>
      <c r="S552">
        <v>1</v>
      </c>
      <c r="T552">
        <v>1</v>
      </c>
      <c r="U552">
        <v>1</v>
      </c>
      <c r="V552">
        <v>5</v>
      </c>
      <c r="W552">
        <v>0</v>
      </c>
      <c r="X552">
        <v>0</v>
      </c>
      <c r="Y552">
        <v>0</v>
      </c>
    </row>
    <row r="553" spans="1:25" hidden="1" x14ac:dyDescent="0.2">
      <c r="A553" t="s">
        <v>504</v>
      </c>
      <c r="B553" t="s">
        <v>476</v>
      </c>
      <c r="C553" t="s">
        <v>61</v>
      </c>
      <c r="D553" t="s">
        <v>52</v>
      </c>
      <c r="E553">
        <v>6</v>
      </c>
      <c r="F553" t="s">
        <v>505</v>
      </c>
      <c r="G553" t="s">
        <v>170</v>
      </c>
      <c r="O553">
        <v>7</v>
      </c>
      <c r="P553">
        <v>28</v>
      </c>
      <c r="Q553">
        <v>0</v>
      </c>
      <c r="R553">
        <v>0</v>
      </c>
      <c r="S553">
        <v>0</v>
      </c>
      <c r="T553">
        <v>6</v>
      </c>
      <c r="U553">
        <v>3</v>
      </c>
      <c r="V553">
        <v>50</v>
      </c>
      <c r="W553">
        <v>0</v>
      </c>
      <c r="X553">
        <v>0</v>
      </c>
      <c r="Y553">
        <v>0</v>
      </c>
    </row>
    <row r="554" spans="1:25" hidden="1" x14ac:dyDescent="0.2">
      <c r="A554" t="s">
        <v>679</v>
      </c>
      <c r="B554" t="s">
        <v>476</v>
      </c>
      <c r="C554" t="s">
        <v>37</v>
      </c>
      <c r="D554" t="s">
        <v>58</v>
      </c>
      <c r="E554">
        <v>4</v>
      </c>
      <c r="F554" t="s">
        <v>680</v>
      </c>
      <c r="G554" t="s">
        <v>145</v>
      </c>
      <c r="O554">
        <v>11</v>
      </c>
      <c r="P554">
        <v>35</v>
      </c>
      <c r="Q554">
        <v>0</v>
      </c>
      <c r="R554">
        <v>1</v>
      </c>
      <c r="S554">
        <v>0</v>
      </c>
      <c r="T554">
        <v>1</v>
      </c>
      <c r="U554">
        <v>0</v>
      </c>
      <c r="V554">
        <v>0</v>
      </c>
      <c r="W554">
        <v>0</v>
      </c>
      <c r="X554">
        <v>0</v>
      </c>
      <c r="Y554">
        <v>0</v>
      </c>
    </row>
    <row r="555" spans="1:25" hidden="1" x14ac:dyDescent="0.2">
      <c r="A555" t="s">
        <v>667</v>
      </c>
      <c r="B555" t="s">
        <v>476</v>
      </c>
      <c r="C555" t="s">
        <v>60</v>
      </c>
      <c r="D555" t="s">
        <v>46</v>
      </c>
      <c r="E555">
        <v>3</v>
      </c>
      <c r="F555" t="s">
        <v>668</v>
      </c>
      <c r="G555" t="s">
        <v>134</v>
      </c>
      <c r="O555">
        <v>7</v>
      </c>
      <c r="P555">
        <v>6</v>
      </c>
      <c r="Q555">
        <v>0</v>
      </c>
      <c r="R555">
        <v>0</v>
      </c>
      <c r="S555">
        <v>0</v>
      </c>
      <c r="T555">
        <v>3</v>
      </c>
      <c r="U555">
        <v>1</v>
      </c>
      <c r="V555">
        <v>5</v>
      </c>
      <c r="W555">
        <v>0</v>
      </c>
      <c r="X555">
        <v>0</v>
      </c>
      <c r="Y555">
        <v>0</v>
      </c>
    </row>
    <row r="556" spans="1:25" hidden="1" x14ac:dyDescent="0.2">
      <c r="A556" t="s">
        <v>575</v>
      </c>
      <c r="B556" t="s">
        <v>476</v>
      </c>
      <c r="C556" t="s">
        <v>45</v>
      </c>
      <c r="D556" t="s">
        <v>46</v>
      </c>
      <c r="E556">
        <v>8</v>
      </c>
      <c r="F556" t="s">
        <v>576</v>
      </c>
      <c r="G556" t="s">
        <v>198</v>
      </c>
      <c r="O556">
        <v>10</v>
      </c>
      <c r="P556">
        <v>14</v>
      </c>
      <c r="Q556">
        <v>0</v>
      </c>
      <c r="R556">
        <v>0</v>
      </c>
      <c r="S556">
        <v>0</v>
      </c>
      <c r="T556">
        <v>2</v>
      </c>
      <c r="U556">
        <v>1</v>
      </c>
      <c r="V556">
        <v>12</v>
      </c>
      <c r="W556">
        <v>0</v>
      </c>
      <c r="X556">
        <v>0</v>
      </c>
      <c r="Y556">
        <v>0</v>
      </c>
    </row>
    <row r="557" spans="1:25" hidden="1" x14ac:dyDescent="0.2">
      <c r="A557" t="s">
        <v>506</v>
      </c>
      <c r="B557" t="s">
        <v>476</v>
      </c>
      <c r="C557" t="s">
        <v>36</v>
      </c>
      <c r="D557" t="s">
        <v>54</v>
      </c>
      <c r="E557">
        <v>1</v>
      </c>
      <c r="F557" t="s">
        <v>507</v>
      </c>
      <c r="G557" t="s">
        <v>103</v>
      </c>
      <c r="O557">
        <v>5</v>
      </c>
      <c r="P557">
        <v>12</v>
      </c>
      <c r="Q557">
        <v>0</v>
      </c>
      <c r="R557">
        <v>0</v>
      </c>
      <c r="S557">
        <v>0</v>
      </c>
      <c r="T557">
        <v>5</v>
      </c>
      <c r="U557">
        <v>2</v>
      </c>
      <c r="V557">
        <v>23</v>
      </c>
      <c r="W557">
        <v>0</v>
      </c>
      <c r="X557">
        <v>0</v>
      </c>
      <c r="Y557">
        <v>0</v>
      </c>
    </row>
    <row r="558" spans="1:25" hidden="1" x14ac:dyDescent="0.2">
      <c r="A558" t="s">
        <v>629</v>
      </c>
      <c r="B558" t="s">
        <v>476</v>
      </c>
      <c r="C558" t="s">
        <v>34</v>
      </c>
      <c r="D558" t="s">
        <v>37</v>
      </c>
      <c r="E558">
        <v>1</v>
      </c>
      <c r="F558" t="s">
        <v>630</v>
      </c>
      <c r="G558" t="s">
        <v>104</v>
      </c>
      <c r="O558">
        <v>6</v>
      </c>
      <c r="P558">
        <v>16</v>
      </c>
      <c r="Q558">
        <v>0</v>
      </c>
      <c r="R558">
        <v>0</v>
      </c>
      <c r="S558">
        <v>0</v>
      </c>
      <c r="T558">
        <v>1</v>
      </c>
      <c r="U558">
        <v>1</v>
      </c>
      <c r="V558">
        <v>19</v>
      </c>
      <c r="W558">
        <v>0</v>
      </c>
      <c r="X558">
        <v>0</v>
      </c>
      <c r="Y558">
        <v>0</v>
      </c>
    </row>
    <row r="559" spans="1:25" hidden="1" x14ac:dyDescent="0.2">
      <c r="A559" t="s">
        <v>631</v>
      </c>
      <c r="B559" t="s">
        <v>476</v>
      </c>
      <c r="C559" t="s">
        <v>49</v>
      </c>
      <c r="D559" t="s">
        <v>48</v>
      </c>
      <c r="E559">
        <v>5</v>
      </c>
      <c r="F559" t="s">
        <v>632</v>
      </c>
      <c r="G559" t="s">
        <v>167</v>
      </c>
      <c r="O559">
        <v>4</v>
      </c>
      <c r="P559">
        <v>10</v>
      </c>
      <c r="Q559">
        <v>0</v>
      </c>
      <c r="R559">
        <v>0</v>
      </c>
      <c r="S559">
        <v>0</v>
      </c>
      <c r="T559">
        <v>7</v>
      </c>
      <c r="U559">
        <v>5</v>
      </c>
      <c r="V559">
        <v>66</v>
      </c>
      <c r="W559">
        <v>0</v>
      </c>
      <c r="X559">
        <v>0</v>
      </c>
      <c r="Y559">
        <v>0</v>
      </c>
    </row>
    <row r="560" spans="1:25" hidden="1" x14ac:dyDescent="0.2">
      <c r="A560" t="s">
        <v>673</v>
      </c>
      <c r="B560" t="s">
        <v>476</v>
      </c>
      <c r="C560" t="s">
        <v>50</v>
      </c>
      <c r="D560" t="s">
        <v>36</v>
      </c>
      <c r="E560">
        <v>8</v>
      </c>
      <c r="F560" t="s">
        <v>674</v>
      </c>
      <c r="G560" t="s">
        <v>204</v>
      </c>
      <c r="O560">
        <v>3</v>
      </c>
      <c r="P560">
        <v>11</v>
      </c>
      <c r="Q560">
        <v>0</v>
      </c>
      <c r="R560">
        <v>0</v>
      </c>
      <c r="S560">
        <v>0</v>
      </c>
      <c r="T560">
        <v>1</v>
      </c>
      <c r="U560">
        <v>1</v>
      </c>
      <c r="V560">
        <v>10</v>
      </c>
      <c r="W560">
        <v>0</v>
      </c>
      <c r="X560">
        <v>0</v>
      </c>
      <c r="Y560">
        <v>0</v>
      </c>
    </row>
    <row r="561" spans="1:25" hidden="1" x14ac:dyDescent="0.2">
      <c r="A561" t="s">
        <v>541</v>
      </c>
      <c r="B561" t="s">
        <v>531</v>
      </c>
      <c r="C561" t="s">
        <v>44</v>
      </c>
      <c r="D561" t="s">
        <v>41</v>
      </c>
      <c r="E561">
        <v>3</v>
      </c>
      <c r="F561" t="s">
        <v>542</v>
      </c>
      <c r="G561" t="s">
        <v>128</v>
      </c>
      <c r="O561">
        <v>5</v>
      </c>
      <c r="P561">
        <v>16</v>
      </c>
      <c r="Q561">
        <v>0</v>
      </c>
      <c r="R561">
        <v>0</v>
      </c>
      <c r="S561">
        <v>0</v>
      </c>
      <c r="T561">
        <v>3</v>
      </c>
      <c r="U561">
        <v>3</v>
      </c>
      <c r="V561">
        <v>28</v>
      </c>
      <c r="W561">
        <v>0</v>
      </c>
      <c r="X561">
        <v>0</v>
      </c>
      <c r="Y561">
        <v>0</v>
      </c>
    </row>
    <row r="562" spans="1:25" hidden="1" x14ac:dyDescent="0.2">
      <c r="A562" t="s">
        <v>575</v>
      </c>
      <c r="B562" t="s">
        <v>476</v>
      </c>
      <c r="C562" t="s">
        <v>45</v>
      </c>
      <c r="D562" t="s">
        <v>55</v>
      </c>
      <c r="E562">
        <v>5</v>
      </c>
      <c r="F562" t="s">
        <v>576</v>
      </c>
      <c r="G562" t="s">
        <v>157</v>
      </c>
      <c r="O562">
        <v>13</v>
      </c>
      <c r="P562">
        <v>49</v>
      </c>
      <c r="Q562">
        <v>0</v>
      </c>
      <c r="R562">
        <v>0</v>
      </c>
      <c r="S562">
        <v>0</v>
      </c>
      <c r="T562">
        <v>2</v>
      </c>
      <c r="U562">
        <v>2</v>
      </c>
      <c r="V562">
        <v>38</v>
      </c>
      <c r="W562">
        <v>1</v>
      </c>
      <c r="X562">
        <v>0</v>
      </c>
      <c r="Y562">
        <v>0</v>
      </c>
    </row>
    <row r="563" spans="1:25" hidden="1" x14ac:dyDescent="0.2">
      <c r="A563" t="s">
        <v>591</v>
      </c>
      <c r="B563" t="s">
        <v>476</v>
      </c>
      <c r="C563" t="s">
        <v>60</v>
      </c>
      <c r="D563" t="s">
        <v>39</v>
      </c>
      <c r="E563">
        <v>1</v>
      </c>
      <c r="F563" t="s">
        <v>592</v>
      </c>
      <c r="G563" t="s">
        <v>106</v>
      </c>
      <c r="O563">
        <v>26</v>
      </c>
      <c r="P563">
        <v>168</v>
      </c>
      <c r="Q563">
        <v>2</v>
      </c>
      <c r="R563">
        <v>0</v>
      </c>
      <c r="S563">
        <v>1</v>
      </c>
      <c r="T563">
        <v>2</v>
      </c>
      <c r="U563">
        <v>2</v>
      </c>
      <c r="V563">
        <v>14</v>
      </c>
      <c r="W563">
        <v>0</v>
      </c>
      <c r="X563">
        <v>0</v>
      </c>
      <c r="Y563">
        <v>0</v>
      </c>
    </row>
    <row r="564" spans="1:25" hidden="1" x14ac:dyDescent="0.2">
      <c r="A564" t="s">
        <v>569</v>
      </c>
      <c r="B564" t="s">
        <v>476</v>
      </c>
      <c r="C564" t="s">
        <v>31</v>
      </c>
      <c r="D564" t="s">
        <v>61</v>
      </c>
      <c r="E564">
        <v>3</v>
      </c>
      <c r="F564" t="s">
        <v>570</v>
      </c>
      <c r="G564" t="s">
        <v>137</v>
      </c>
      <c r="O564">
        <v>8</v>
      </c>
      <c r="P564">
        <v>18</v>
      </c>
      <c r="Q564">
        <v>0</v>
      </c>
      <c r="R564">
        <v>0</v>
      </c>
      <c r="S564">
        <v>0</v>
      </c>
      <c r="T564">
        <v>1</v>
      </c>
      <c r="U564">
        <v>1</v>
      </c>
      <c r="V564">
        <v>9</v>
      </c>
      <c r="W564">
        <v>0</v>
      </c>
      <c r="X564">
        <v>0</v>
      </c>
      <c r="Y564">
        <v>0</v>
      </c>
    </row>
    <row r="565" spans="1:25" hidden="1" x14ac:dyDescent="0.2">
      <c r="A565" t="s">
        <v>547</v>
      </c>
      <c r="B565" t="s">
        <v>476</v>
      </c>
      <c r="C565" t="s">
        <v>41</v>
      </c>
      <c r="D565" t="s">
        <v>36</v>
      </c>
      <c r="E565">
        <v>2</v>
      </c>
      <c r="F565" t="s">
        <v>548</v>
      </c>
      <c r="G565" t="s">
        <v>117</v>
      </c>
      <c r="O565">
        <v>5</v>
      </c>
      <c r="P565">
        <v>48</v>
      </c>
      <c r="Q565">
        <v>0</v>
      </c>
      <c r="R565">
        <v>0</v>
      </c>
      <c r="S565">
        <v>0</v>
      </c>
      <c r="T565">
        <v>1</v>
      </c>
      <c r="U565">
        <v>1</v>
      </c>
      <c r="V565">
        <v>9</v>
      </c>
      <c r="W565">
        <v>0</v>
      </c>
      <c r="X565">
        <v>0</v>
      </c>
      <c r="Y565">
        <v>0</v>
      </c>
    </row>
    <row r="566" spans="1:25" hidden="1" x14ac:dyDescent="0.2">
      <c r="A566" t="s">
        <v>488</v>
      </c>
      <c r="B566" t="s">
        <v>476</v>
      </c>
      <c r="C566" t="s">
        <v>43</v>
      </c>
      <c r="D566" t="s">
        <v>40</v>
      </c>
      <c r="E566">
        <v>3</v>
      </c>
      <c r="F566" t="s">
        <v>489</v>
      </c>
      <c r="G566" t="s">
        <v>127</v>
      </c>
      <c r="O566">
        <v>8</v>
      </c>
      <c r="P566">
        <v>37</v>
      </c>
      <c r="Q566">
        <v>1</v>
      </c>
      <c r="R566">
        <v>0</v>
      </c>
      <c r="S566">
        <v>0</v>
      </c>
      <c r="T566">
        <v>5</v>
      </c>
      <c r="U566">
        <v>5</v>
      </c>
      <c r="V566">
        <v>30</v>
      </c>
      <c r="W566">
        <v>0</v>
      </c>
      <c r="X566">
        <v>0</v>
      </c>
      <c r="Y566">
        <v>0</v>
      </c>
    </row>
    <row r="567" spans="1:25" hidden="1" x14ac:dyDescent="0.2">
      <c r="A567" t="s">
        <v>518</v>
      </c>
      <c r="B567" t="s">
        <v>476</v>
      </c>
      <c r="C567" t="s">
        <v>51</v>
      </c>
      <c r="D567" t="s">
        <v>58</v>
      </c>
      <c r="E567">
        <v>6</v>
      </c>
      <c r="F567" t="s">
        <v>519</v>
      </c>
      <c r="G567" t="s">
        <v>171</v>
      </c>
      <c r="O567">
        <v>16</v>
      </c>
      <c r="P567">
        <v>56</v>
      </c>
      <c r="Q567">
        <v>0</v>
      </c>
      <c r="R567">
        <v>0</v>
      </c>
      <c r="S567">
        <v>0</v>
      </c>
      <c r="T567">
        <v>1</v>
      </c>
      <c r="U567">
        <v>1</v>
      </c>
      <c r="V567">
        <v>13</v>
      </c>
      <c r="W567">
        <v>1</v>
      </c>
      <c r="X567">
        <v>0</v>
      </c>
      <c r="Y567">
        <v>0</v>
      </c>
    </row>
    <row r="568" spans="1:25" hidden="1" x14ac:dyDescent="0.2">
      <c r="A568" t="s">
        <v>665</v>
      </c>
      <c r="B568" t="s">
        <v>476</v>
      </c>
      <c r="C568" t="s">
        <v>50</v>
      </c>
      <c r="D568" t="s">
        <v>54</v>
      </c>
      <c r="E568">
        <v>7</v>
      </c>
      <c r="F568" t="s">
        <v>666</v>
      </c>
      <c r="G568" t="s">
        <v>183</v>
      </c>
      <c r="O568">
        <v>25</v>
      </c>
      <c r="P568">
        <v>116</v>
      </c>
      <c r="Q568">
        <v>0</v>
      </c>
      <c r="R568">
        <v>0</v>
      </c>
      <c r="S568">
        <v>1</v>
      </c>
      <c r="T568">
        <v>3</v>
      </c>
      <c r="U568">
        <v>2</v>
      </c>
      <c r="V568">
        <v>14</v>
      </c>
      <c r="W568">
        <v>0</v>
      </c>
      <c r="X568">
        <v>0</v>
      </c>
      <c r="Y568">
        <v>0</v>
      </c>
    </row>
    <row r="569" spans="1:25" hidden="1" x14ac:dyDescent="0.2">
      <c r="A569" t="s">
        <v>500</v>
      </c>
      <c r="B569" t="s">
        <v>476</v>
      </c>
      <c r="C569" t="s">
        <v>49</v>
      </c>
      <c r="D569" t="s">
        <v>45</v>
      </c>
      <c r="E569">
        <v>4</v>
      </c>
      <c r="F569" t="s">
        <v>501</v>
      </c>
      <c r="G569" t="s">
        <v>141</v>
      </c>
      <c r="O569">
        <v>12</v>
      </c>
      <c r="P569">
        <v>38</v>
      </c>
      <c r="Q569">
        <v>0</v>
      </c>
      <c r="R569">
        <v>0</v>
      </c>
      <c r="S569">
        <v>0</v>
      </c>
      <c r="T569">
        <v>2</v>
      </c>
      <c r="U569">
        <v>2</v>
      </c>
      <c r="V569">
        <v>8</v>
      </c>
      <c r="W569">
        <v>0</v>
      </c>
      <c r="X569">
        <v>0</v>
      </c>
      <c r="Y569">
        <v>0</v>
      </c>
    </row>
    <row r="570" spans="1:25" hidden="1" x14ac:dyDescent="0.2">
      <c r="A570" t="s">
        <v>478</v>
      </c>
      <c r="B570" t="s">
        <v>476</v>
      </c>
      <c r="C570" t="s">
        <v>46</v>
      </c>
      <c r="D570" t="s">
        <v>45</v>
      </c>
      <c r="E570">
        <v>8</v>
      </c>
      <c r="F570" t="s">
        <v>479</v>
      </c>
      <c r="G570" t="s">
        <v>198</v>
      </c>
      <c r="O570">
        <v>1</v>
      </c>
      <c r="P570">
        <v>4</v>
      </c>
      <c r="Q570">
        <v>0</v>
      </c>
      <c r="R570">
        <v>0</v>
      </c>
      <c r="S570">
        <v>0</v>
      </c>
      <c r="T570">
        <v>2</v>
      </c>
      <c r="U570">
        <v>2</v>
      </c>
      <c r="V570">
        <v>44</v>
      </c>
      <c r="W570">
        <v>0</v>
      </c>
      <c r="X570">
        <v>0</v>
      </c>
      <c r="Y570">
        <v>0</v>
      </c>
    </row>
    <row r="571" spans="1:25" hidden="1" x14ac:dyDescent="0.2">
      <c r="A571" t="s">
        <v>516</v>
      </c>
      <c r="B571" t="s">
        <v>476</v>
      </c>
      <c r="C571" t="s">
        <v>38</v>
      </c>
      <c r="D571" t="s">
        <v>37</v>
      </c>
      <c r="E571">
        <v>6</v>
      </c>
      <c r="F571" t="s">
        <v>517</v>
      </c>
      <c r="G571" t="s">
        <v>181</v>
      </c>
      <c r="O571">
        <v>9</v>
      </c>
      <c r="P571">
        <v>40</v>
      </c>
      <c r="Q571">
        <v>0</v>
      </c>
      <c r="R571">
        <v>0</v>
      </c>
      <c r="S571">
        <v>0</v>
      </c>
      <c r="T571">
        <v>1</v>
      </c>
      <c r="U571">
        <v>1</v>
      </c>
      <c r="V571">
        <v>6</v>
      </c>
      <c r="W571">
        <v>0</v>
      </c>
      <c r="X571">
        <v>0</v>
      </c>
      <c r="Y571">
        <v>0</v>
      </c>
    </row>
    <row r="572" spans="1:25" hidden="1" x14ac:dyDescent="0.2">
      <c r="A572" t="s">
        <v>643</v>
      </c>
      <c r="B572" t="s">
        <v>476</v>
      </c>
      <c r="C572" t="s">
        <v>53</v>
      </c>
      <c r="D572" t="s">
        <v>50</v>
      </c>
      <c r="E572">
        <v>5</v>
      </c>
      <c r="F572" t="s">
        <v>644</v>
      </c>
      <c r="G572" t="s">
        <v>162</v>
      </c>
      <c r="O572">
        <v>3</v>
      </c>
      <c r="P572">
        <v>15</v>
      </c>
      <c r="Q572">
        <v>0</v>
      </c>
      <c r="R572">
        <v>0</v>
      </c>
      <c r="S572">
        <v>0</v>
      </c>
      <c r="T572">
        <v>7</v>
      </c>
      <c r="U572">
        <v>6</v>
      </c>
      <c r="V572">
        <v>33</v>
      </c>
      <c r="W572">
        <v>0</v>
      </c>
      <c r="X572">
        <v>0</v>
      </c>
      <c r="Y572">
        <v>0</v>
      </c>
    </row>
    <row r="573" spans="1:25" hidden="1" x14ac:dyDescent="0.2">
      <c r="A573" t="s">
        <v>500</v>
      </c>
      <c r="B573" t="s">
        <v>476</v>
      </c>
      <c r="C573" t="s">
        <v>49</v>
      </c>
      <c r="D573" t="s">
        <v>55</v>
      </c>
      <c r="E573">
        <v>8</v>
      </c>
      <c r="F573" t="s">
        <v>501</v>
      </c>
      <c r="G573" t="s">
        <v>202</v>
      </c>
      <c r="O573">
        <v>18</v>
      </c>
      <c r="P573">
        <v>54</v>
      </c>
      <c r="Q573">
        <v>0</v>
      </c>
      <c r="R573">
        <v>0</v>
      </c>
      <c r="S573">
        <v>0</v>
      </c>
      <c r="T573">
        <v>6</v>
      </c>
      <c r="U573">
        <v>5</v>
      </c>
      <c r="V573">
        <v>7</v>
      </c>
      <c r="W573">
        <v>0</v>
      </c>
      <c r="X573">
        <v>0</v>
      </c>
      <c r="Y573">
        <v>0</v>
      </c>
    </row>
    <row r="574" spans="1:25" hidden="1" x14ac:dyDescent="0.2">
      <c r="A574" t="s">
        <v>569</v>
      </c>
      <c r="B574" t="s">
        <v>476</v>
      </c>
      <c r="C574" t="s">
        <v>31</v>
      </c>
      <c r="D574" t="s">
        <v>39</v>
      </c>
      <c r="E574">
        <v>4</v>
      </c>
      <c r="F574" t="s">
        <v>570</v>
      </c>
      <c r="G574" t="s">
        <v>150</v>
      </c>
      <c r="O574">
        <v>11</v>
      </c>
      <c r="P574">
        <v>43</v>
      </c>
      <c r="Q574">
        <v>0</v>
      </c>
      <c r="R574">
        <v>0</v>
      </c>
      <c r="S574">
        <v>0</v>
      </c>
      <c r="T574">
        <v>1</v>
      </c>
      <c r="U574">
        <v>1</v>
      </c>
      <c r="V574">
        <v>27</v>
      </c>
      <c r="W574">
        <v>0</v>
      </c>
      <c r="X574">
        <v>0</v>
      </c>
      <c r="Y574">
        <v>0</v>
      </c>
    </row>
    <row r="575" spans="1:25" hidden="1" x14ac:dyDescent="0.2">
      <c r="A575" t="s">
        <v>661</v>
      </c>
      <c r="B575" t="s">
        <v>476</v>
      </c>
      <c r="C575" t="s">
        <v>44</v>
      </c>
      <c r="D575" t="s">
        <v>41</v>
      </c>
      <c r="E575">
        <v>3</v>
      </c>
      <c r="F575" t="s">
        <v>662</v>
      </c>
      <c r="G575" t="s">
        <v>128</v>
      </c>
      <c r="O575">
        <v>14</v>
      </c>
      <c r="P575">
        <v>52</v>
      </c>
      <c r="Q575">
        <v>0</v>
      </c>
      <c r="R575">
        <v>0</v>
      </c>
      <c r="S575">
        <v>0</v>
      </c>
      <c r="T575">
        <v>1</v>
      </c>
      <c r="U575">
        <v>0</v>
      </c>
      <c r="V575">
        <v>0</v>
      </c>
      <c r="W575">
        <v>0</v>
      </c>
      <c r="X575">
        <v>0</v>
      </c>
      <c r="Y575">
        <v>0</v>
      </c>
    </row>
    <row r="576" spans="1:25" hidden="1" x14ac:dyDescent="0.2">
      <c r="A576" t="s">
        <v>647</v>
      </c>
      <c r="B576" t="s">
        <v>476</v>
      </c>
      <c r="C576" t="s">
        <v>54</v>
      </c>
      <c r="D576" t="s">
        <v>42</v>
      </c>
      <c r="E576">
        <v>6</v>
      </c>
      <c r="F576" t="s">
        <v>648</v>
      </c>
      <c r="G576" t="s">
        <v>175</v>
      </c>
      <c r="O576">
        <v>3</v>
      </c>
      <c r="P576">
        <v>13</v>
      </c>
      <c r="Q576">
        <v>0</v>
      </c>
      <c r="R576">
        <v>0</v>
      </c>
      <c r="S576">
        <v>0</v>
      </c>
      <c r="T576">
        <v>3</v>
      </c>
      <c r="U576">
        <v>1</v>
      </c>
      <c r="V576">
        <v>7</v>
      </c>
      <c r="W576">
        <v>0</v>
      </c>
      <c r="X576">
        <v>0</v>
      </c>
      <c r="Y576">
        <v>0</v>
      </c>
    </row>
    <row r="577" spans="1:25" hidden="1" x14ac:dyDescent="0.2">
      <c r="A577" t="s">
        <v>615</v>
      </c>
      <c r="B577" t="s">
        <v>476</v>
      </c>
      <c r="C577" t="s">
        <v>35</v>
      </c>
      <c r="D577" t="s">
        <v>48</v>
      </c>
      <c r="E577">
        <v>3</v>
      </c>
      <c r="F577" t="s">
        <v>616</v>
      </c>
      <c r="G577" t="s">
        <v>131</v>
      </c>
      <c r="O577">
        <v>9</v>
      </c>
      <c r="P577">
        <v>16</v>
      </c>
      <c r="Q577">
        <v>0</v>
      </c>
      <c r="R577">
        <v>0</v>
      </c>
      <c r="S577">
        <v>0</v>
      </c>
      <c r="T577">
        <v>1</v>
      </c>
      <c r="U577">
        <v>1</v>
      </c>
      <c r="V577">
        <v>15</v>
      </c>
      <c r="W577">
        <v>0</v>
      </c>
      <c r="X577">
        <v>0</v>
      </c>
      <c r="Y577">
        <v>0</v>
      </c>
    </row>
    <row r="578" spans="1:25" hidden="1" x14ac:dyDescent="0.2">
      <c r="A578" t="s">
        <v>681</v>
      </c>
      <c r="B578" t="s">
        <v>476</v>
      </c>
      <c r="C578" t="s">
        <v>43</v>
      </c>
      <c r="D578" t="s">
        <v>48</v>
      </c>
      <c r="E578">
        <v>1</v>
      </c>
      <c r="F578" t="s">
        <v>682</v>
      </c>
      <c r="G578" t="s">
        <v>89</v>
      </c>
      <c r="O578">
        <v>5</v>
      </c>
      <c r="P578">
        <v>1</v>
      </c>
      <c r="Q578">
        <v>0</v>
      </c>
      <c r="R578">
        <v>0</v>
      </c>
      <c r="S578">
        <v>0</v>
      </c>
      <c r="T578">
        <v>2</v>
      </c>
      <c r="U578">
        <v>1</v>
      </c>
      <c r="V578">
        <v>12</v>
      </c>
      <c r="W578">
        <v>0</v>
      </c>
      <c r="X578">
        <v>0</v>
      </c>
      <c r="Y578">
        <v>0</v>
      </c>
    </row>
    <row r="579" spans="1:25" hidden="1" x14ac:dyDescent="0.2">
      <c r="A579" t="s">
        <v>496</v>
      </c>
      <c r="B579" t="s">
        <v>476</v>
      </c>
      <c r="C579" t="s">
        <v>38</v>
      </c>
      <c r="D579" t="s">
        <v>37</v>
      </c>
      <c r="E579">
        <v>6</v>
      </c>
      <c r="F579" t="s">
        <v>497</v>
      </c>
      <c r="G579" t="s">
        <v>181</v>
      </c>
      <c r="O579">
        <v>2</v>
      </c>
      <c r="P579">
        <v>4</v>
      </c>
      <c r="Q579">
        <v>0</v>
      </c>
      <c r="R579">
        <v>0</v>
      </c>
      <c r="S579">
        <v>0</v>
      </c>
      <c r="T579">
        <v>2</v>
      </c>
      <c r="U579">
        <v>1</v>
      </c>
      <c r="V579">
        <v>3</v>
      </c>
      <c r="W579">
        <v>0</v>
      </c>
      <c r="X579">
        <v>0</v>
      </c>
      <c r="Y579">
        <v>0</v>
      </c>
    </row>
    <row r="580" spans="1:25" hidden="1" x14ac:dyDescent="0.2">
      <c r="A580" t="s">
        <v>629</v>
      </c>
      <c r="B580" t="s">
        <v>476</v>
      </c>
      <c r="C580" t="s">
        <v>34</v>
      </c>
      <c r="D580" t="s">
        <v>37</v>
      </c>
      <c r="E580">
        <v>7</v>
      </c>
      <c r="F580" t="s">
        <v>630</v>
      </c>
      <c r="G580" t="s">
        <v>193</v>
      </c>
      <c r="O580">
        <v>29</v>
      </c>
      <c r="P580">
        <v>152</v>
      </c>
      <c r="Q580">
        <v>1</v>
      </c>
      <c r="R580">
        <v>0</v>
      </c>
      <c r="S580">
        <v>1</v>
      </c>
      <c r="T580">
        <v>2</v>
      </c>
      <c r="U580">
        <v>2</v>
      </c>
      <c r="V580">
        <v>10</v>
      </c>
      <c r="W580">
        <v>0</v>
      </c>
      <c r="X580">
        <v>0</v>
      </c>
      <c r="Y580">
        <v>0</v>
      </c>
    </row>
    <row r="581" spans="1:25" hidden="1" x14ac:dyDescent="0.2">
      <c r="A581" t="s">
        <v>631</v>
      </c>
      <c r="B581" t="s">
        <v>476</v>
      </c>
      <c r="C581" t="s">
        <v>49</v>
      </c>
      <c r="D581" t="s">
        <v>55</v>
      </c>
      <c r="E581">
        <v>8</v>
      </c>
      <c r="F581" t="s">
        <v>632</v>
      </c>
      <c r="G581" t="s">
        <v>202</v>
      </c>
      <c r="O581">
        <v>3</v>
      </c>
      <c r="P581">
        <v>9</v>
      </c>
      <c r="Q581">
        <v>0</v>
      </c>
      <c r="R581">
        <v>0</v>
      </c>
      <c r="S581">
        <v>0</v>
      </c>
      <c r="T581">
        <v>3</v>
      </c>
      <c r="U581">
        <v>2</v>
      </c>
      <c r="V581">
        <v>36</v>
      </c>
      <c r="W581">
        <v>0</v>
      </c>
      <c r="X581">
        <v>0</v>
      </c>
      <c r="Y581">
        <v>0</v>
      </c>
    </row>
    <row r="582" spans="1:25" hidden="1" x14ac:dyDescent="0.2">
      <c r="A582" t="s">
        <v>609</v>
      </c>
      <c r="B582" t="s">
        <v>476</v>
      </c>
      <c r="C582" t="s">
        <v>52</v>
      </c>
      <c r="D582" t="s">
        <v>56</v>
      </c>
      <c r="E582">
        <v>4</v>
      </c>
      <c r="F582" t="s">
        <v>610</v>
      </c>
      <c r="G582" t="s">
        <v>147</v>
      </c>
      <c r="O582">
        <v>2</v>
      </c>
      <c r="P582">
        <v>3</v>
      </c>
      <c r="Q582">
        <v>0</v>
      </c>
      <c r="R582">
        <v>0</v>
      </c>
      <c r="S582">
        <v>0</v>
      </c>
      <c r="T582">
        <v>1</v>
      </c>
      <c r="U582">
        <v>0</v>
      </c>
      <c r="V582">
        <v>0</v>
      </c>
      <c r="W582">
        <v>0</v>
      </c>
      <c r="X582">
        <v>0</v>
      </c>
      <c r="Y582">
        <v>0</v>
      </c>
    </row>
    <row r="583" spans="1:25" hidden="1" x14ac:dyDescent="0.2">
      <c r="A583" t="s">
        <v>567</v>
      </c>
      <c r="B583" t="s">
        <v>476</v>
      </c>
      <c r="C583" t="s">
        <v>42</v>
      </c>
      <c r="D583" t="s">
        <v>43</v>
      </c>
      <c r="E583">
        <v>8</v>
      </c>
      <c r="F583" t="s">
        <v>568</v>
      </c>
      <c r="G583" t="s">
        <v>196</v>
      </c>
      <c r="O583">
        <v>9</v>
      </c>
      <c r="P583">
        <v>15</v>
      </c>
      <c r="Q583">
        <v>1</v>
      </c>
      <c r="R583">
        <v>0</v>
      </c>
      <c r="S583">
        <v>0</v>
      </c>
      <c r="T583">
        <v>5</v>
      </c>
      <c r="U583">
        <v>5</v>
      </c>
      <c r="V583">
        <v>19</v>
      </c>
      <c r="W583">
        <v>0</v>
      </c>
      <c r="X583">
        <v>0</v>
      </c>
      <c r="Y583">
        <v>0</v>
      </c>
    </row>
    <row r="584" spans="1:25" hidden="1" x14ac:dyDescent="0.2">
      <c r="A584" t="s">
        <v>613</v>
      </c>
      <c r="B584" t="s">
        <v>476</v>
      </c>
      <c r="C584" t="s">
        <v>55</v>
      </c>
      <c r="D584" t="s">
        <v>31</v>
      </c>
      <c r="E584">
        <v>1</v>
      </c>
      <c r="F584" t="s">
        <v>614</v>
      </c>
      <c r="G584" t="s">
        <v>101</v>
      </c>
      <c r="O584">
        <v>9</v>
      </c>
      <c r="P584">
        <v>30</v>
      </c>
      <c r="Q584">
        <v>0</v>
      </c>
      <c r="R584">
        <v>0</v>
      </c>
      <c r="S584">
        <v>0</v>
      </c>
      <c r="T584">
        <v>1</v>
      </c>
      <c r="U584">
        <v>1</v>
      </c>
      <c r="V584">
        <v>4</v>
      </c>
      <c r="W584">
        <v>0</v>
      </c>
      <c r="X584">
        <v>0</v>
      </c>
      <c r="Y584">
        <v>0</v>
      </c>
    </row>
    <row r="585" spans="1:25" hidden="1" x14ac:dyDescent="0.2">
      <c r="A585" t="s">
        <v>631</v>
      </c>
      <c r="B585" t="s">
        <v>476</v>
      </c>
      <c r="C585" t="s">
        <v>49</v>
      </c>
      <c r="D585" t="s">
        <v>61</v>
      </c>
      <c r="E585">
        <v>1</v>
      </c>
      <c r="F585" t="s">
        <v>632</v>
      </c>
      <c r="G585" t="s">
        <v>94</v>
      </c>
      <c r="O585">
        <v>12</v>
      </c>
      <c r="P585">
        <v>42</v>
      </c>
      <c r="Q585">
        <v>2</v>
      </c>
      <c r="R585">
        <v>0</v>
      </c>
      <c r="S585">
        <v>0</v>
      </c>
      <c r="T585">
        <v>7</v>
      </c>
      <c r="U585">
        <v>4</v>
      </c>
      <c r="V585">
        <v>20</v>
      </c>
      <c r="W585">
        <v>0</v>
      </c>
      <c r="X585">
        <v>0</v>
      </c>
      <c r="Y585">
        <v>0</v>
      </c>
    </row>
    <row r="586" spans="1:25" hidden="1" x14ac:dyDescent="0.2">
      <c r="A586" t="s">
        <v>508</v>
      </c>
      <c r="B586" t="s">
        <v>476</v>
      </c>
      <c r="C586" t="s">
        <v>37</v>
      </c>
      <c r="D586" t="s">
        <v>58</v>
      </c>
      <c r="E586">
        <v>4</v>
      </c>
      <c r="F586" t="s">
        <v>509</v>
      </c>
      <c r="G586" t="s">
        <v>145</v>
      </c>
      <c r="O586">
        <v>9</v>
      </c>
      <c r="P586">
        <v>38</v>
      </c>
      <c r="Q586">
        <v>0</v>
      </c>
      <c r="R586">
        <v>0</v>
      </c>
      <c r="S586">
        <v>0</v>
      </c>
      <c r="T586">
        <v>2</v>
      </c>
      <c r="U586">
        <v>2</v>
      </c>
      <c r="V586">
        <v>54</v>
      </c>
      <c r="W586">
        <v>1</v>
      </c>
      <c r="X586">
        <v>0</v>
      </c>
      <c r="Y586">
        <v>0</v>
      </c>
    </row>
    <row r="587" spans="1:25" hidden="1" x14ac:dyDescent="0.2">
      <c r="A587" t="s">
        <v>683</v>
      </c>
      <c r="B587" t="s">
        <v>476</v>
      </c>
      <c r="C587" t="s">
        <v>59</v>
      </c>
      <c r="D587" t="s">
        <v>33</v>
      </c>
      <c r="E587">
        <v>5</v>
      </c>
      <c r="F587" t="s">
        <v>684</v>
      </c>
      <c r="G587" t="s">
        <v>154</v>
      </c>
      <c r="O587">
        <v>2</v>
      </c>
      <c r="P587">
        <v>9</v>
      </c>
      <c r="Q587">
        <v>0</v>
      </c>
      <c r="R587">
        <v>0</v>
      </c>
      <c r="S587">
        <v>0</v>
      </c>
      <c r="T587">
        <v>1</v>
      </c>
      <c r="U587">
        <v>0</v>
      </c>
      <c r="V587">
        <v>0</v>
      </c>
      <c r="W587">
        <v>0</v>
      </c>
      <c r="X587">
        <v>0</v>
      </c>
      <c r="Y587">
        <v>0</v>
      </c>
    </row>
    <row r="588" spans="1:25" hidden="1" x14ac:dyDescent="0.2">
      <c r="A588" t="s">
        <v>603</v>
      </c>
      <c r="B588" t="s">
        <v>476</v>
      </c>
      <c r="C588" t="s">
        <v>35</v>
      </c>
      <c r="D588" t="s">
        <v>48</v>
      </c>
      <c r="E588">
        <v>3</v>
      </c>
      <c r="F588" t="s">
        <v>604</v>
      </c>
      <c r="G588" t="s">
        <v>131</v>
      </c>
      <c r="O588">
        <v>1</v>
      </c>
      <c r="P588">
        <v>12</v>
      </c>
      <c r="Q588">
        <v>0</v>
      </c>
      <c r="R588">
        <v>0</v>
      </c>
      <c r="S588">
        <v>0</v>
      </c>
      <c r="T588">
        <v>2</v>
      </c>
      <c r="U588">
        <v>2</v>
      </c>
      <c r="V588">
        <v>18</v>
      </c>
      <c r="W588">
        <v>0</v>
      </c>
      <c r="X588">
        <v>0</v>
      </c>
      <c r="Y588">
        <v>0</v>
      </c>
    </row>
    <row r="589" spans="1:25" hidden="1" x14ac:dyDescent="0.2">
      <c r="A589" t="s">
        <v>488</v>
      </c>
      <c r="B589" t="s">
        <v>476</v>
      </c>
      <c r="C589" t="s">
        <v>43</v>
      </c>
      <c r="D589" t="s">
        <v>48</v>
      </c>
      <c r="E589">
        <v>1</v>
      </c>
      <c r="F589" t="s">
        <v>489</v>
      </c>
      <c r="G589" t="s">
        <v>89</v>
      </c>
      <c r="O589">
        <v>15</v>
      </c>
      <c r="P589">
        <v>69</v>
      </c>
      <c r="Q589">
        <v>0</v>
      </c>
      <c r="R589">
        <v>0</v>
      </c>
      <c r="S589">
        <v>0</v>
      </c>
      <c r="T589">
        <v>5</v>
      </c>
      <c r="U589">
        <v>4</v>
      </c>
      <c r="V589">
        <v>51</v>
      </c>
      <c r="W589">
        <v>0</v>
      </c>
      <c r="X589">
        <v>0</v>
      </c>
      <c r="Y589">
        <v>0</v>
      </c>
    </row>
    <row r="590" spans="1:25" hidden="1" x14ac:dyDescent="0.2">
      <c r="A590" t="s">
        <v>475</v>
      </c>
      <c r="B590" t="s">
        <v>476</v>
      </c>
      <c r="C590" t="s">
        <v>56</v>
      </c>
      <c r="D590" t="s">
        <v>31</v>
      </c>
      <c r="E590">
        <v>5</v>
      </c>
      <c r="F590" t="s">
        <v>477</v>
      </c>
      <c r="G590" t="s">
        <v>164</v>
      </c>
      <c r="O590">
        <v>3</v>
      </c>
      <c r="P590">
        <v>6</v>
      </c>
      <c r="Q590">
        <v>0</v>
      </c>
      <c r="R590">
        <v>0</v>
      </c>
      <c r="S590">
        <v>0</v>
      </c>
      <c r="T590">
        <v>6</v>
      </c>
      <c r="U590">
        <v>3</v>
      </c>
      <c r="V590">
        <v>12</v>
      </c>
      <c r="W590">
        <v>0</v>
      </c>
      <c r="X590">
        <v>0</v>
      </c>
      <c r="Y590">
        <v>0</v>
      </c>
    </row>
    <row r="591" spans="1:25" hidden="1" x14ac:dyDescent="0.2">
      <c r="A591" t="s">
        <v>591</v>
      </c>
      <c r="B591" t="s">
        <v>476</v>
      </c>
      <c r="C591" t="s">
        <v>60</v>
      </c>
      <c r="D591" t="s">
        <v>48</v>
      </c>
      <c r="E591">
        <v>2</v>
      </c>
      <c r="F591" t="s">
        <v>592</v>
      </c>
      <c r="G591" t="s">
        <v>114</v>
      </c>
      <c r="O591">
        <v>13</v>
      </c>
      <c r="P591">
        <v>43</v>
      </c>
      <c r="Q591">
        <v>0</v>
      </c>
      <c r="R591">
        <v>0</v>
      </c>
      <c r="S591">
        <v>0</v>
      </c>
      <c r="T591">
        <v>4</v>
      </c>
      <c r="U591">
        <v>4</v>
      </c>
      <c r="V591">
        <v>18</v>
      </c>
      <c r="W591">
        <v>0</v>
      </c>
      <c r="X591">
        <v>0</v>
      </c>
      <c r="Y591">
        <v>0</v>
      </c>
    </row>
    <row r="592" spans="1:25" hidden="1" x14ac:dyDescent="0.2">
      <c r="A592" t="s">
        <v>524</v>
      </c>
      <c r="B592" t="s">
        <v>476</v>
      </c>
      <c r="C592" t="s">
        <v>53</v>
      </c>
      <c r="D592" t="s">
        <v>50</v>
      </c>
      <c r="E592">
        <v>5</v>
      </c>
      <c r="F592" t="s">
        <v>525</v>
      </c>
      <c r="G592" t="s">
        <v>162</v>
      </c>
      <c r="O592">
        <v>11</v>
      </c>
      <c r="P592">
        <v>20</v>
      </c>
      <c r="Q592">
        <v>1</v>
      </c>
      <c r="R592">
        <v>0</v>
      </c>
      <c r="S592">
        <v>0</v>
      </c>
      <c r="T592">
        <v>2</v>
      </c>
      <c r="U592">
        <v>1</v>
      </c>
      <c r="V592">
        <v>17</v>
      </c>
      <c r="W592">
        <v>0</v>
      </c>
      <c r="X592">
        <v>0</v>
      </c>
      <c r="Y592">
        <v>0</v>
      </c>
    </row>
    <row r="593" spans="1:25" hidden="1" x14ac:dyDescent="0.2">
      <c r="A593" t="s">
        <v>486</v>
      </c>
      <c r="B593" t="s">
        <v>476</v>
      </c>
      <c r="C593" t="s">
        <v>62</v>
      </c>
      <c r="D593" t="s">
        <v>48</v>
      </c>
      <c r="E593">
        <v>7</v>
      </c>
      <c r="F593" t="s">
        <v>487</v>
      </c>
      <c r="G593" t="s">
        <v>190</v>
      </c>
      <c r="O593">
        <v>22</v>
      </c>
      <c r="P593">
        <v>110</v>
      </c>
      <c r="Q593">
        <v>1</v>
      </c>
      <c r="R593">
        <v>0</v>
      </c>
      <c r="S593">
        <v>1</v>
      </c>
      <c r="T593">
        <v>5</v>
      </c>
      <c r="U593">
        <v>2</v>
      </c>
      <c r="V593">
        <v>19</v>
      </c>
      <c r="W593">
        <v>0</v>
      </c>
      <c r="X593">
        <v>0</v>
      </c>
      <c r="Y593">
        <v>0</v>
      </c>
    </row>
    <row r="594" spans="1:25" hidden="1" x14ac:dyDescent="0.2">
      <c r="A594" t="s">
        <v>539</v>
      </c>
      <c r="B594" t="s">
        <v>476</v>
      </c>
      <c r="C594" t="s">
        <v>39</v>
      </c>
      <c r="D594" t="s">
        <v>60</v>
      </c>
      <c r="E594">
        <v>1</v>
      </c>
      <c r="F594" t="s">
        <v>540</v>
      </c>
      <c r="G594" t="s">
        <v>106</v>
      </c>
      <c r="O594">
        <v>3</v>
      </c>
      <c r="P594">
        <v>20</v>
      </c>
      <c r="Q594">
        <v>0</v>
      </c>
      <c r="R594">
        <v>0</v>
      </c>
      <c r="S594">
        <v>0</v>
      </c>
      <c r="T594">
        <v>2</v>
      </c>
      <c r="U594">
        <v>2</v>
      </c>
      <c r="V594">
        <v>8</v>
      </c>
      <c r="W594">
        <v>0</v>
      </c>
      <c r="X594">
        <v>0</v>
      </c>
      <c r="Y594">
        <v>0</v>
      </c>
    </row>
    <row r="595" spans="1:25" hidden="1" x14ac:dyDescent="0.2">
      <c r="A595" t="s">
        <v>547</v>
      </c>
      <c r="B595" t="s">
        <v>476</v>
      </c>
      <c r="C595" t="s">
        <v>41</v>
      </c>
      <c r="D595" t="s">
        <v>34</v>
      </c>
      <c r="E595">
        <v>4</v>
      </c>
      <c r="F595" t="s">
        <v>548</v>
      </c>
      <c r="G595" t="s">
        <v>152</v>
      </c>
      <c r="O595">
        <v>6</v>
      </c>
      <c r="P595">
        <v>16</v>
      </c>
      <c r="Q595">
        <v>1</v>
      </c>
      <c r="R595">
        <v>0</v>
      </c>
      <c r="S595">
        <v>0</v>
      </c>
      <c r="T595">
        <v>4</v>
      </c>
      <c r="U595">
        <v>2</v>
      </c>
      <c r="V595">
        <v>5</v>
      </c>
      <c r="W595">
        <v>0</v>
      </c>
      <c r="X595">
        <v>0</v>
      </c>
      <c r="Y595">
        <v>0</v>
      </c>
    </row>
    <row r="596" spans="1:25" hidden="1" x14ac:dyDescent="0.2">
      <c r="A596" t="s">
        <v>484</v>
      </c>
      <c r="B596" t="s">
        <v>476</v>
      </c>
      <c r="C596" t="s">
        <v>47</v>
      </c>
      <c r="D596" t="s">
        <v>60</v>
      </c>
      <c r="E596">
        <v>4</v>
      </c>
      <c r="F596" t="s">
        <v>485</v>
      </c>
      <c r="G596" t="s">
        <v>149</v>
      </c>
      <c r="O596">
        <v>9</v>
      </c>
      <c r="P596">
        <v>28</v>
      </c>
      <c r="Q596">
        <v>0</v>
      </c>
      <c r="R596">
        <v>0</v>
      </c>
      <c r="S596">
        <v>0</v>
      </c>
      <c r="T596">
        <v>2</v>
      </c>
      <c r="U596">
        <v>2</v>
      </c>
      <c r="V596">
        <v>11</v>
      </c>
      <c r="W596">
        <v>0</v>
      </c>
      <c r="X596">
        <v>0</v>
      </c>
      <c r="Y596">
        <v>0</v>
      </c>
    </row>
    <row r="597" spans="1:25" hidden="1" x14ac:dyDescent="0.2">
      <c r="A597" t="s">
        <v>653</v>
      </c>
      <c r="B597" t="s">
        <v>476</v>
      </c>
      <c r="C597" t="s">
        <v>34</v>
      </c>
      <c r="D597" t="s">
        <v>38</v>
      </c>
      <c r="E597">
        <v>2</v>
      </c>
      <c r="F597" t="s">
        <v>654</v>
      </c>
      <c r="G597" t="s">
        <v>119</v>
      </c>
      <c r="O597">
        <v>18</v>
      </c>
      <c r="P597">
        <v>51</v>
      </c>
      <c r="Q597">
        <v>0</v>
      </c>
      <c r="R597">
        <v>0</v>
      </c>
      <c r="S597">
        <v>0</v>
      </c>
      <c r="T597">
        <v>1</v>
      </c>
      <c r="U597">
        <v>1</v>
      </c>
      <c r="V597">
        <v>14</v>
      </c>
      <c r="W597">
        <v>0</v>
      </c>
      <c r="X597">
        <v>0</v>
      </c>
      <c r="Y597">
        <v>0</v>
      </c>
    </row>
    <row r="598" spans="1:25" hidden="1" x14ac:dyDescent="0.2">
      <c r="A598" t="s">
        <v>641</v>
      </c>
      <c r="B598" t="s">
        <v>476</v>
      </c>
      <c r="C598" t="s">
        <v>38</v>
      </c>
      <c r="D598" t="s">
        <v>53</v>
      </c>
      <c r="E598">
        <v>4</v>
      </c>
      <c r="F598" t="s">
        <v>642</v>
      </c>
      <c r="G598" t="s">
        <v>148</v>
      </c>
      <c r="O598">
        <v>8</v>
      </c>
      <c r="P598">
        <v>36</v>
      </c>
      <c r="Q598">
        <v>0</v>
      </c>
      <c r="R598">
        <v>0</v>
      </c>
      <c r="S598">
        <v>0</v>
      </c>
      <c r="T598">
        <v>2</v>
      </c>
      <c r="U598">
        <v>2</v>
      </c>
      <c r="V598">
        <v>12</v>
      </c>
      <c r="W598">
        <v>0</v>
      </c>
      <c r="X598">
        <v>0</v>
      </c>
      <c r="Y598">
        <v>0</v>
      </c>
    </row>
    <row r="599" spans="1:25" hidden="1" x14ac:dyDescent="0.2">
      <c r="A599" t="s">
        <v>609</v>
      </c>
      <c r="B599" t="s">
        <v>476</v>
      </c>
      <c r="C599" t="s">
        <v>52</v>
      </c>
      <c r="D599" t="s">
        <v>47</v>
      </c>
      <c r="E599">
        <v>1</v>
      </c>
      <c r="F599" t="s">
        <v>610</v>
      </c>
      <c r="G599" t="s">
        <v>95</v>
      </c>
      <c r="O599">
        <v>4</v>
      </c>
      <c r="P599">
        <v>16</v>
      </c>
      <c r="Q599">
        <v>0</v>
      </c>
      <c r="R599">
        <v>0</v>
      </c>
      <c r="S599">
        <v>0</v>
      </c>
      <c r="T599">
        <v>1</v>
      </c>
      <c r="U599">
        <v>0</v>
      </c>
      <c r="V599">
        <v>0</v>
      </c>
      <c r="W599">
        <v>0</v>
      </c>
      <c r="X599">
        <v>0</v>
      </c>
      <c r="Y599">
        <v>0</v>
      </c>
    </row>
    <row r="600" spans="1:25" hidden="1" x14ac:dyDescent="0.2">
      <c r="A600" t="s">
        <v>555</v>
      </c>
      <c r="B600" t="s">
        <v>476</v>
      </c>
      <c r="C600" t="s">
        <v>61</v>
      </c>
      <c r="D600" t="s">
        <v>62</v>
      </c>
      <c r="E600">
        <v>8</v>
      </c>
      <c r="F600" t="s">
        <v>556</v>
      </c>
      <c r="G600" t="s">
        <v>197</v>
      </c>
      <c r="O600">
        <v>7</v>
      </c>
      <c r="P600">
        <v>56</v>
      </c>
      <c r="Q600">
        <v>0</v>
      </c>
      <c r="R600">
        <v>0</v>
      </c>
      <c r="S600">
        <v>0</v>
      </c>
      <c r="T600">
        <v>1</v>
      </c>
      <c r="U600">
        <v>0</v>
      </c>
      <c r="V600">
        <v>0</v>
      </c>
      <c r="W600">
        <v>0</v>
      </c>
      <c r="X600">
        <v>0</v>
      </c>
      <c r="Y600">
        <v>0</v>
      </c>
    </row>
    <row r="601" spans="1:25" hidden="1" x14ac:dyDescent="0.2">
      <c r="A601" t="s">
        <v>631</v>
      </c>
      <c r="B601" t="s">
        <v>476</v>
      </c>
      <c r="C601" t="s">
        <v>49</v>
      </c>
      <c r="D601" t="s">
        <v>47</v>
      </c>
      <c r="E601">
        <v>6</v>
      </c>
      <c r="F601" t="s">
        <v>632</v>
      </c>
      <c r="G601" t="s">
        <v>179</v>
      </c>
      <c r="O601">
        <v>7</v>
      </c>
      <c r="P601">
        <v>8</v>
      </c>
      <c r="Q601">
        <v>0</v>
      </c>
      <c r="R601">
        <v>0</v>
      </c>
      <c r="S601">
        <v>0</v>
      </c>
      <c r="T601">
        <v>7</v>
      </c>
      <c r="U601">
        <v>5</v>
      </c>
      <c r="V601">
        <v>63</v>
      </c>
      <c r="W601">
        <v>0</v>
      </c>
      <c r="X601">
        <v>0</v>
      </c>
      <c r="Y601">
        <v>0</v>
      </c>
    </row>
    <row r="602" spans="1:25" hidden="1" x14ac:dyDescent="0.2">
      <c r="A602" t="s">
        <v>512</v>
      </c>
      <c r="B602" t="s">
        <v>476</v>
      </c>
      <c r="C602" t="s">
        <v>46</v>
      </c>
      <c r="D602" t="s">
        <v>48</v>
      </c>
      <c r="E602">
        <v>6</v>
      </c>
      <c r="F602" t="s">
        <v>513</v>
      </c>
      <c r="G602" t="s">
        <v>169</v>
      </c>
      <c r="O602">
        <v>1</v>
      </c>
      <c r="P602">
        <v>7</v>
      </c>
      <c r="Q602">
        <v>0</v>
      </c>
      <c r="R602">
        <v>0</v>
      </c>
      <c r="S602">
        <v>0</v>
      </c>
      <c r="T602">
        <v>2</v>
      </c>
      <c r="U602">
        <v>2</v>
      </c>
      <c r="V602">
        <v>47</v>
      </c>
      <c r="W602">
        <v>0</v>
      </c>
      <c r="X602">
        <v>0</v>
      </c>
      <c r="Y602">
        <v>0</v>
      </c>
    </row>
    <row r="603" spans="1:25" hidden="1" x14ac:dyDescent="0.2">
      <c r="A603" t="s">
        <v>567</v>
      </c>
      <c r="B603" t="s">
        <v>476</v>
      </c>
      <c r="C603" t="s">
        <v>42</v>
      </c>
      <c r="D603" t="s">
        <v>33</v>
      </c>
      <c r="E603">
        <v>7</v>
      </c>
      <c r="F603" t="s">
        <v>568</v>
      </c>
      <c r="G603" t="s">
        <v>186</v>
      </c>
      <c r="O603">
        <v>14</v>
      </c>
      <c r="P603">
        <v>175</v>
      </c>
      <c r="Q603">
        <v>1</v>
      </c>
      <c r="R603">
        <v>0</v>
      </c>
      <c r="S603">
        <v>1</v>
      </c>
      <c r="T603">
        <v>3</v>
      </c>
      <c r="U603">
        <v>3</v>
      </c>
      <c r="V603">
        <v>61</v>
      </c>
      <c r="W603">
        <v>1</v>
      </c>
      <c r="X603">
        <v>0</v>
      </c>
      <c r="Y603">
        <v>0</v>
      </c>
    </row>
    <row r="604" spans="1:25" hidden="1" x14ac:dyDescent="0.2">
      <c r="A604" t="s">
        <v>589</v>
      </c>
      <c r="B604" t="s">
        <v>476</v>
      </c>
      <c r="C604" t="s">
        <v>44</v>
      </c>
      <c r="D604" t="s">
        <v>59</v>
      </c>
      <c r="E604">
        <v>8</v>
      </c>
      <c r="F604" t="s">
        <v>590</v>
      </c>
      <c r="G604" t="s">
        <v>209</v>
      </c>
      <c r="O604">
        <v>1</v>
      </c>
      <c r="P604">
        <v>3</v>
      </c>
      <c r="Q604">
        <v>0</v>
      </c>
      <c r="R604">
        <v>0</v>
      </c>
      <c r="S604">
        <v>0</v>
      </c>
      <c r="T604">
        <v>1</v>
      </c>
      <c r="U604">
        <v>0</v>
      </c>
      <c r="V604">
        <v>0</v>
      </c>
      <c r="W604">
        <v>0</v>
      </c>
      <c r="X604">
        <v>0</v>
      </c>
      <c r="Y604">
        <v>0</v>
      </c>
    </row>
    <row r="605" spans="1:25" hidden="1" x14ac:dyDescent="0.2">
      <c r="A605" t="s">
        <v>689</v>
      </c>
      <c r="B605" t="s">
        <v>476</v>
      </c>
      <c r="C605" t="s">
        <v>52</v>
      </c>
      <c r="D605" t="s">
        <v>39</v>
      </c>
      <c r="E605">
        <v>8</v>
      </c>
      <c r="F605" t="s">
        <v>690</v>
      </c>
      <c r="G605" t="s">
        <v>200</v>
      </c>
      <c r="O605">
        <v>12</v>
      </c>
      <c r="P605">
        <v>46</v>
      </c>
      <c r="Q605">
        <v>0</v>
      </c>
      <c r="R605">
        <v>0</v>
      </c>
      <c r="S605">
        <v>0</v>
      </c>
      <c r="T605">
        <v>1</v>
      </c>
      <c r="U605">
        <v>0</v>
      </c>
      <c r="V605">
        <v>0</v>
      </c>
      <c r="W605">
        <v>0</v>
      </c>
      <c r="X605">
        <v>0</v>
      </c>
      <c r="Y605">
        <v>0</v>
      </c>
    </row>
    <row r="606" spans="1:25" hidden="1" x14ac:dyDescent="0.2">
      <c r="A606" t="s">
        <v>661</v>
      </c>
      <c r="B606" t="s">
        <v>476</v>
      </c>
      <c r="C606" t="s">
        <v>44</v>
      </c>
      <c r="D606" t="s">
        <v>33</v>
      </c>
      <c r="E606">
        <v>2</v>
      </c>
      <c r="F606" t="s">
        <v>662</v>
      </c>
      <c r="G606" t="s">
        <v>111</v>
      </c>
      <c r="O606">
        <v>17</v>
      </c>
      <c r="P606">
        <v>62</v>
      </c>
      <c r="Q606">
        <v>0</v>
      </c>
      <c r="R606">
        <v>0</v>
      </c>
      <c r="S606">
        <v>0</v>
      </c>
      <c r="T606">
        <v>1</v>
      </c>
      <c r="U606">
        <v>1</v>
      </c>
      <c r="V606">
        <v>-3</v>
      </c>
      <c r="W606">
        <v>0</v>
      </c>
      <c r="X606">
        <v>0</v>
      </c>
      <c r="Y606">
        <v>0</v>
      </c>
    </row>
    <row r="607" spans="1:25" hidden="1" x14ac:dyDescent="0.2">
      <c r="A607" t="s">
        <v>484</v>
      </c>
      <c r="B607" t="s">
        <v>476</v>
      </c>
      <c r="C607" t="s">
        <v>47</v>
      </c>
      <c r="D607" t="s">
        <v>35</v>
      </c>
      <c r="E607">
        <v>5</v>
      </c>
      <c r="F607" t="s">
        <v>485</v>
      </c>
      <c r="G607" t="s">
        <v>161</v>
      </c>
      <c r="O607">
        <v>5</v>
      </c>
      <c r="P607">
        <v>17</v>
      </c>
      <c r="Q607">
        <v>0</v>
      </c>
      <c r="R607">
        <v>0</v>
      </c>
      <c r="S607">
        <v>0</v>
      </c>
      <c r="T607">
        <v>6</v>
      </c>
      <c r="U607">
        <v>3</v>
      </c>
      <c r="V607">
        <v>29</v>
      </c>
      <c r="W607">
        <v>0</v>
      </c>
      <c r="X607">
        <v>0</v>
      </c>
      <c r="Y607">
        <v>0</v>
      </c>
    </row>
    <row r="608" spans="1:25" hidden="1" x14ac:dyDescent="0.2">
      <c r="A608" t="s">
        <v>663</v>
      </c>
      <c r="B608" t="s">
        <v>476</v>
      </c>
      <c r="C608" t="s">
        <v>58</v>
      </c>
      <c r="D608" t="s">
        <v>43</v>
      </c>
      <c r="E608">
        <v>2</v>
      </c>
      <c r="F608" t="s">
        <v>664</v>
      </c>
      <c r="G608" t="s">
        <v>112</v>
      </c>
      <c r="O608">
        <v>6</v>
      </c>
      <c r="P608">
        <v>21</v>
      </c>
      <c r="Q608">
        <v>1</v>
      </c>
      <c r="R608">
        <v>0</v>
      </c>
      <c r="S608">
        <v>0</v>
      </c>
      <c r="T608">
        <v>3</v>
      </c>
      <c r="U608">
        <v>2</v>
      </c>
      <c r="V608">
        <v>16</v>
      </c>
      <c r="W608">
        <v>0</v>
      </c>
      <c r="X608">
        <v>0</v>
      </c>
      <c r="Y608">
        <v>0</v>
      </c>
    </row>
    <row r="609" spans="1:25" hidden="1" x14ac:dyDescent="0.2">
      <c r="A609" t="s">
        <v>619</v>
      </c>
      <c r="B609" t="s">
        <v>476</v>
      </c>
      <c r="C609" t="s">
        <v>51</v>
      </c>
      <c r="D609" t="s">
        <v>49</v>
      </c>
      <c r="E609">
        <v>2</v>
      </c>
      <c r="F609" t="s">
        <v>620</v>
      </c>
      <c r="G609" t="s">
        <v>113</v>
      </c>
      <c r="O609">
        <v>20</v>
      </c>
      <c r="P609">
        <v>123</v>
      </c>
      <c r="Q609">
        <v>0</v>
      </c>
      <c r="R609">
        <v>0</v>
      </c>
      <c r="S609">
        <v>1</v>
      </c>
      <c r="T609">
        <v>3</v>
      </c>
      <c r="U609">
        <v>3</v>
      </c>
      <c r="V609">
        <v>16</v>
      </c>
      <c r="W609">
        <v>0</v>
      </c>
      <c r="X609">
        <v>0</v>
      </c>
      <c r="Y609">
        <v>0</v>
      </c>
    </row>
    <row r="610" spans="1:25" hidden="1" x14ac:dyDescent="0.2">
      <c r="A610" t="s">
        <v>533</v>
      </c>
      <c r="B610" t="s">
        <v>476</v>
      </c>
      <c r="C610" t="s">
        <v>57</v>
      </c>
      <c r="D610" t="s">
        <v>34</v>
      </c>
      <c r="E610">
        <v>8</v>
      </c>
      <c r="F610" t="s">
        <v>534</v>
      </c>
      <c r="G610" t="s">
        <v>207</v>
      </c>
      <c r="O610">
        <v>21</v>
      </c>
      <c r="P610">
        <v>71</v>
      </c>
      <c r="Q610">
        <v>0</v>
      </c>
      <c r="R610">
        <v>0</v>
      </c>
      <c r="S610">
        <v>0</v>
      </c>
      <c r="T610">
        <v>3</v>
      </c>
      <c r="U610">
        <v>2</v>
      </c>
      <c r="V610">
        <v>11</v>
      </c>
      <c r="W610">
        <v>0</v>
      </c>
      <c r="X610">
        <v>0</v>
      </c>
      <c r="Y610">
        <v>0</v>
      </c>
    </row>
    <row r="611" spans="1:25" hidden="1" x14ac:dyDescent="0.2">
      <c r="A611" t="s">
        <v>553</v>
      </c>
      <c r="B611" t="s">
        <v>476</v>
      </c>
      <c r="C611" t="s">
        <v>48</v>
      </c>
      <c r="D611" t="s">
        <v>51</v>
      </c>
      <c r="E611">
        <v>8</v>
      </c>
      <c r="F611" t="s">
        <v>554</v>
      </c>
      <c r="G611" t="s">
        <v>199</v>
      </c>
      <c r="O611">
        <v>9</v>
      </c>
      <c r="P611">
        <v>71</v>
      </c>
      <c r="Q611">
        <v>0</v>
      </c>
      <c r="R611">
        <v>0</v>
      </c>
      <c r="S611">
        <v>0</v>
      </c>
      <c r="T611">
        <v>4</v>
      </c>
      <c r="U611">
        <v>4</v>
      </c>
      <c r="V611">
        <v>39</v>
      </c>
      <c r="W611">
        <v>0</v>
      </c>
      <c r="X611">
        <v>0</v>
      </c>
      <c r="Y611">
        <v>0</v>
      </c>
    </row>
    <row r="612" spans="1:25" hidden="1" x14ac:dyDescent="0.2">
      <c r="A612" t="s">
        <v>657</v>
      </c>
      <c r="B612" t="s">
        <v>476</v>
      </c>
      <c r="C612" t="s">
        <v>60</v>
      </c>
      <c r="D612" t="s">
        <v>47</v>
      </c>
      <c r="E612">
        <v>4</v>
      </c>
      <c r="F612" t="s">
        <v>658</v>
      </c>
      <c r="G612" t="s">
        <v>149</v>
      </c>
      <c r="O612">
        <v>1</v>
      </c>
      <c r="P612">
        <v>0</v>
      </c>
      <c r="Q612">
        <v>0</v>
      </c>
      <c r="R612">
        <v>0</v>
      </c>
      <c r="S612">
        <v>0</v>
      </c>
      <c r="T612">
        <v>3</v>
      </c>
      <c r="U612">
        <v>1</v>
      </c>
      <c r="V612">
        <v>6</v>
      </c>
      <c r="W612">
        <v>0</v>
      </c>
      <c r="X612">
        <v>0</v>
      </c>
      <c r="Y612">
        <v>0</v>
      </c>
    </row>
    <row r="613" spans="1:25" hidden="1" x14ac:dyDescent="0.2">
      <c r="A613" t="s">
        <v>613</v>
      </c>
      <c r="B613" t="s">
        <v>476</v>
      </c>
      <c r="C613" t="s">
        <v>55</v>
      </c>
      <c r="D613" t="s">
        <v>49</v>
      </c>
      <c r="E613">
        <v>8</v>
      </c>
      <c r="F613" t="s">
        <v>614</v>
      </c>
      <c r="G613" t="s">
        <v>202</v>
      </c>
      <c r="O613">
        <v>4</v>
      </c>
      <c r="P613">
        <v>1</v>
      </c>
      <c r="Q613">
        <v>0</v>
      </c>
      <c r="R613">
        <v>0</v>
      </c>
      <c r="S613">
        <v>0</v>
      </c>
      <c r="T613">
        <v>4</v>
      </c>
      <c r="U613">
        <v>3</v>
      </c>
      <c r="V613">
        <v>30</v>
      </c>
      <c r="W613">
        <v>0</v>
      </c>
      <c r="X613">
        <v>0</v>
      </c>
      <c r="Y613">
        <v>0</v>
      </c>
    </row>
    <row r="614" spans="1:25" hidden="1" x14ac:dyDescent="0.2">
      <c r="A614" t="s">
        <v>607</v>
      </c>
      <c r="B614" t="s">
        <v>476</v>
      </c>
      <c r="C614" t="s">
        <v>57</v>
      </c>
      <c r="D614" t="s">
        <v>52</v>
      </c>
      <c r="E614">
        <v>3</v>
      </c>
      <c r="F614" t="s">
        <v>608</v>
      </c>
      <c r="G614" t="s">
        <v>136</v>
      </c>
      <c r="O614">
        <v>2</v>
      </c>
      <c r="P614">
        <v>13</v>
      </c>
      <c r="Q614">
        <v>0</v>
      </c>
      <c r="R614">
        <v>0</v>
      </c>
      <c r="S614">
        <v>0</v>
      </c>
      <c r="T614">
        <v>2</v>
      </c>
      <c r="U614">
        <v>2</v>
      </c>
      <c r="V614">
        <v>9</v>
      </c>
      <c r="W614">
        <v>0</v>
      </c>
      <c r="X614">
        <v>0</v>
      </c>
      <c r="Y614">
        <v>0</v>
      </c>
    </row>
    <row r="615" spans="1:25" hidden="1" x14ac:dyDescent="0.2">
      <c r="A615" t="s">
        <v>685</v>
      </c>
      <c r="B615" t="s">
        <v>476</v>
      </c>
      <c r="C615" t="s">
        <v>34</v>
      </c>
      <c r="D615" t="s">
        <v>37</v>
      </c>
      <c r="E615">
        <v>7</v>
      </c>
      <c r="F615" t="s">
        <v>686</v>
      </c>
      <c r="G615" t="s">
        <v>193</v>
      </c>
      <c r="O615">
        <v>5</v>
      </c>
      <c r="P615">
        <v>18</v>
      </c>
      <c r="Q615">
        <v>0</v>
      </c>
      <c r="R615">
        <v>0</v>
      </c>
      <c r="S615">
        <v>0</v>
      </c>
      <c r="T615">
        <v>1</v>
      </c>
      <c r="U615">
        <v>1</v>
      </c>
      <c r="V615">
        <v>2</v>
      </c>
      <c r="W615">
        <v>0</v>
      </c>
      <c r="X615">
        <v>0</v>
      </c>
      <c r="Y615">
        <v>0</v>
      </c>
    </row>
    <row r="616" spans="1:25" hidden="1" x14ac:dyDescent="0.2">
      <c r="A616" t="s">
        <v>583</v>
      </c>
      <c r="B616" t="s">
        <v>476</v>
      </c>
      <c r="C616" t="s">
        <v>48</v>
      </c>
      <c r="D616" t="s">
        <v>55</v>
      </c>
      <c r="E616">
        <v>4</v>
      </c>
      <c r="F616" t="s">
        <v>584</v>
      </c>
      <c r="G616" t="s">
        <v>139</v>
      </c>
      <c r="O616">
        <v>22</v>
      </c>
      <c r="P616">
        <v>129</v>
      </c>
      <c r="Q616">
        <v>1</v>
      </c>
      <c r="R616">
        <v>0</v>
      </c>
      <c r="S616">
        <v>1</v>
      </c>
      <c r="T616">
        <v>7</v>
      </c>
      <c r="U616">
        <v>7</v>
      </c>
      <c r="V616">
        <v>21</v>
      </c>
      <c r="W616">
        <v>0</v>
      </c>
      <c r="X616">
        <v>0</v>
      </c>
      <c r="Y616">
        <v>0</v>
      </c>
    </row>
    <row r="617" spans="1:25" hidden="1" x14ac:dyDescent="0.2">
      <c r="A617" t="s">
        <v>687</v>
      </c>
      <c r="B617" t="s">
        <v>531</v>
      </c>
      <c r="C617" t="s">
        <v>61</v>
      </c>
      <c r="D617" t="s">
        <v>57</v>
      </c>
      <c r="E617">
        <v>4</v>
      </c>
      <c r="F617" t="s">
        <v>688</v>
      </c>
      <c r="G617" t="s">
        <v>153</v>
      </c>
      <c r="O617">
        <v>1</v>
      </c>
      <c r="P617">
        <v>0</v>
      </c>
      <c r="Q617">
        <v>0</v>
      </c>
      <c r="R617">
        <v>0</v>
      </c>
      <c r="S617">
        <v>0</v>
      </c>
      <c r="T617">
        <v>1</v>
      </c>
      <c r="U617">
        <v>1</v>
      </c>
      <c r="V617">
        <v>3</v>
      </c>
      <c r="W617">
        <v>0</v>
      </c>
      <c r="X617">
        <v>0</v>
      </c>
      <c r="Y617">
        <v>0</v>
      </c>
    </row>
    <row r="618" spans="1:25" hidden="1" x14ac:dyDescent="0.2">
      <c r="A618" t="s">
        <v>502</v>
      </c>
      <c r="B618" t="s">
        <v>476</v>
      </c>
      <c r="C618" t="s">
        <v>39</v>
      </c>
      <c r="D618" t="s">
        <v>62</v>
      </c>
      <c r="E618">
        <v>6</v>
      </c>
      <c r="F618" t="s">
        <v>503</v>
      </c>
      <c r="G618" t="s">
        <v>174</v>
      </c>
      <c r="O618">
        <v>26</v>
      </c>
      <c r="P618">
        <v>60</v>
      </c>
      <c r="Q618">
        <v>0</v>
      </c>
      <c r="R618">
        <v>0</v>
      </c>
      <c r="S618">
        <v>0</v>
      </c>
      <c r="T618">
        <v>1</v>
      </c>
      <c r="U618">
        <v>1</v>
      </c>
      <c r="V618">
        <v>-3</v>
      </c>
      <c r="W618">
        <v>0</v>
      </c>
      <c r="X618">
        <v>0</v>
      </c>
      <c r="Y618">
        <v>0</v>
      </c>
    </row>
    <row r="619" spans="1:25" hidden="1" x14ac:dyDescent="0.2">
      <c r="A619" t="s">
        <v>619</v>
      </c>
      <c r="B619" t="s">
        <v>476</v>
      </c>
      <c r="C619" t="s">
        <v>51</v>
      </c>
      <c r="D619" t="s">
        <v>48</v>
      </c>
      <c r="E619">
        <v>8</v>
      </c>
      <c r="F619" t="s">
        <v>620</v>
      </c>
      <c r="G619" t="s">
        <v>199</v>
      </c>
      <c r="O619">
        <v>1</v>
      </c>
      <c r="P619">
        <v>12</v>
      </c>
      <c r="Q619">
        <v>0</v>
      </c>
      <c r="R619">
        <v>0</v>
      </c>
      <c r="S619">
        <v>0</v>
      </c>
      <c r="T619">
        <v>3</v>
      </c>
      <c r="U619">
        <v>2</v>
      </c>
      <c r="V619">
        <v>22</v>
      </c>
      <c r="W619">
        <v>0</v>
      </c>
      <c r="X619">
        <v>0</v>
      </c>
      <c r="Y619">
        <v>0</v>
      </c>
    </row>
    <row r="620" spans="1:25" hidden="1" x14ac:dyDescent="0.2">
      <c r="A620" t="s">
        <v>506</v>
      </c>
      <c r="B620" t="s">
        <v>476</v>
      </c>
      <c r="C620" t="s">
        <v>36</v>
      </c>
      <c r="D620" t="s">
        <v>41</v>
      </c>
      <c r="E620">
        <v>2</v>
      </c>
      <c r="F620" t="s">
        <v>507</v>
      </c>
      <c r="G620" t="s">
        <v>117</v>
      </c>
      <c r="O620">
        <v>8</v>
      </c>
      <c r="P620">
        <v>38</v>
      </c>
      <c r="Q620">
        <v>0</v>
      </c>
      <c r="R620">
        <v>0</v>
      </c>
      <c r="S620">
        <v>0</v>
      </c>
      <c r="T620">
        <v>3</v>
      </c>
      <c r="U620">
        <v>3</v>
      </c>
      <c r="V620">
        <v>14</v>
      </c>
      <c r="W620">
        <v>0</v>
      </c>
      <c r="X620">
        <v>0</v>
      </c>
      <c r="Y620">
        <v>0</v>
      </c>
    </row>
    <row r="621" spans="1:25" hidden="1" x14ac:dyDescent="0.2">
      <c r="A621" t="s">
        <v>613</v>
      </c>
      <c r="B621" t="s">
        <v>476</v>
      </c>
      <c r="C621" t="s">
        <v>55</v>
      </c>
      <c r="D621" t="s">
        <v>56</v>
      </c>
      <c r="E621">
        <v>2</v>
      </c>
      <c r="F621" t="s">
        <v>614</v>
      </c>
      <c r="G621" t="s">
        <v>118</v>
      </c>
      <c r="O621">
        <v>1</v>
      </c>
      <c r="P621">
        <v>5</v>
      </c>
      <c r="Q621">
        <v>0</v>
      </c>
      <c r="R621">
        <v>0</v>
      </c>
      <c r="S621">
        <v>0</v>
      </c>
      <c r="T621">
        <v>1</v>
      </c>
      <c r="U621">
        <v>1</v>
      </c>
      <c r="V621">
        <v>2</v>
      </c>
      <c r="W621">
        <v>0</v>
      </c>
      <c r="X621">
        <v>0</v>
      </c>
      <c r="Y621">
        <v>0</v>
      </c>
    </row>
    <row r="622" spans="1:25" hidden="1" x14ac:dyDescent="0.2">
      <c r="A622" t="s">
        <v>502</v>
      </c>
      <c r="B622" t="s">
        <v>476</v>
      </c>
      <c r="C622" t="s">
        <v>39</v>
      </c>
      <c r="D622" t="s">
        <v>52</v>
      </c>
      <c r="E622">
        <v>8</v>
      </c>
      <c r="F622" t="s">
        <v>503</v>
      </c>
      <c r="G622" t="s">
        <v>200</v>
      </c>
      <c r="O622">
        <v>20</v>
      </c>
      <c r="P622">
        <v>103</v>
      </c>
      <c r="Q622">
        <v>0</v>
      </c>
      <c r="R622">
        <v>0</v>
      </c>
      <c r="S622">
        <v>1</v>
      </c>
      <c r="T622">
        <v>2</v>
      </c>
      <c r="U622">
        <v>2</v>
      </c>
      <c r="V622">
        <v>6</v>
      </c>
      <c r="W622">
        <v>0</v>
      </c>
      <c r="X622">
        <v>0</v>
      </c>
      <c r="Y622">
        <v>0</v>
      </c>
    </row>
    <row r="623" spans="1:25" hidden="1" x14ac:dyDescent="0.2">
      <c r="A623" t="s">
        <v>559</v>
      </c>
      <c r="B623" t="s">
        <v>476</v>
      </c>
      <c r="C623" t="s">
        <v>37</v>
      </c>
      <c r="D623" t="s">
        <v>38</v>
      </c>
      <c r="E623">
        <v>6</v>
      </c>
      <c r="F623" t="s">
        <v>560</v>
      </c>
      <c r="G623" t="s">
        <v>181</v>
      </c>
      <c r="O623">
        <v>4</v>
      </c>
      <c r="P623">
        <v>0</v>
      </c>
      <c r="Q623">
        <v>0</v>
      </c>
      <c r="R623">
        <v>0</v>
      </c>
      <c r="S623">
        <v>0</v>
      </c>
      <c r="T623">
        <v>4</v>
      </c>
      <c r="U623">
        <v>1</v>
      </c>
      <c r="V623">
        <v>6</v>
      </c>
      <c r="W623">
        <v>0</v>
      </c>
      <c r="X623">
        <v>0</v>
      </c>
      <c r="Y623">
        <v>0</v>
      </c>
    </row>
    <row r="624" spans="1:25" hidden="1" x14ac:dyDescent="0.2">
      <c r="A624" t="s">
        <v>659</v>
      </c>
      <c r="B624" t="s">
        <v>476</v>
      </c>
      <c r="C624" t="s">
        <v>35</v>
      </c>
      <c r="D624" t="s">
        <v>45</v>
      </c>
      <c r="E624">
        <v>7</v>
      </c>
      <c r="F624" t="s">
        <v>660</v>
      </c>
      <c r="G624" t="s">
        <v>185</v>
      </c>
      <c r="O624">
        <v>19</v>
      </c>
      <c r="P624">
        <v>128</v>
      </c>
      <c r="Q624">
        <v>2</v>
      </c>
      <c r="R624">
        <v>0</v>
      </c>
      <c r="S624">
        <v>1</v>
      </c>
      <c r="T624">
        <v>5</v>
      </c>
      <c r="U624">
        <v>4</v>
      </c>
      <c r="V624">
        <v>35</v>
      </c>
      <c r="W624">
        <v>0</v>
      </c>
      <c r="X624">
        <v>0</v>
      </c>
      <c r="Y624">
        <v>0</v>
      </c>
    </row>
    <row r="625" spans="1:25" hidden="1" x14ac:dyDescent="0.2">
      <c r="A625" t="s">
        <v>526</v>
      </c>
      <c r="B625" t="s">
        <v>476</v>
      </c>
      <c r="C625" t="s">
        <v>61</v>
      </c>
      <c r="D625" t="s">
        <v>49</v>
      </c>
      <c r="E625">
        <v>1</v>
      </c>
      <c r="F625" t="s">
        <v>527</v>
      </c>
      <c r="G625" t="s">
        <v>94</v>
      </c>
      <c r="O625">
        <v>7</v>
      </c>
      <c r="P625">
        <v>50</v>
      </c>
      <c r="Q625">
        <v>1</v>
      </c>
      <c r="R625">
        <v>0</v>
      </c>
      <c r="S625">
        <v>0</v>
      </c>
      <c r="T625">
        <v>4</v>
      </c>
      <c r="U625">
        <v>4</v>
      </c>
      <c r="V625">
        <v>44</v>
      </c>
      <c r="W625">
        <v>0</v>
      </c>
      <c r="X625">
        <v>0</v>
      </c>
      <c r="Y625">
        <v>0</v>
      </c>
    </row>
    <row r="626" spans="1:25" hidden="1" x14ac:dyDescent="0.2">
      <c r="A626" t="s">
        <v>478</v>
      </c>
      <c r="B626" t="s">
        <v>476</v>
      </c>
      <c r="C626" t="s">
        <v>46</v>
      </c>
      <c r="D626" t="s">
        <v>55</v>
      </c>
      <c r="E626">
        <v>7</v>
      </c>
      <c r="F626" t="s">
        <v>479</v>
      </c>
      <c r="G626" t="s">
        <v>195</v>
      </c>
      <c r="O626">
        <v>3</v>
      </c>
      <c r="P626">
        <v>5</v>
      </c>
      <c r="Q626">
        <v>0</v>
      </c>
      <c r="R626">
        <v>0</v>
      </c>
      <c r="S626">
        <v>0</v>
      </c>
      <c r="T626">
        <v>2</v>
      </c>
      <c r="U626">
        <v>2</v>
      </c>
      <c r="V626">
        <v>19</v>
      </c>
      <c r="W626">
        <v>0</v>
      </c>
      <c r="X626">
        <v>0</v>
      </c>
      <c r="Y626">
        <v>0</v>
      </c>
    </row>
    <row r="627" spans="1:25" hidden="1" x14ac:dyDescent="0.2">
      <c r="A627" t="s">
        <v>502</v>
      </c>
      <c r="B627" t="s">
        <v>476</v>
      </c>
      <c r="C627" t="s">
        <v>39</v>
      </c>
      <c r="D627" t="s">
        <v>31</v>
      </c>
      <c r="E627">
        <v>4</v>
      </c>
      <c r="F627" t="s">
        <v>503</v>
      </c>
      <c r="G627" t="s">
        <v>150</v>
      </c>
      <c r="O627">
        <v>16</v>
      </c>
      <c r="P627">
        <v>81</v>
      </c>
      <c r="Q627">
        <v>1</v>
      </c>
      <c r="R627">
        <v>0</v>
      </c>
      <c r="S627">
        <v>0</v>
      </c>
      <c r="T627">
        <v>6</v>
      </c>
      <c r="U627">
        <v>4</v>
      </c>
      <c r="V627">
        <v>13</v>
      </c>
      <c r="W627">
        <v>0</v>
      </c>
      <c r="X627">
        <v>0</v>
      </c>
      <c r="Y627">
        <v>0</v>
      </c>
    </row>
    <row r="628" spans="1:25" hidden="1" x14ac:dyDescent="0.2">
      <c r="A628" t="s">
        <v>555</v>
      </c>
      <c r="B628" t="s">
        <v>476</v>
      </c>
      <c r="C628" t="s">
        <v>61</v>
      </c>
      <c r="D628" t="s">
        <v>39</v>
      </c>
      <c r="E628">
        <v>7</v>
      </c>
      <c r="F628" t="s">
        <v>556</v>
      </c>
      <c r="G628" t="s">
        <v>187</v>
      </c>
      <c r="O628">
        <v>3</v>
      </c>
      <c r="P628">
        <v>21</v>
      </c>
      <c r="Q628">
        <v>0</v>
      </c>
      <c r="R628">
        <v>0</v>
      </c>
      <c r="S628">
        <v>0</v>
      </c>
      <c r="T628">
        <v>2</v>
      </c>
      <c r="U628">
        <v>2</v>
      </c>
      <c r="V628">
        <v>14</v>
      </c>
      <c r="W628">
        <v>0</v>
      </c>
      <c r="X628">
        <v>0</v>
      </c>
      <c r="Y628">
        <v>0</v>
      </c>
    </row>
    <row r="629" spans="1:25" hidden="1" x14ac:dyDescent="0.2">
      <c r="A629" t="s">
        <v>569</v>
      </c>
      <c r="B629" t="s">
        <v>476</v>
      </c>
      <c r="C629" t="s">
        <v>31</v>
      </c>
      <c r="D629" t="s">
        <v>45</v>
      </c>
      <c r="E629">
        <v>6</v>
      </c>
      <c r="F629" t="s">
        <v>570</v>
      </c>
      <c r="G629" t="s">
        <v>172</v>
      </c>
      <c r="O629">
        <v>13</v>
      </c>
      <c r="P629">
        <v>41</v>
      </c>
      <c r="Q629">
        <v>0</v>
      </c>
      <c r="R629">
        <v>0</v>
      </c>
      <c r="S629">
        <v>0</v>
      </c>
      <c r="T629">
        <v>4</v>
      </c>
      <c r="U629">
        <v>4</v>
      </c>
      <c r="V629">
        <v>25</v>
      </c>
      <c r="W629">
        <v>0</v>
      </c>
      <c r="X629">
        <v>0</v>
      </c>
      <c r="Y629">
        <v>0</v>
      </c>
    </row>
    <row r="630" spans="1:25" hidden="1" x14ac:dyDescent="0.2">
      <c r="A630" t="s">
        <v>569</v>
      </c>
      <c r="B630" t="s">
        <v>476</v>
      </c>
      <c r="C630" t="s">
        <v>31</v>
      </c>
      <c r="D630" t="s">
        <v>62</v>
      </c>
      <c r="E630">
        <v>2</v>
      </c>
      <c r="F630" t="s">
        <v>570</v>
      </c>
      <c r="G630" t="s">
        <v>107</v>
      </c>
      <c r="O630">
        <v>12</v>
      </c>
      <c r="P630">
        <v>27</v>
      </c>
      <c r="Q630">
        <v>0</v>
      </c>
      <c r="R630">
        <v>0</v>
      </c>
      <c r="S630">
        <v>0</v>
      </c>
      <c r="T630">
        <v>1</v>
      </c>
      <c r="U630">
        <v>1</v>
      </c>
      <c r="V630">
        <v>2</v>
      </c>
      <c r="W630">
        <v>0</v>
      </c>
      <c r="X630">
        <v>0</v>
      </c>
      <c r="Y630">
        <v>0</v>
      </c>
    </row>
    <row r="631" spans="1:25" hidden="1" x14ac:dyDescent="0.2">
      <c r="A631" t="s">
        <v>526</v>
      </c>
      <c r="B631" t="s">
        <v>476</v>
      </c>
      <c r="C631" t="s">
        <v>61</v>
      </c>
      <c r="D631" t="s">
        <v>62</v>
      </c>
      <c r="E631">
        <v>8</v>
      </c>
      <c r="F631" t="s">
        <v>527</v>
      </c>
      <c r="G631" t="s">
        <v>197</v>
      </c>
      <c r="O631">
        <v>1</v>
      </c>
      <c r="P631">
        <v>3</v>
      </c>
      <c r="Q631">
        <v>0</v>
      </c>
      <c r="R631">
        <v>0</v>
      </c>
      <c r="S631">
        <v>0</v>
      </c>
      <c r="T631">
        <v>2</v>
      </c>
      <c r="U631">
        <v>0</v>
      </c>
      <c r="V631">
        <v>0</v>
      </c>
      <c r="W631">
        <v>0</v>
      </c>
      <c r="X631">
        <v>0</v>
      </c>
      <c r="Y631">
        <v>0</v>
      </c>
    </row>
    <row r="632" spans="1:25" hidden="1" x14ac:dyDescent="0.2">
      <c r="A632" t="s">
        <v>549</v>
      </c>
      <c r="B632" t="s">
        <v>476</v>
      </c>
      <c r="C632" t="s">
        <v>33</v>
      </c>
      <c r="D632" t="s">
        <v>54</v>
      </c>
      <c r="E632">
        <v>8</v>
      </c>
      <c r="F632" t="s">
        <v>550</v>
      </c>
      <c r="G632" t="s">
        <v>205</v>
      </c>
      <c r="O632">
        <v>8</v>
      </c>
      <c r="P632">
        <v>18</v>
      </c>
      <c r="Q632">
        <v>0</v>
      </c>
      <c r="R632">
        <v>0</v>
      </c>
      <c r="S632">
        <v>0</v>
      </c>
      <c r="T632">
        <v>2</v>
      </c>
      <c r="U632">
        <v>1</v>
      </c>
      <c r="V632">
        <v>4</v>
      </c>
      <c r="W632">
        <v>0</v>
      </c>
      <c r="X632">
        <v>0</v>
      </c>
      <c r="Y632">
        <v>0</v>
      </c>
    </row>
    <row r="633" spans="1:25" hidden="1" x14ac:dyDescent="0.2">
      <c r="A633" t="s">
        <v>623</v>
      </c>
      <c r="B633" t="s">
        <v>476</v>
      </c>
      <c r="C633" t="s">
        <v>59</v>
      </c>
      <c r="D633" t="s">
        <v>44</v>
      </c>
      <c r="E633">
        <v>8</v>
      </c>
      <c r="F633" t="s">
        <v>624</v>
      </c>
      <c r="G633" t="s">
        <v>209</v>
      </c>
      <c r="O633">
        <v>7</v>
      </c>
      <c r="P633">
        <v>31</v>
      </c>
      <c r="Q633">
        <v>0</v>
      </c>
      <c r="R633">
        <v>0</v>
      </c>
      <c r="S633">
        <v>0</v>
      </c>
      <c r="T633">
        <v>1</v>
      </c>
      <c r="U633">
        <v>0</v>
      </c>
      <c r="V633">
        <v>0</v>
      </c>
      <c r="W633">
        <v>0</v>
      </c>
      <c r="X633">
        <v>0</v>
      </c>
      <c r="Y633">
        <v>0</v>
      </c>
    </row>
    <row r="634" spans="1:25" hidden="1" x14ac:dyDescent="0.2">
      <c r="A634" t="s">
        <v>533</v>
      </c>
      <c r="B634" t="s">
        <v>476</v>
      </c>
      <c r="C634" t="s">
        <v>57</v>
      </c>
      <c r="D634" t="s">
        <v>47</v>
      </c>
      <c r="E634">
        <v>2</v>
      </c>
      <c r="F634" t="s">
        <v>534</v>
      </c>
      <c r="G634" t="s">
        <v>121</v>
      </c>
      <c r="O634">
        <v>15</v>
      </c>
      <c r="P634">
        <v>41</v>
      </c>
      <c r="Q634">
        <v>0</v>
      </c>
      <c r="R634">
        <v>0</v>
      </c>
      <c r="S634">
        <v>0</v>
      </c>
      <c r="T634">
        <v>6</v>
      </c>
      <c r="U634">
        <v>3</v>
      </c>
      <c r="V634">
        <v>21</v>
      </c>
      <c r="W634">
        <v>0</v>
      </c>
      <c r="X634">
        <v>0</v>
      </c>
      <c r="Y634">
        <v>0</v>
      </c>
    </row>
    <row r="635" spans="1:25" hidden="1" x14ac:dyDescent="0.2">
      <c r="A635" t="s">
        <v>673</v>
      </c>
      <c r="B635" t="s">
        <v>476</v>
      </c>
      <c r="C635" t="s">
        <v>50</v>
      </c>
      <c r="D635" t="s">
        <v>38</v>
      </c>
      <c r="E635">
        <v>1</v>
      </c>
      <c r="F635" t="s">
        <v>674</v>
      </c>
      <c r="G635" t="s">
        <v>105</v>
      </c>
      <c r="O635">
        <v>20</v>
      </c>
      <c r="P635">
        <v>80</v>
      </c>
      <c r="Q635">
        <v>0</v>
      </c>
      <c r="R635">
        <v>0</v>
      </c>
      <c r="S635">
        <v>0</v>
      </c>
      <c r="T635">
        <v>2</v>
      </c>
      <c r="U635">
        <v>0</v>
      </c>
      <c r="V635">
        <v>0</v>
      </c>
      <c r="W635">
        <v>0</v>
      </c>
      <c r="X635">
        <v>0</v>
      </c>
      <c r="Y635">
        <v>0</v>
      </c>
    </row>
    <row r="636" spans="1:25" hidden="1" x14ac:dyDescent="0.2">
      <c r="A636" t="s">
        <v>561</v>
      </c>
      <c r="B636" t="s">
        <v>476</v>
      </c>
      <c r="C636" t="s">
        <v>32</v>
      </c>
      <c r="D636" t="s">
        <v>53</v>
      </c>
      <c r="E636">
        <v>6</v>
      </c>
      <c r="F636" t="s">
        <v>562</v>
      </c>
      <c r="G636" t="s">
        <v>176</v>
      </c>
      <c r="O636">
        <v>20</v>
      </c>
      <c r="P636">
        <v>146</v>
      </c>
      <c r="Q636">
        <v>1</v>
      </c>
      <c r="R636">
        <v>0</v>
      </c>
      <c r="S636">
        <v>1</v>
      </c>
      <c r="T636">
        <v>3</v>
      </c>
      <c r="U636">
        <v>3</v>
      </c>
      <c r="V636">
        <v>50</v>
      </c>
      <c r="W636">
        <v>0</v>
      </c>
      <c r="X636">
        <v>0</v>
      </c>
      <c r="Y636">
        <v>0</v>
      </c>
    </row>
    <row r="637" spans="1:25" hidden="1" x14ac:dyDescent="0.2">
      <c r="A637" t="s">
        <v>516</v>
      </c>
      <c r="B637" t="s">
        <v>476</v>
      </c>
      <c r="C637" t="s">
        <v>38</v>
      </c>
      <c r="D637" t="s">
        <v>50</v>
      </c>
      <c r="E637">
        <v>1</v>
      </c>
      <c r="F637" t="s">
        <v>517</v>
      </c>
      <c r="G637" t="s">
        <v>105</v>
      </c>
      <c r="O637">
        <v>3</v>
      </c>
      <c r="P637">
        <v>4</v>
      </c>
      <c r="Q637">
        <v>1</v>
      </c>
      <c r="R637">
        <v>0</v>
      </c>
      <c r="S637">
        <v>0</v>
      </c>
      <c r="T637">
        <v>4</v>
      </c>
      <c r="U637">
        <v>3</v>
      </c>
      <c r="V637">
        <v>24</v>
      </c>
      <c r="W637">
        <v>0</v>
      </c>
      <c r="X637">
        <v>0</v>
      </c>
      <c r="Y637">
        <v>0</v>
      </c>
    </row>
    <row r="638" spans="1:25" hidden="1" x14ac:dyDescent="0.2">
      <c r="A638" t="s">
        <v>611</v>
      </c>
      <c r="B638" t="s">
        <v>476</v>
      </c>
      <c r="C638" t="s">
        <v>55</v>
      </c>
      <c r="D638" t="s">
        <v>56</v>
      </c>
      <c r="E638">
        <v>2</v>
      </c>
      <c r="F638" t="s">
        <v>612</v>
      </c>
      <c r="G638" t="s">
        <v>118</v>
      </c>
      <c r="O638">
        <v>7</v>
      </c>
      <c r="P638">
        <v>34</v>
      </c>
      <c r="Q638">
        <v>1</v>
      </c>
      <c r="R638">
        <v>0</v>
      </c>
      <c r="S638">
        <v>0</v>
      </c>
      <c r="T638">
        <v>3</v>
      </c>
      <c r="U638">
        <v>3</v>
      </c>
      <c r="V638">
        <v>12</v>
      </c>
      <c r="W638">
        <v>0</v>
      </c>
      <c r="X638">
        <v>0</v>
      </c>
      <c r="Y638">
        <v>0</v>
      </c>
    </row>
    <row r="639" spans="1:25" hidden="1" x14ac:dyDescent="0.2">
      <c r="A639" t="s">
        <v>551</v>
      </c>
      <c r="B639" t="s">
        <v>476</v>
      </c>
      <c r="C639" t="s">
        <v>41</v>
      </c>
      <c r="D639" t="s">
        <v>50</v>
      </c>
      <c r="E639">
        <v>6</v>
      </c>
      <c r="F639" t="s">
        <v>552</v>
      </c>
      <c r="G639" t="s">
        <v>168</v>
      </c>
      <c r="O639">
        <v>3</v>
      </c>
      <c r="P639">
        <v>10</v>
      </c>
      <c r="Q639">
        <v>0</v>
      </c>
      <c r="R639">
        <v>0</v>
      </c>
      <c r="S639">
        <v>0</v>
      </c>
      <c r="T639">
        <v>5</v>
      </c>
      <c r="U639">
        <v>4</v>
      </c>
      <c r="V639">
        <v>17</v>
      </c>
      <c r="W639">
        <v>0</v>
      </c>
      <c r="X639">
        <v>0</v>
      </c>
      <c r="Y639">
        <v>0</v>
      </c>
    </row>
    <row r="640" spans="1:25" hidden="1" x14ac:dyDescent="0.2">
      <c r="A640" t="s">
        <v>643</v>
      </c>
      <c r="B640" t="s">
        <v>476</v>
      </c>
      <c r="C640" t="s">
        <v>53</v>
      </c>
      <c r="D640" t="s">
        <v>42</v>
      </c>
      <c r="E640">
        <v>1</v>
      </c>
      <c r="F640" t="s">
        <v>644</v>
      </c>
      <c r="G640" t="s">
        <v>98</v>
      </c>
      <c r="O640">
        <v>3</v>
      </c>
      <c r="P640">
        <v>11</v>
      </c>
      <c r="Q640">
        <v>0</v>
      </c>
      <c r="R640">
        <v>0</v>
      </c>
      <c r="S640">
        <v>0</v>
      </c>
      <c r="T640">
        <v>1</v>
      </c>
      <c r="U640">
        <v>0</v>
      </c>
      <c r="V640">
        <v>0</v>
      </c>
      <c r="W640">
        <v>0</v>
      </c>
      <c r="X640">
        <v>0</v>
      </c>
      <c r="Y640">
        <v>0</v>
      </c>
    </row>
    <row r="641" spans="1:25" hidden="1" x14ac:dyDescent="0.2">
      <c r="A641" t="s">
        <v>547</v>
      </c>
      <c r="B641" t="s">
        <v>476</v>
      </c>
      <c r="C641" t="s">
        <v>41</v>
      </c>
      <c r="D641" t="s">
        <v>37</v>
      </c>
      <c r="E641">
        <v>8</v>
      </c>
      <c r="F641" t="s">
        <v>548</v>
      </c>
      <c r="G641" t="s">
        <v>201</v>
      </c>
      <c r="O641">
        <v>4</v>
      </c>
      <c r="P641">
        <v>4</v>
      </c>
      <c r="Q641">
        <v>0</v>
      </c>
      <c r="R641">
        <v>0</v>
      </c>
      <c r="S641">
        <v>0</v>
      </c>
      <c r="T641">
        <v>2</v>
      </c>
      <c r="U641">
        <v>2</v>
      </c>
      <c r="V641">
        <v>13</v>
      </c>
      <c r="W641">
        <v>0</v>
      </c>
      <c r="X641">
        <v>0</v>
      </c>
      <c r="Y641">
        <v>0</v>
      </c>
    </row>
    <row r="642" spans="1:25" hidden="1" x14ac:dyDescent="0.2">
      <c r="A642" t="s">
        <v>665</v>
      </c>
      <c r="B642" t="s">
        <v>476</v>
      </c>
      <c r="C642" t="s">
        <v>50</v>
      </c>
      <c r="D642" t="s">
        <v>38</v>
      </c>
      <c r="E642">
        <v>1</v>
      </c>
      <c r="F642" t="s">
        <v>666</v>
      </c>
      <c r="G642" t="s">
        <v>105</v>
      </c>
      <c r="O642">
        <v>10</v>
      </c>
      <c r="P642">
        <v>18</v>
      </c>
      <c r="Q642">
        <v>0</v>
      </c>
      <c r="R642">
        <v>0</v>
      </c>
      <c r="S642">
        <v>0</v>
      </c>
      <c r="T642">
        <v>4</v>
      </c>
      <c r="U642">
        <v>3</v>
      </c>
      <c r="V642">
        <v>29</v>
      </c>
      <c r="W642">
        <v>0</v>
      </c>
      <c r="X642">
        <v>0</v>
      </c>
      <c r="Y642">
        <v>0</v>
      </c>
    </row>
    <row r="643" spans="1:25" hidden="1" x14ac:dyDescent="0.2">
      <c r="A643" t="s">
        <v>681</v>
      </c>
      <c r="B643" t="s">
        <v>476</v>
      </c>
      <c r="C643" t="s">
        <v>43</v>
      </c>
      <c r="D643" t="s">
        <v>58</v>
      </c>
      <c r="E643">
        <v>2</v>
      </c>
      <c r="F643" t="s">
        <v>682</v>
      </c>
      <c r="G643" t="s">
        <v>112</v>
      </c>
      <c r="O643">
        <v>1</v>
      </c>
      <c r="P643">
        <v>1</v>
      </c>
      <c r="Q643">
        <v>0</v>
      </c>
      <c r="R643">
        <v>0</v>
      </c>
      <c r="S643">
        <v>0</v>
      </c>
      <c r="T643">
        <v>1</v>
      </c>
      <c r="U643">
        <v>1</v>
      </c>
      <c r="V643">
        <v>2</v>
      </c>
      <c r="W643">
        <v>0</v>
      </c>
      <c r="X643">
        <v>0</v>
      </c>
      <c r="Y643">
        <v>0</v>
      </c>
    </row>
    <row r="644" spans="1:25" hidden="1" x14ac:dyDescent="0.2">
      <c r="A644" t="s">
        <v>599</v>
      </c>
      <c r="B644" t="s">
        <v>476</v>
      </c>
      <c r="C644" t="s">
        <v>40</v>
      </c>
      <c r="D644" t="s">
        <v>36</v>
      </c>
      <c r="E644">
        <v>5</v>
      </c>
      <c r="F644" t="s">
        <v>600</v>
      </c>
      <c r="G644" t="s">
        <v>158</v>
      </c>
      <c r="O644">
        <v>11</v>
      </c>
      <c r="P644">
        <v>32</v>
      </c>
      <c r="Q644">
        <v>0</v>
      </c>
      <c r="R644">
        <v>0</v>
      </c>
      <c r="S644">
        <v>0</v>
      </c>
      <c r="T644">
        <v>6</v>
      </c>
      <c r="U644">
        <v>5</v>
      </c>
      <c r="V644">
        <v>31</v>
      </c>
      <c r="W644">
        <v>1</v>
      </c>
      <c r="X644">
        <v>0</v>
      </c>
      <c r="Y644">
        <v>0</v>
      </c>
    </row>
    <row r="645" spans="1:25" hidden="1" x14ac:dyDescent="0.2">
      <c r="A645" t="s">
        <v>647</v>
      </c>
      <c r="B645" t="s">
        <v>476</v>
      </c>
      <c r="C645" t="s">
        <v>54</v>
      </c>
      <c r="D645" t="s">
        <v>45</v>
      </c>
      <c r="E645">
        <v>2</v>
      </c>
      <c r="F645" t="s">
        <v>648</v>
      </c>
      <c r="G645" t="s">
        <v>116</v>
      </c>
      <c r="O645">
        <v>12</v>
      </c>
      <c r="P645">
        <v>42</v>
      </c>
      <c r="Q645">
        <v>0</v>
      </c>
      <c r="R645">
        <v>0</v>
      </c>
      <c r="S645">
        <v>0</v>
      </c>
      <c r="T645">
        <v>2</v>
      </c>
      <c r="U645">
        <v>0</v>
      </c>
      <c r="V645">
        <v>0</v>
      </c>
      <c r="W645">
        <v>0</v>
      </c>
      <c r="X645">
        <v>0</v>
      </c>
      <c r="Y645">
        <v>0</v>
      </c>
    </row>
    <row r="646" spans="1:25" hidden="1" x14ac:dyDescent="0.2">
      <c r="A646" t="s">
        <v>488</v>
      </c>
      <c r="B646" t="s">
        <v>476</v>
      </c>
      <c r="C646" t="s">
        <v>43</v>
      </c>
      <c r="D646" t="s">
        <v>59</v>
      </c>
      <c r="E646">
        <v>6</v>
      </c>
      <c r="F646" t="s">
        <v>489</v>
      </c>
      <c r="G646" t="s">
        <v>180</v>
      </c>
      <c r="O646">
        <v>4</v>
      </c>
      <c r="P646">
        <v>21</v>
      </c>
      <c r="Q646">
        <v>0</v>
      </c>
      <c r="R646">
        <v>0</v>
      </c>
      <c r="S646">
        <v>0</v>
      </c>
      <c r="T646">
        <v>6</v>
      </c>
      <c r="U646">
        <v>3</v>
      </c>
      <c r="V646">
        <v>18</v>
      </c>
      <c r="W646">
        <v>0</v>
      </c>
      <c r="X646">
        <v>0</v>
      </c>
      <c r="Y646">
        <v>0</v>
      </c>
    </row>
    <row r="647" spans="1:25" hidden="1" x14ac:dyDescent="0.2">
      <c r="A647" t="s">
        <v>649</v>
      </c>
      <c r="B647" t="s">
        <v>476</v>
      </c>
      <c r="C647" t="s">
        <v>46</v>
      </c>
      <c r="D647" t="s">
        <v>52</v>
      </c>
      <c r="E647">
        <v>2</v>
      </c>
      <c r="F647" t="s">
        <v>650</v>
      </c>
      <c r="G647" t="s">
        <v>108</v>
      </c>
      <c r="O647">
        <v>20</v>
      </c>
      <c r="P647">
        <v>72</v>
      </c>
      <c r="Q647">
        <v>0</v>
      </c>
      <c r="R647">
        <v>0</v>
      </c>
      <c r="S647">
        <v>0</v>
      </c>
      <c r="T647">
        <v>1</v>
      </c>
      <c r="U647">
        <v>0</v>
      </c>
      <c r="V647">
        <v>0</v>
      </c>
      <c r="W647">
        <v>0</v>
      </c>
      <c r="X647">
        <v>0</v>
      </c>
      <c r="Y647">
        <v>0</v>
      </c>
    </row>
    <row r="648" spans="1:25" hidden="1" x14ac:dyDescent="0.2">
      <c r="A648" t="s">
        <v>490</v>
      </c>
      <c r="B648" t="s">
        <v>476</v>
      </c>
      <c r="C648" t="s">
        <v>41</v>
      </c>
      <c r="D648" t="s">
        <v>59</v>
      </c>
      <c r="E648">
        <v>7</v>
      </c>
      <c r="F648" t="s">
        <v>491</v>
      </c>
      <c r="G648" t="s">
        <v>188</v>
      </c>
      <c r="O648">
        <v>14</v>
      </c>
      <c r="P648">
        <v>143</v>
      </c>
      <c r="Q648">
        <v>1</v>
      </c>
      <c r="R648">
        <v>0</v>
      </c>
      <c r="S648">
        <v>1</v>
      </c>
      <c r="T648">
        <v>2</v>
      </c>
      <c r="U648">
        <v>2</v>
      </c>
      <c r="V648">
        <v>5</v>
      </c>
      <c r="W648">
        <v>0</v>
      </c>
      <c r="X648">
        <v>0</v>
      </c>
      <c r="Y648">
        <v>0</v>
      </c>
    </row>
    <row r="649" spans="1:25" hidden="1" x14ac:dyDescent="0.2">
      <c r="A649" t="s">
        <v>689</v>
      </c>
      <c r="B649" t="s">
        <v>476</v>
      </c>
      <c r="C649" t="s">
        <v>52</v>
      </c>
      <c r="D649" t="s">
        <v>62</v>
      </c>
      <c r="E649">
        <v>5</v>
      </c>
      <c r="F649" t="s">
        <v>690</v>
      </c>
      <c r="G649" t="s">
        <v>156</v>
      </c>
      <c r="O649">
        <v>2</v>
      </c>
      <c r="P649">
        <v>-2</v>
      </c>
      <c r="Q649">
        <v>0</v>
      </c>
      <c r="R649">
        <v>0</v>
      </c>
      <c r="S649">
        <v>0</v>
      </c>
      <c r="T649">
        <v>2</v>
      </c>
      <c r="U649">
        <v>1</v>
      </c>
      <c r="V649">
        <v>14</v>
      </c>
      <c r="W649">
        <v>0</v>
      </c>
      <c r="X649">
        <v>0</v>
      </c>
      <c r="Y649">
        <v>0</v>
      </c>
    </row>
    <row r="650" spans="1:25" hidden="1" x14ac:dyDescent="0.2">
      <c r="A650" t="s">
        <v>665</v>
      </c>
      <c r="B650" t="s">
        <v>476</v>
      </c>
      <c r="C650" t="s">
        <v>50</v>
      </c>
      <c r="D650" t="s">
        <v>53</v>
      </c>
      <c r="E650">
        <v>5</v>
      </c>
      <c r="F650" t="s">
        <v>666</v>
      </c>
      <c r="G650" t="s">
        <v>162</v>
      </c>
      <c r="O650">
        <v>27</v>
      </c>
      <c r="P650">
        <v>153</v>
      </c>
      <c r="Q650">
        <v>1</v>
      </c>
      <c r="R650">
        <v>0</v>
      </c>
      <c r="S650">
        <v>1</v>
      </c>
      <c r="T650">
        <v>8</v>
      </c>
      <c r="U650">
        <v>7</v>
      </c>
      <c r="V650">
        <v>44</v>
      </c>
      <c r="W650">
        <v>0</v>
      </c>
      <c r="X650">
        <v>0</v>
      </c>
      <c r="Y650">
        <v>0</v>
      </c>
    </row>
    <row r="651" spans="1:25" hidden="1" x14ac:dyDescent="0.2">
      <c r="A651" t="s">
        <v>591</v>
      </c>
      <c r="B651" t="s">
        <v>476</v>
      </c>
      <c r="C651" t="s">
        <v>60</v>
      </c>
      <c r="D651" t="s">
        <v>37</v>
      </c>
      <c r="E651">
        <v>5</v>
      </c>
      <c r="F651" t="s">
        <v>592</v>
      </c>
      <c r="G651" t="s">
        <v>166</v>
      </c>
      <c r="O651">
        <v>21</v>
      </c>
      <c r="P651">
        <v>93</v>
      </c>
      <c r="Q651">
        <v>1</v>
      </c>
      <c r="R651">
        <v>0</v>
      </c>
      <c r="S651">
        <v>0</v>
      </c>
      <c r="T651">
        <v>5</v>
      </c>
      <c r="U651">
        <v>1</v>
      </c>
      <c r="V651">
        <v>4</v>
      </c>
      <c r="W651">
        <v>0</v>
      </c>
      <c r="X651">
        <v>0</v>
      </c>
      <c r="Y651">
        <v>0</v>
      </c>
    </row>
    <row r="652" spans="1:25" hidden="1" x14ac:dyDescent="0.2">
      <c r="A652" t="s">
        <v>667</v>
      </c>
      <c r="B652" t="s">
        <v>476</v>
      </c>
      <c r="C652" t="s">
        <v>60</v>
      </c>
      <c r="D652" t="s">
        <v>35</v>
      </c>
      <c r="E652">
        <v>8</v>
      </c>
      <c r="F652" t="s">
        <v>668</v>
      </c>
      <c r="G652" t="s">
        <v>203</v>
      </c>
      <c r="O652">
        <v>10</v>
      </c>
      <c r="P652">
        <v>4</v>
      </c>
      <c r="Q652">
        <v>0</v>
      </c>
      <c r="R652">
        <v>0</v>
      </c>
      <c r="S652">
        <v>0</v>
      </c>
      <c r="T652">
        <v>3</v>
      </c>
      <c r="U652">
        <v>2</v>
      </c>
      <c r="V652">
        <v>14</v>
      </c>
      <c r="W652">
        <v>0</v>
      </c>
      <c r="X652">
        <v>0</v>
      </c>
      <c r="Y652">
        <v>0</v>
      </c>
    </row>
    <row r="653" spans="1:25" hidden="1" x14ac:dyDescent="0.2">
      <c r="A653" t="s">
        <v>689</v>
      </c>
      <c r="B653" t="s">
        <v>476</v>
      </c>
      <c r="C653" t="s">
        <v>52</v>
      </c>
      <c r="D653" t="s">
        <v>61</v>
      </c>
      <c r="E653">
        <v>6</v>
      </c>
      <c r="F653" t="s">
        <v>690</v>
      </c>
      <c r="G653" t="s">
        <v>170</v>
      </c>
      <c r="O653">
        <v>5</v>
      </c>
      <c r="P653">
        <v>10</v>
      </c>
      <c r="Q653">
        <v>1</v>
      </c>
      <c r="R653">
        <v>0</v>
      </c>
      <c r="S653">
        <v>0</v>
      </c>
      <c r="T653">
        <v>2</v>
      </c>
      <c r="U653">
        <v>1</v>
      </c>
      <c r="V653">
        <v>17</v>
      </c>
      <c r="W653">
        <v>0</v>
      </c>
      <c r="X653">
        <v>0</v>
      </c>
      <c r="Y653">
        <v>0</v>
      </c>
    </row>
    <row r="654" spans="1:25" hidden="1" x14ac:dyDescent="0.2">
      <c r="A654" t="s">
        <v>685</v>
      </c>
      <c r="B654" t="s">
        <v>476</v>
      </c>
      <c r="C654" t="s">
        <v>34</v>
      </c>
      <c r="D654" t="s">
        <v>57</v>
      </c>
      <c r="E654">
        <v>8</v>
      </c>
      <c r="F654" t="s">
        <v>686</v>
      </c>
      <c r="G654" t="s">
        <v>207</v>
      </c>
      <c r="O654">
        <v>5</v>
      </c>
      <c r="P654">
        <v>20</v>
      </c>
      <c r="Q654">
        <v>0</v>
      </c>
      <c r="R654">
        <v>0</v>
      </c>
      <c r="S654">
        <v>0</v>
      </c>
      <c r="T654">
        <v>1</v>
      </c>
      <c r="U654">
        <v>0</v>
      </c>
      <c r="V654">
        <v>0</v>
      </c>
      <c r="W654">
        <v>0</v>
      </c>
      <c r="X654">
        <v>0</v>
      </c>
      <c r="Y654">
        <v>0</v>
      </c>
    </row>
    <row r="655" spans="1:25" hidden="1" x14ac:dyDescent="0.2">
      <c r="A655" t="s">
        <v>661</v>
      </c>
      <c r="B655" t="s">
        <v>476</v>
      </c>
      <c r="C655" t="s">
        <v>44</v>
      </c>
      <c r="D655" t="s">
        <v>57</v>
      </c>
      <c r="E655">
        <v>6</v>
      </c>
      <c r="F655" t="s">
        <v>662</v>
      </c>
      <c r="G655" t="s">
        <v>177</v>
      </c>
      <c r="O655">
        <v>20</v>
      </c>
      <c r="P655">
        <v>78</v>
      </c>
      <c r="Q655">
        <v>2</v>
      </c>
      <c r="R655">
        <v>0</v>
      </c>
      <c r="S655">
        <v>0</v>
      </c>
      <c r="T655">
        <v>1</v>
      </c>
      <c r="U655">
        <v>1</v>
      </c>
      <c r="V655">
        <v>8</v>
      </c>
      <c r="W655">
        <v>0</v>
      </c>
      <c r="X655">
        <v>0</v>
      </c>
      <c r="Y655">
        <v>0</v>
      </c>
    </row>
    <row r="656" spans="1:25" hidden="1" x14ac:dyDescent="0.2">
      <c r="A656" t="s">
        <v>549</v>
      </c>
      <c r="B656" t="s">
        <v>476</v>
      </c>
      <c r="C656" t="s">
        <v>33</v>
      </c>
      <c r="D656" t="s">
        <v>42</v>
      </c>
      <c r="E656">
        <v>7</v>
      </c>
      <c r="F656" t="s">
        <v>550</v>
      </c>
      <c r="G656" t="s">
        <v>186</v>
      </c>
      <c r="O656">
        <v>4</v>
      </c>
      <c r="P656">
        <v>4</v>
      </c>
      <c r="Q656">
        <v>0</v>
      </c>
      <c r="R656">
        <v>0</v>
      </c>
      <c r="S656">
        <v>0</v>
      </c>
      <c r="T656">
        <v>3</v>
      </c>
      <c r="U656">
        <v>2</v>
      </c>
      <c r="V656">
        <v>14</v>
      </c>
      <c r="W656">
        <v>0</v>
      </c>
      <c r="X656">
        <v>0</v>
      </c>
      <c r="Y656">
        <v>0</v>
      </c>
    </row>
    <row r="657" spans="1:25" hidden="1" x14ac:dyDescent="0.2">
      <c r="A657" t="s">
        <v>593</v>
      </c>
      <c r="B657" t="s">
        <v>476</v>
      </c>
      <c r="C657" t="s">
        <v>39</v>
      </c>
      <c r="D657" t="s">
        <v>52</v>
      </c>
      <c r="E657">
        <v>8</v>
      </c>
      <c r="F657" t="s">
        <v>594</v>
      </c>
      <c r="G657" t="s">
        <v>200</v>
      </c>
      <c r="O657">
        <v>1</v>
      </c>
      <c r="P657">
        <v>5</v>
      </c>
      <c r="Q657">
        <v>0</v>
      </c>
      <c r="R657">
        <v>0</v>
      </c>
      <c r="S657">
        <v>0</v>
      </c>
      <c r="T657">
        <v>3</v>
      </c>
      <c r="U657">
        <v>3</v>
      </c>
      <c r="V657">
        <v>6</v>
      </c>
      <c r="W657">
        <v>0</v>
      </c>
      <c r="X657">
        <v>0</v>
      </c>
      <c r="Y657">
        <v>0</v>
      </c>
    </row>
    <row r="658" spans="1:25" hidden="1" x14ac:dyDescent="0.2">
      <c r="A658" t="s">
        <v>533</v>
      </c>
      <c r="B658" t="s">
        <v>476</v>
      </c>
      <c r="C658" t="s">
        <v>57</v>
      </c>
      <c r="D658" t="s">
        <v>44</v>
      </c>
      <c r="E658">
        <v>6</v>
      </c>
      <c r="F658" t="s">
        <v>534</v>
      </c>
      <c r="G658" t="s">
        <v>177</v>
      </c>
      <c r="O658">
        <v>17</v>
      </c>
      <c r="P658">
        <v>54</v>
      </c>
      <c r="Q658">
        <v>1</v>
      </c>
      <c r="R658">
        <v>0</v>
      </c>
      <c r="S658">
        <v>0</v>
      </c>
      <c r="T658">
        <v>3</v>
      </c>
      <c r="U658">
        <v>1</v>
      </c>
      <c r="V658">
        <v>0</v>
      </c>
      <c r="W658">
        <v>0</v>
      </c>
      <c r="X658">
        <v>0</v>
      </c>
      <c r="Y658">
        <v>0</v>
      </c>
    </row>
    <row r="659" spans="1:25" hidden="1" x14ac:dyDescent="0.2">
      <c r="A659" t="s">
        <v>611</v>
      </c>
      <c r="B659" t="s">
        <v>476</v>
      </c>
      <c r="C659" t="s">
        <v>55</v>
      </c>
      <c r="D659" t="s">
        <v>51</v>
      </c>
      <c r="E659">
        <v>3</v>
      </c>
      <c r="F659" t="s">
        <v>612</v>
      </c>
      <c r="G659" t="s">
        <v>125</v>
      </c>
      <c r="O659">
        <v>3</v>
      </c>
      <c r="P659">
        <v>0</v>
      </c>
      <c r="Q659">
        <v>0</v>
      </c>
      <c r="R659">
        <v>0</v>
      </c>
      <c r="S659">
        <v>0</v>
      </c>
      <c r="T659">
        <v>1</v>
      </c>
      <c r="U659">
        <v>1</v>
      </c>
      <c r="V659">
        <v>6</v>
      </c>
      <c r="W659">
        <v>0</v>
      </c>
      <c r="X659">
        <v>0</v>
      </c>
      <c r="Y659">
        <v>0</v>
      </c>
    </row>
    <row r="660" spans="1:25" hidden="1" x14ac:dyDescent="0.2">
      <c r="A660" t="s">
        <v>665</v>
      </c>
      <c r="B660" t="s">
        <v>476</v>
      </c>
      <c r="C660" t="s">
        <v>50</v>
      </c>
      <c r="D660" t="s">
        <v>36</v>
      </c>
      <c r="E660">
        <v>8</v>
      </c>
      <c r="F660" t="s">
        <v>666</v>
      </c>
      <c r="G660" t="s">
        <v>204</v>
      </c>
      <c r="O660">
        <v>21</v>
      </c>
      <c r="P660">
        <v>88</v>
      </c>
      <c r="Q660">
        <v>0</v>
      </c>
      <c r="R660">
        <v>0</v>
      </c>
      <c r="S660">
        <v>0</v>
      </c>
      <c r="T660">
        <v>8</v>
      </c>
      <c r="U660">
        <v>6</v>
      </c>
      <c r="V660">
        <v>43</v>
      </c>
      <c r="W660">
        <v>0</v>
      </c>
      <c r="X660">
        <v>0</v>
      </c>
      <c r="Y660">
        <v>0</v>
      </c>
    </row>
    <row r="661" spans="1:25" hidden="1" x14ac:dyDescent="0.2">
      <c r="A661" t="s">
        <v>691</v>
      </c>
      <c r="B661" t="s">
        <v>531</v>
      </c>
      <c r="C661" t="s">
        <v>59</v>
      </c>
      <c r="D661" t="s">
        <v>58</v>
      </c>
      <c r="E661">
        <v>1</v>
      </c>
      <c r="F661" t="s">
        <v>692</v>
      </c>
      <c r="G661" t="s">
        <v>96</v>
      </c>
      <c r="O661">
        <v>1</v>
      </c>
      <c r="P661">
        <v>2</v>
      </c>
      <c r="Q661">
        <v>0</v>
      </c>
      <c r="R661">
        <v>0</v>
      </c>
      <c r="S661">
        <v>0</v>
      </c>
      <c r="T661">
        <v>1</v>
      </c>
      <c r="U661">
        <v>1</v>
      </c>
      <c r="V661">
        <v>18</v>
      </c>
      <c r="W661">
        <v>0</v>
      </c>
      <c r="X661">
        <v>0</v>
      </c>
      <c r="Y661">
        <v>0</v>
      </c>
    </row>
    <row r="662" spans="1:25" hidden="1" x14ac:dyDescent="0.2">
      <c r="A662" t="s">
        <v>657</v>
      </c>
      <c r="B662" t="s">
        <v>476</v>
      </c>
      <c r="C662" t="s">
        <v>60</v>
      </c>
      <c r="D662" t="s">
        <v>39</v>
      </c>
      <c r="E662">
        <v>1</v>
      </c>
      <c r="F662" t="s">
        <v>658</v>
      </c>
      <c r="G662" t="s">
        <v>106</v>
      </c>
      <c r="O662">
        <v>2</v>
      </c>
      <c r="P662">
        <v>8</v>
      </c>
      <c r="Q662">
        <v>0</v>
      </c>
      <c r="R662">
        <v>0</v>
      </c>
      <c r="S662">
        <v>0</v>
      </c>
      <c r="T662">
        <v>1</v>
      </c>
      <c r="U662">
        <v>0</v>
      </c>
      <c r="V662">
        <v>0</v>
      </c>
      <c r="W662">
        <v>0</v>
      </c>
      <c r="X662">
        <v>0</v>
      </c>
      <c r="Y662">
        <v>0</v>
      </c>
    </row>
    <row r="663" spans="1:25" hidden="1" x14ac:dyDescent="0.2">
      <c r="A663" t="s">
        <v>617</v>
      </c>
      <c r="B663" t="s">
        <v>476</v>
      </c>
      <c r="C663" t="s">
        <v>33</v>
      </c>
      <c r="D663" t="s">
        <v>62</v>
      </c>
      <c r="E663">
        <v>1</v>
      </c>
      <c r="F663" t="s">
        <v>618</v>
      </c>
      <c r="G663" t="s">
        <v>97</v>
      </c>
      <c r="O663">
        <v>6</v>
      </c>
      <c r="P663">
        <v>28</v>
      </c>
      <c r="Q663">
        <v>0</v>
      </c>
      <c r="R663">
        <v>0</v>
      </c>
      <c r="S663">
        <v>0</v>
      </c>
      <c r="T663">
        <v>2</v>
      </c>
      <c r="U663">
        <v>1</v>
      </c>
      <c r="V663">
        <v>2</v>
      </c>
      <c r="W663">
        <v>0</v>
      </c>
      <c r="X663">
        <v>0</v>
      </c>
      <c r="Y663">
        <v>0</v>
      </c>
    </row>
    <row r="664" spans="1:25" hidden="1" x14ac:dyDescent="0.2">
      <c r="A664" t="s">
        <v>490</v>
      </c>
      <c r="B664" t="s">
        <v>476</v>
      </c>
      <c r="C664" t="s">
        <v>41</v>
      </c>
      <c r="D664" t="s">
        <v>50</v>
      </c>
      <c r="E664">
        <v>6</v>
      </c>
      <c r="F664" t="s">
        <v>491</v>
      </c>
      <c r="G664" t="s">
        <v>168</v>
      </c>
      <c r="O664">
        <v>20</v>
      </c>
      <c r="P664">
        <v>46</v>
      </c>
      <c r="Q664">
        <v>2</v>
      </c>
      <c r="R664">
        <v>0</v>
      </c>
      <c r="S664">
        <v>0</v>
      </c>
      <c r="T664">
        <v>3</v>
      </c>
      <c r="U664">
        <v>3</v>
      </c>
      <c r="V664">
        <v>10</v>
      </c>
      <c r="W664">
        <v>0</v>
      </c>
      <c r="X664">
        <v>0</v>
      </c>
      <c r="Y664">
        <v>0</v>
      </c>
    </row>
    <row r="665" spans="1:25" hidden="1" x14ac:dyDescent="0.2">
      <c r="A665" t="s">
        <v>599</v>
      </c>
      <c r="B665" t="s">
        <v>476</v>
      </c>
      <c r="C665" t="s">
        <v>40</v>
      </c>
      <c r="D665" t="s">
        <v>43</v>
      </c>
      <c r="E665">
        <v>3</v>
      </c>
      <c r="F665" t="s">
        <v>600</v>
      </c>
      <c r="G665" t="s">
        <v>127</v>
      </c>
      <c r="O665">
        <v>11</v>
      </c>
      <c r="P665">
        <v>33</v>
      </c>
      <c r="Q665">
        <v>0</v>
      </c>
      <c r="R665">
        <v>0</v>
      </c>
      <c r="S665">
        <v>0</v>
      </c>
      <c r="T665">
        <v>3</v>
      </c>
      <c r="U665">
        <v>2</v>
      </c>
      <c r="V665">
        <v>9</v>
      </c>
      <c r="W665">
        <v>0</v>
      </c>
      <c r="X665">
        <v>0</v>
      </c>
      <c r="Y665">
        <v>0</v>
      </c>
    </row>
    <row r="666" spans="1:25" hidden="1" x14ac:dyDescent="0.2">
      <c r="A666" t="s">
        <v>603</v>
      </c>
      <c r="B666" t="s">
        <v>476</v>
      </c>
      <c r="C666" t="s">
        <v>35</v>
      </c>
      <c r="D666" t="s">
        <v>57</v>
      </c>
      <c r="E666">
        <v>1</v>
      </c>
      <c r="F666" t="s">
        <v>604</v>
      </c>
      <c r="G666" t="s">
        <v>99</v>
      </c>
      <c r="O666">
        <v>16</v>
      </c>
      <c r="P666">
        <v>45</v>
      </c>
      <c r="Q666">
        <v>0</v>
      </c>
      <c r="R666">
        <v>0</v>
      </c>
      <c r="S666">
        <v>0</v>
      </c>
      <c r="T666">
        <v>6</v>
      </c>
      <c r="U666">
        <v>4</v>
      </c>
      <c r="V666">
        <v>77</v>
      </c>
      <c r="W666">
        <v>0</v>
      </c>
      <c r="X666">
        <v>0</v>
      </c>
      <c r="Y666">
        <v>0</v>
      </c>
    </row>
    <row r="667" spans="1:25" hidden="1" x14ac:dyDescent="0.2">
      <c r="A667" t="s">
        <v>583</v>
      </c>
      <c r="B667" t="s">
        <v>476</v>
      </c>
      <c r="C667" t="s">
        <v>48</v>
      </c>
      <c r="D667" t="s">
        <v>35</v>
      </c>
      <c r="E667">
        <v>3</v>
      </c>
      <c r="F667" t="s">
        <v>584</v>
      </c>
      <c r="G667" t="s">
        <v>131</v>
      </c>
      <c r="O667">
        <v>19</v>
      </c>
      <c r="P667">
        <v>62</v>
      </c>
      <c r="Q667">
        <v>1</v>
      </c>
      <c r="R667">
        <v>0</v>
      </c>
      <c r="S667">
        <v>0</v>
      </c>
      <c r="T667">
        <v>8</v>
      </c>
      <c r="U667">
        <v>7</v>
      </c>
      <c r="V667">
        <v>70</v>
      </c>
      <c r="W667">
        <v>0</v>
      </c>
      <c r="X667">
        <v>0</v>
      </c>
      <c r="Y667">
        <v>0</v>
      </c>
    </row>
    <row r="668" spans="1:25" hidden="1" x14ac:dyDescent="0.2">
      <c r="A668" t="s">
        <v>629</v>
      </c>
      <c r="B668" t="s">
        <v>476</v>
      </c>
      <c r="C668" t="s">
        <v>34</v>
      </c>
      <c r="D668" t="s">
        <v>43</v>
      </c>
      <c r="E668">
        <v>5</v>
      </c>
      <c r="F668" t="s">
        <v>630</v>
      </c>
      <c r="G668" t="s">
        <v>165</v>
      </c>
      <c r="O668">
        <v>5</v>
      </c>
      <c r="P668">
        <v>16</v>
      </c>
      <c r="Q668">
        <v>0</v>
      </c>
      <c r="R668">
        <v>0</v>
      </c>
      <c r="S668">
        <v>0</v>
      </c>
      <c r="T668">
        <v>10</v>
      </c>
      <c r="U668">
        <v>9</v>
      </c>
      <c r="V668">
        <v>62</v>
      </c>
      <c r="W668">
        <v>0</v>
      </c>
      <c r="X668">
        <v>0</v>
      </c>
      <c r="Y668">
        <v>0</v>
      </c>
    </row>
    <row r="669" spans="1:25" hidden="1" x14ac:dyDescent="0.2">
      <c r="A669" t="s">
        <v>601</v>
      </c>
      <c r="B669" t="s">
        <v>476</v>
      </c>
      <c r="C669" t="s">
        <v>49</v>
      </c>
      <c r="D669" t="s">
        <v>56</v>
      </c>
      <c r="E669">
        <v>7</v>
      </c>
      <c r="F669" t="s">
        <v>602</v>
      </c>
      <c r="G669" t="s">
        <v>192</v>
      </c>
      <c r="O669">
        <v>9</v>
      </c>
      <c r="P669">
        <v>35</v>
      </c>
      <c r="Q669">
        <v>0</v>
      </c>
      <c r="R669">
        <v>0</v>
      </c>
      <c r="S669">
        <v>0</v>
      </c>
      <c r="T669">
        <v>7</v>
      </c>
      <c r="U669">
        <v>6</v>
      </c>
      <c r="V669">
        <v>39</v>
      </c>
      <c r="W669">
        <v>0</v>
      </c>
      <c r="X669">
        <v>0</v>
      </c>
      <c r="Y669">
        <v>0</v>
      </c>
    </row>
    <row r="670" spans="1:25" hidden="1" x14ac:dyDescent="0.2">
      <c r="A670" t="s">
        <v>563</v>
      </c>
      <c r="B670" t="s">
        <v>476</v>
      </c>
      <c r="C670" t="s">
        <v>32</v>
      </c>
      <c r="D670" t="s">
        <v>38</v>
      </c>
      <c r="E670">
        <v>3</v>
      </c>
      <c r="F670" t="s">
        <v>564</v>
      </c>
      <c r="G670" t="s">
        <v>130</v>
      </c>
      <c r="O670">
        <v>2</v>
      </c>
      <c r="P670">
        <v>3</v>
      </c>
      <c r="Q670">
        <v>0</v>
      </c>
      <c r="R670">
        <v>0</v>
      </c>
      <c r="S670">
        <v>0</v>
      </c>
      <c r="T670">
        <v>2</v>
      </c>
      <c r="U670">
        <v>2</v>
      </c>
      <c r="V670">
        <v>-2</v>
      </c>
      <c r="W670">
        <v>0</v>
      </c>
      <c r="X670">
        <v>0</v>
      </c>
      <c r="Y670">
        <v>0</v>
      </c>
    </row>
    <row r="671" spans="1:25" hidden="1" x14ac:dyDescent="0.2">
      <c r="A671" t="s">
        <v>665</v>
      </c>
      <c r="B671" t="s">
        <v>476</v>
      </c>
      <c r="C671" t="s">
        <v>50</v>
      </c>
      <c r="D671" t="s">
        <v>34</v>
      </c>
      <c r="E671">
        <v>3</v>
      </c>
      <c r="F671" t="s">
        <v>666</v>
      </c>
      <c r="G671" t="s">
        <v>124</v>
      </c>
      <c r="O671">
        <v>30</v>
      </c>
      <c r="P671">
        <v>141</v>
      </c>
      <c r="Q671">
        <v>3</v>
      </c>
      <c r="R671">
        <v>0</v>
      </c>
      <c r="S671">
        <v>1</v>
      </c>
      <c r="T671">
        <v>5</v>
      </c>
      <c r="U671">
        <v>5</v>
      </c>
      <c r="V671">
        <v>52</v>
      </c>
      <c r="W671">
        <v>0</v>
      </c>
      <c r="X671">
        <v>0</v>
      </c>
      <c r="Y671">
        <v>0</v>
      </c>
    </row>
    <row r="672" spans="1:25" hidden="1" x14ac:dyDescent="0.2">
      <c r="A672" t="s">
        <v>567</v>
      </c>
      <c r="B672" t="s">
        <v>476</v>
      </c>
      <c r="C672" t="s">
        <v>42</v>
      </c>
      <c r="D672" t="s">
        <v>40</v>
      </c>
      <c r="E672">
        <v>2</v>
      </c>
      <c r="F672" t="s">
        <v>568</v>
      </c>
      <c r="G672" t="s">
        <v>120</v>
      </c>
      <c r="O672">
        <v>10</v>
      </c>
      <c r="P672">
        <v>14</v>
      </c>
      <c r="Q672">
        <v>0</v>
      </c>
      <c r="R672">
        <v>0</v>
      </c>
      <c r="S672">
        <v>0</v>
      </c>
      <c r="T672">
        <v>6</v>
      </c>
      <c r="U672">
        <v>5</v>
      </c>
      <c r="V672">
        <v>28</v>
      </c>
      <c r="W672">
        <v>0</v>
      </c>
      <c r="X672">
        <v>0</v>
      </c>
      <c r="Y672">
        <v>0</v>
      </c>
    </row>
    <row r="673" spans="1:25" hidden="1" x14ac:dyDescent="0.2">
      <c r="A673" t="s">
        <v>693</v>
      </c>
      <c r="B673" t="s">
        <v>476</v>
      </c>
      <c r="C673" t="s">
        <v>40</v>
      </c>
      <c r="D673" t="s">
        <v>43</v>
      </c>
      <c r="E673">
        <v>3</v>
      </c>
      <c r="F673" t="s">
        <v>694</v>
      </c>
      <c r="G673" t="s">
        <v>127</v>
      </c>
      <c r="O673">
        <v>1</v>
      </c>
      <c r="P673">
        <v>1</v>
      </c>
      <c r="Q673">
        <v>0</v>
      </c>
      <c r="R673">
        <v>0</v>
      </c>
      <c r="S673">
        <v>0</v>
      </c>
      <c r="T673">
        <v>3</v>
      </c>
      <c r="U673">
        <v>2</v>
      </c>
      <c r="V673">
        <v>3</v>
      </c>
      <c r="W673">
        <v>0</v>
      </c>
      <c r="X673">
        <v>0</v>
      </c>
      <c r="Y673">
        <v>0</v>
      </c>
    </row>
    <row r="674" spans="1:25" hidden="1" x14ac:dyDescent="0.2">
      <c r="A674" t="s">
        <v>603</v>
      </c>
      <c r="B674" t="s">
        <v>476</v>
      </c>
      <c r="C674" t="s">
        <v>35</v>
      </c>
      <c r="D674" t="s">
        <v>53</v>
      </c>
      <c r="E674">
        <v>2</v>
      </c>
      <c r="F674" t="s">
        <v>604</v>
      </c>
      <c r="G674" t="s">
        <v>115</v>
      </c>
      <c r="O674">
        <v>1</v>
      </c>
      <c r="P674">
        <v>0</v>
      </c>
      <c r="Q674">
        <v>0</v>
      </c>
      <c r="R674">
        <v>0</v>
      </c>
      <c r="S674">
        <v>0</v>
      </c>
      <c r="T674">
        <v>6</v>
      </c>
      <c r="U674">
        <v>4</v>
      </c>
      <c r="V674">
        <v>27</v>
      </c>
      <c r="W674">
        <v>0</v>
      </c>
      <c r="X674">
        <v>0</v>
      </c>
      <c r="Y674">
        <v>0</v>
      </c>
    </row>
    <row r="675" spans="1:25" hidden="1" x14ac:dyDescent="0.2">
      <c r="A675" t="s">
        <v>659</v>
      </c>
      <c r="B675" t="s">
        <v>476</v>
      </c>
      <c r="C675" t="s">
        <v>35</v>
      </c>
      <c r="D675" t="s">
        <v>46</v>
      </c>
      <c r="E675">
        <v>4</v>
      </c>
      <c r="F675" t="s">
        <v>660</v>
      </c>
      <c r="G675" t="s">
        <v>151</v>
      </c>
      <c r="O675">
        <v>19</v>
      </c>
      <c r="P675">
        <v>146</v>
      </c>
      <c r="Q675">
        <v>0</v>
      </c>
      <c r="R675">
        <v>0</v>
      </c>
      <c r="S675">
        <v>1</v>
      </c>
      <c r="T675">
        <v>2</v>
      </c>
      <c r="U675">
        <v>2</v>
      </c>
      <c r="V675">
        <v>15</v>
      </c>
      <c r="W675">
        <v>0</v>
      </c>
      <c r="X675">
        <v>0</v>
      </c>
      <c r="Y675">
        <v>0</v>
      </c>
    </row>
    <row r="676" spans="1:25" hidden="1" x14ac:dyDescent="0.2">
      <c r="A676" t="s">
        <v>695</v>
      </c>
      <c r="B676" t="s">
        <v>476</v>
      </c>
      <c r="C676" t="s">
        <v>36</v>
      </c>
      <c r="D676" t="s">
        <v>54</v>
      </c>
      <c r="E676">
        <v>1</v>
      </c>
      <c r="F676" t="s">
        <v>696</v>
      </c>
      <c r="G676" t="s">
        <v>103</v>
      </c>
      <c r="O676">
        <v>3</v>
      </c>
      <c r="P676">
        <v>10</v>
      </c>
      <c r="Q676">
        <v>0</v>
      </c>
      <c r="R676">
        <v>0</v>
      </c>
      <c r="S676">
        <v>0</v>
      </c>
      <c r="T676">
        <v>1</v>
      </c>
      <c r="U676">
        <v>1</v>
      </c>
      <c r="V676">
        <v>4</v>
      </c>
      <c r="W676">
        <v>0</v>
      </c>
      <c r="X676">
        <v>0</v>
      </c>
      <c r="Y676">
        <v>0</v>
      </c>
    </row>
    <row r="677" spans="1:25" hidden="1" x14ac:dyDescent="0.2">
      <c r="A677" t="s">
        <v>575</v>
      </c>
      <c r="B677" t="s">
        <v>476</v>
      </c>
      <c r="C677" t="s">
        <v>45</v>
      </c>
      <c r="D677" t="s">
        <v>49</v>
      </c>
      <c r="E677">
        <v>4</v>
      </c>
      <c r="F677" t="s">
        <v>576</v>
      </c>
      <c r="G677" t="s">
        <v>141</v>
      </c>
      <c r="O677">
        <v>12</v>
      </c>
      <c r="P677">
        <v>63</v>
      </c>
      <c r="Q677">
        <v>0</v>
      </c>
      <c r="R677">
        <v>0</v>
      </c>
      <c r="S677">
        <v>0</v>
      </c>
      <c r="T677">
        <v>3</v>
      </c>
      <c r="U677">
        <v>3</v>
      </c>
      <c r="V677">
        <v>62</v>
      </c>
      <c r="W677">
        <v>0</v>
      </c>
      <c r="X677">
        <v>0</v>
      </c>
      <c r="Y677">
        <v>0</v>
      </c>
    </row>
    <row r="678" spans="1:25" hidden="1" x14ac:dyDescent="0.2">
      <c r="A678" t="s">
        <v>631</v>
      </c>
      <c r="B678" t="s">
        <v>476</v>
      </c>
      <c r="C678" t="s">
        <v>49</v>
      </c>
      <c r="D678" t="s">
        <v>51</v>
      </c>
      <c r="E678">
        <v>2</v>
      </c>
      <c r="F678" t="s">
        <v>632</v>
      </c>
      <c r="G678" t="s">
        <v>113</v>
      </c>
      <c r="O678">
        <v>7</v>
      </c>
      <c r="P678">
        <v>36</v>
      </c>
      <c r="Q678">
        <v>0</v>
      </c>
      <c r="R678">
        <v>0</v>
      </c>
      <c r="S678">
        <v>0</v>
      </c>
      <c r="T678">
        <v>6</v>
      </c>
      <c r="U678">
        <v>6</v>
      </c>
      <c r="V678">
        <v>68</v>
      </c>
      <c r="W678">
        <v>0</v>
      </c>
      <c r="X678">
        <v>0</v>
      </c>
      <c r="Y678">
        <v>0</v>
      </c>
    </row>
    <row r="679" spans="1:25" hidden="1" x14ac:dyDescent="0.2">
      <c r="A679" t="s">
        <v>510</v>
      </c>
      <c r="B679" t="s">
        <v>476</v>
      </c>
      <c r="C679" t="s">
        <v>33</v>
      </c>
      <c r="D679" t="s">
        <v>40</v>
      </c>
      <c r="E679">
        <v>6</v>
      </c>
      <c r="F679" t="s">
        <v>511</v>
      </c>
      <c r="G679" t="s">
        <v>173</v>
      </c>
      <c r="O679">
        <v>18</v>
      </c>
      <c r="P679">
        <v>53</v>
      </c>
      <c r="Q679">
        <v>0</v>
      </c>
      <c r="R679">
        <v>0</v>
      </c>
      <c r="S679">
        <v>0</v>
      </c>
      <c r="T679">
        <v>6</v>
      </c>
      <c r="U679">
        <v>5</v>
      </c>
      <c r="V679">
        <v>59</v>
      </c>
      <c r="W679">
        <v>1</v>
      </c>
      <c r="X679">
        <v>0</v>
      </c>
      <c r="Y679">
        <v>0</v>
      </c>
    </row>
    <row r="680" spans="1:25" hidden="1" x14ac:dyDescent="0.2">
      <c r="A680" t="s">
        <v>535</v>
      </c>
      <c r="B680" t="s">
        <v>476</v>
      </c>
      <c r="C680" t="s">
        <v>54</v>
      </c>
      <c r="D680" t="s">
        <v>58</v>
      </c>
      <c r="E680">
        <v>5</v>
      </c>
      <c r="F680" t="s">
        <v>536</v>
      </c>
      <c r="G680" t="s">
        <v>155</v>
      </c>
      <c r="O680">
        <v>7</v>
      </c>
      <c r="P680">
        <v>9</v>
      </c>
      <c r="Q680">
        <v>1</v>
      </c>
      <c r="R680">
        <v>0</v>
      </c>
      <c r="S680">
        <v>0</v>
      </c>
      <c r="T680">
        <v>4</v>
      </c>
      <c r="U680">
        <v>3</v>
      </c>
      <c r="V680">
        <v>45</v>
      </c>
      <c r="W680">
        <v>0</v>
      </c>
      <c r="X680">
        <v>0</v>
      </c>
      <c r="Y680">
        <v>0</v>
      </c>
    </row>
    <row r="681" spans="1:25" hidden="1" x14ac:dyDescent="0.2">
      <c r="A681" t="s">
        <v>522</v>
      </c>
      <c r="B681" t="s">
        <v>476</v>
      </c>
      <c r="C681" t="s">
        <v>56</v>
      </c>
      <c r="D681" t="s">
        <v>31</v>
      </c>
      <c r="E681">
        <v>5</v>
      </c>
      <c r="F681" t="s">
        <v>523</v>
      </c>
      <c r="G681" t="s">
        <v>164</v>
      </c>
      <c r="O681">
        <v>13</v>
      </c>
      <c r="P681">
        <v>39</v>
      </c>
      <c r="Q681">
        <v>0</v>
      </c>
      <c r="R681">
        <v>0</v>
      </c>
      <c r="S681">
        <v>0</v>
      </c>
      <c r="T681">
        <v>4</v>
      </c>
      <c r="U681">
        <v>3</v>
      </c>
      <c r="V681">
        <v>18</v>
      </c>
      <c r="W681">
        <v>0</v>
      </c>
      <c r="X681">
        <v>0</v>
      </c>
      <c r="Y681">
        <v>0</v>
      </c>
    </row>
    <row r="682" spans="1:25" hidden="1" x14ac:dyDescent="0.2">
      <c r="A682" t="s">
        <v>482</v>
      </c>
      <c r="B682" t="s">
        <v>476</v>
      </c>
      <c r="C682" t="s">
        <v>52</v>
      </c>
      <c r="D682" t="s">
        <v>46</v>
      </c>
      <c r="E682">
        <v>2</v>
      </c>
      <c r="F682" t="s">
        <v>483</v>
      </c>
      <c r="G682" t="s">
        <v>108</v>
      </c>
      <c r="O682">
        <v>15</v>
      </c>
      <c r="P682">
        <v>61</v>
      </c>
      <c r="Q682">
        <v>0</v>
      </c>
      <c r="R682">
        <v>0</v>
      </c>
      <c r="S682">
        <v>0</v>
      </c>
      <c r="T682">
        <v>5</v>
      </c>
      <c r="U682">
        <v>4</v>
      </c>
      <c r="V682">
        <v>44</v>
      </c>
      <c r="W682">
        <v>0</v>
      </c>
      <c r="X682">
        <v>0</v>
      </c>
      <c r="Y682">
        <v>0</v>
      </c>
    </row>
    <row r="683" spans="1:25" hidden="1" x14ac:dyDescent="0.2">
      <c r="A683" t="s">
        <v>589</v>
      </c>
      <c r="B683" t="s">
        <v>476</v>
      </c>
      <c r="C683" t="s">
        <v>44</v>
      </c>
      <c r="D683" t="s">
        <v>40</v>
      </c>
      <c r="E683">
        <v>1</v>
      </c>
      <c r="F683" t="s">
        <v>590</v>
      </c>
      <c r="G683" t="s">
        <v>92</v>
      </c>
      <c r="O683">
        <v>2</v>
      </c>
      <c r="P683">
        <v>2</v>
      </c>
      <c r="Q683">
        <v>0</v>
      </c>
      <c r="R683">
        <v>0</v>
      </c>
      <c r="S683">
        <v>0</v>
      </c>
      <c r="T683">
        <v>2</v>
      </c>
      <c r="U683">
        <v>2</v>
      </c>
      <c r="V683">
        <v>3</v>
      </c>
      <c r="W683">
        <v>0</v>
      </c>
      <c r="X683">
        <v>0</v>
      </c>
      <c r="Y683">
        <v>0</v>
      </c>
    </row>
    <row r="684" spans="1:25" hidden="1" x14ac:dyDescent="0.2">
      <c r="A684" t="s">
        <v>649</v>
      </c>
      <c r="B684" t="s">
        <v>476</v>
      </c>
      <c r="C684" t="s">
        <v>46</v>
      </c>
      <c r="D684" t="s">
        <v>41</v>
      </c>
      <c r="E684">
        <v>1</v>
      </c>
      <c r="F684" t="s">
        <v>650</v>
      </c>
      <c r="G684" t="s">
        <v>100</v>
      </c>
      <c r="O684">
        <v>10</v>
      </c>
      <c r="P684">
        <v>37</v>
      </c>
      <c r="Q684">
        <v>0</v>
      </c>
      <c r="R684">
        <v>0</v>
      </c>
      <c r="S684">
        <v>0</v>
      </c>
      <c r="T684">
        <v>1</v>
      </c>
      <c r="U684">
        <v>0</v>
      </c>
      <c r="V684">
        <v>0</v>
      </c>
      <c r="W684">
        <v>0</v>
      </c>
      <c r="X684">
        <v>0</v>
      </c>
      <c r="Y684">
        <v>0</v>
      </c>
    </row>
    <row r="685" spans="1:25" hidden="1" x14ac:dyDescent="0.2">
      <c r="A685" t="s">
        <v>593</v>
      </c>
      <c r="B685" t="s">
        <v>476</v>
      </c>
      <c r="C685" t="s">
        <v>39</v>
      </c>
      <c r="D685" t="s">
        <v>62</v>
      </c>
      <c r="E685">
        <v>6</v>
      </c>
      <c r="F685" t="s">
        <v>594</v>
      </c>
      <c r="G685" t="s">
        <v>174</v>
      </c>
      <c r="O685">
        <v>5</v>
      </c>
      <c r="P685">
        <v>27</v>
      </c>
      <c r="Q685">
        <v>0</v>
      </c>
      <c r="R685">
        <v>0</v>
      </c>
      <c r="S685">
        <v>0</v>
      </c>
      <c r="T685">
        <v>1</v>
      </c>
      <c r="U685">
        <v>1</v>
      </c>
      <c r="V685">
        <v>8</v>
      </c>
      <c r="W685">
        <v>0</v>
      </c>
      <c r="X685">
        <v>0</v>
      </c>
      <c r="Y685">
        <v>0</v>
      </c>
    </row>
    <row r="686" spans="1:25" hidden="1" x14ac:dyDescent="0.2">
      <c r="A686" t="s">
        <v>647</v>
      </c>
      <c r="B686" t="s">
        <v>476</v>
      </c>
      <c r="C686" t="s">
        <v>54</v>
      </c>
      <c r="D686" t="s">
        <v>36</v>
      </c>
      <c r="E686">
        <v>1</v>
      </c>
      <c r="F686" t="s">
        <v>648</v>
      </c>
      <c r="G686" t="s">
        <v>103</v>
      </c>
      <c r="O686">
        <v>12</v>
      </c>
      <c r="P686">
        <v>74</v>
      </c>
      <c r="Q686">
        <v>1</v>
      </c>
      <c r="R686">
        <v>0</v>
      </c>
      <c r="S686">
        <v>0</v>
      </c>
      <c r="T686">
        <v>4</v>
      </c>
      <c r="U686">
        <v>2</v>
      </c>
      <c r="V686">
        <v>12</v>
      </c>
      <c r="W686">
        <v>1</v>
      </c>
      <c r="X686">
        <v>0</v>
      </c>
      <c r="Y686">
        <v>0</v>
      </c>
    </row>
    <row r="687" spans="1:25" hidden="1" x14ac:dyDescent="0.2">
      <c r="A687" t="s">
        <v>697</v>
      </c>
      <c r="B687" t="s">
        <v>531</v>
      </c>
      <c r="C687" t="s">
        <v>54</v>
      </c>
      <c r="D687" t="s">
        <v>45</v>
      </c>
      <c r="E687">
        <v>2</v>
      </c>
      <c r="F687" t="s">
        <v>698</v>
      </c>
      <c r="G687" t="s">
        <v>116</v>
      </c>
      <c r="O687">
        <v>1</v>
      </c>
      <c r="P687">
        <v>3</v>
      </c>
      <c r="Q687">
        <v>0</v>
      </c>
      <c r="R687">
        <v>0</v>
      </c>
      <c r="S687">
        <v>0</v>
      </c>
      <c r="T687">
        <v>1</v>
      </c>
      <c r="U687">
        <v>1</v>
      </c>
      <c r="V687">
        <v>19</v>
      </c>
      <c r="W687">
        <v>0</v>
      </c>
      <c r="X687">
        <v>0</v>
      </c>
      <c r="Y687">
        <v>0</v>
      </c>
    </row>
    <row r="688" spans="1:25" hidden="1" x14ac:dyDescent="0.2">
      <c r="A688" t="s">
        <v>627</v>
      </c>
      <c r="B688" t="s">
        <v>476</v>
      </c>
      <c r="C688" t="s">
        <v>47</v>
      </c>
      <c r="D688" t="s">
        <v>52</v>
      </c>
      <c r="E688">
        <v>1</v>
      </c>
      <c r="F688" t="s">
        <v>628</v>
      </c>
      <c r="G688" t="s">
        <v>95</v>
      </c>
      <c r="O688">
        <v>19</v>
      </c>
      <c r="P688">
        <v>85</v>
      </c>
      <c r="Q688">
        <v>1</v>
      </c>
      <c r="R688">
        <v>0</v>
      </c>
      <c r="S688">
        <v>0</v>
      </c>
      <c r="T688">
        <v>3</v>
      </c>
      <c r="U688">
        <v>2</v>
      </c>
      <c r="V688">
        <v>14</v>
      </c>
      <c r="W688">
        <v>0</v>
      </c>
      <c r="X688">
        <v>0</v>
      </c>
      <c r="Y688">
        <v>0</v>
      </c>
    </row>
    <row r="689" spans="1:25" hidden="1" x14ac:dyDescent="0.2">
      <c r="A689" t="s">
        <v>549</v>
      </c>
      <c r="B689" t="s">
        <v>476</v>
      </c>
      <c r="C689" t="s">
        <v>33</v>
      </c>
      <c r="D689" t="s">
        <v>40</v>
      </c>
      <c r="E689">
        <v>6</v>
      </c>
      <c r="F689" t="s">
        <v>550</v>
      </c>
      <c r="G689" t="s">
        <v>173</v>
      </c>
      <c r="O689">
        <v>8</v>
      </c>
      <c r="P689">
        <v>37</v>
      </c>
      <c r="Q689">
        <v>0</v>
      </c>
      <c r="R689">
        <v>0</v>
      </c>
      <c r="S689">
        <v>0</v>
      </c>
      <c r="T689">
        <v>2</v>
      </c>
      <c r="U689">
        <v>1</v>
      </c>
      <c r="V689">
        <v>2</v>
      </c>
      <c r="W689">
        <v>0</v>
      </c>
      <c r="X689">
        <v>0</v>
      </c>
      <c r="Y689">
        <v>0</v>
      </c>
    </row>
    <row r="690" spans="1:25" hidden="1" x14ac:dyDescent="0.2">
      <c r="A690" t="s">
        <v>641</v>
      </c>
      <c r="B690" t="s">
        <v>476</v>
      </c>
      <c r="C690" t="s">
        <v>38</v>
      </c>
      <c r="D690" t="s">
        <v>34</v>
      </c>
      <c r="E690">
        <v>2</v>
      </c>
      <c r="F690" t="s">
        <v>642</v>
      </c>
      <c r="G690" t="s">
        <v>119</v>
      </c>
      <c r="O690">
        <v>13</v>
      </c>
      <c r="P690">
        <v>2</v>
      </c>
      <c r="Q690">
        <v>0</v>
      </c>
      <c r="R690">
        <v>0</v>
      </c>
      <c r="S690">
        <v>0</v>
      </c>
      <c r="T690">
        <v>5</v>
      </c>
      <c r="U690">
        <v>5</v>
      </c>
      <c r="V690">
        <v>53</v>
      </c>
      <c r="W690">
        <v>0</v>
      </c>
      <c r="X690">
        <v>0</v>
      </c>
      <c r="Y690">
        <v>0</v>
      </c>
    </row>
    <row r="691" spans="1:25" hidden="1" x14ac:dyDescent="0.2">
      <c r="A691" t="s">
        <v>625</v>
      </c>
      <c r="B691" t="s">
        <v>476</v>
      </c>
      <c r="C691" t="s">
        <v>33</v>
      </c>
      <c r="D691" t="s">
        <v>44</v>
      </c>
      <c r="E691">
        <v>2</v>
      </c>
      <c r="F691" t="s">
        <v>626</v>
      </c>
      <c r="G691" t="s">
        <v>111</v>
      </c>
      <c r="O691">
        <v>5</v>
      </c>
      <c r="P691">
        <v>6</v>
      </c>
      <c r="Q691">
        <v>0</v>
      </c>
      <c r="R691">
        <v>0</v>
      </c>
      <c r="S691">
        <v>0</v>
      </c>
      <c r="T691">
        <v>1</v>
      </c>
      <c r="U691">
        <v>1</v>
      </c>
      <c r="V691">
        <v>4</v>
      </c>
      <c r="W691">
        <v>0</v>
      </c>
      <c r="X691">
        <v>0</v>
      </c>
      <c r="Y691">
        <v>0</v>
      </c>
    </row>
    <row r="692" spans="1:25" hidden="1" x14ac:dyDescent="0.2">
      <c r="A692" t="s">
        <v>641</v>
      </c>
      <c r="B692" t="s">
        <v>476</v>
      </c>
      <c r="C692" t="s">
        <v>38</v>
      </c>
      <c r="D692" t="s">
        <v>41</v>
      </c>
      <c r="E692">
        <v>5</v>
      </c>
      <c r="F692" t="s">
        <v>642</v>
      </c>
      <c r="G692" t="s">
        <v>159</v>
      </c>
      <c r="O692">
        <v>20</v>
      </c>
      <c r="P692">
        <v>83</v>
      </c>
      <c r="Q692">
        <v>1</v>
      </c>
      <c r="R692">
        <v>0</v>
      </c>
      <c r="S692">
        <v>0</v>
      </c>
      <c r="T692">
        <v>8</v>
      </c>
      <c r="U692">
        <v>7</v>
      </c>
      <c r="V692">
        <v>37</v>
      </c>
      <c r="W692">
        <v>0</v>
      </c>
      <c r="X692">
        <v>0</v>
      </c>
      <c r="Y692">
        <v>0</v>
      </c>
    </row>
    <row r="693" spans="1:25" hidden="1" x14ac:dyDescent="0.2">
      <c r="A693" t="s">
        <v>516</v>
      </c>
      <c r="B693" t="s">
        <v>476</v>
      </c>
      <c r="C693" t="s">
        <v>38</v>
      </c>
      <c r="D693" t="s">
        <v>41</v>
      </c>
      <c r="E693">
        <v>5</v>
      </c>
      <c r="F693" t="s">
        <v>517</v>
      </c>
      <c r="G693" t="s">
        <v>159</v>
      </c>
      <c r="O693">
        <v>8</v>
      </c>
      <c r="P693">
        <v>73</v>
      </c>
      <c r="Q693">
        <v>1</v>
      </c>
      <c r="R693">
        <v>0</v>
      </c>
      <c r="S693">
        <v>0</v>
      </c>
      <c r="T693">
        <v>3</v>
      </c>
      <c r="U693">
        <v>3</v>
      </c>
      <c r="V693">
        <v>23</v>
      </c>
      <c r="W693">
        <v>0</v>
      </c>
      <c r="X693">
        <v>0</v>
      </c>
      <c r="Y693">
        <v>0</v>
      </c>
    </row>
    <row r="694" spans="1:25" hidden="1" x14ac:dyDescent="0.2">
      <c r="A694" t="s">
        <v>496</v>
      </c>
      <c r="B694" t="s">
        <v>476</v>
      </c>
      <c r="C694" t="s">
        <v>38</v>
      </c>
      <c r="D694" t="s">
        <v>34</v>
      </c>
      <c r="E694">
        <v>2</v>
      </c>
      <c r="F694" t="s">
        <v>497</v>
      </c>
      <c r="G694" t="s">
        <v>119</v>
      </c>
      <c r="O694">
        <v>1</v>
      </c>
      <c r="P694">
        <v>-4</v>
      </c>
      <c r="Q694">
        <v>0</v>
      </c>
      <c r="R694">
        <v>0</v>
      </c>
      <c r="S694">
        <v>0</v>
      </c>
      <c r="T694">
        <v>4</v>
      </c>
      <c r="U694">
        <v>4</v>
      </c>
      <c r="V694">
        <v>23</v>
      </c>
      <c r="W694">
        <v>0</v>
      </c>
      <c r="X694">
        <v>0</v>
      </c>
      <c r="Y694">
        <v>0</v>
      </c>
    </row>
    <row r="695" spans="1:25" hidden="1" x14ac:dyDescent="0.2">
      <c r="A695" t="s">
        <v>593</v>
      </c>
      <c r="B695" t="s">
        <v>476</v>
      </c>
      <c r="C695" t="s">
        <v>39</v>
      </c>
      <c r="D695" t="s">
        <v>60</v>
      </c>
      <c r="E695">
        <v>1</v>
      </c>
      <c r="F695" t="s">
        <v>594</v>
      </c>
      <c r="G695" t="s">
        <v>106</v>
      </c>
      <c r="O695">
        <v>1</v>
      </c>
      <c r="P695">
        <v>4</v>
      </c>
      <c r="Q695">
        <v>0</v>
      </c>
      <c r="R695">
        <v>0</v>
      </c>
      <c r="S695">
        <v>0</v>
      </c>
      <c r="T695">
        <v>2</v>
      </c>
      <c r="U695">
        <v>2</v>
      </c>
      <c r="V695">
        <v>28</v>
      </c>
      <c r="W695">
        <v>0</v>
      </c>
      <c r="X695">
        <v>0</v>
      </c>
      <c r="Y695">
        <v>0</v>
      </c>
    </row>
    <row r="696" spans="1:25" hidden="1" x14ac:dyDescent="0.2">
      <c r="A696" t="s">
        <v>484</v>
      </c>
      <c r="B696" t="s">
        <v>476</v>
      </c>
      <c r="C696" t="s">
        <v>47</v>
      </c>
      <c r="D696" t="s">
        <v>62</v>
      </c>
      <c r="E696">
        <v>3</v>
      </c>
      <c r="F696" t="s">
        <v>485</v>
      </c>
      <c r="G696" t="s">
        <v>138</v>
      </c>
      <c r="O696">
        <v>17</v>
      </c>
      <c r="P696">
        <v>32</v>
      </c>
      <c r="Q696">
        <v>0</v>
      </c>
      <c r="R696">
        <v>0</v>
      </c>
      <c r="S696">
        <v>0</v>
      </c>
      <c r="T696">
        <v>1</v>
      </c>
      <c r="U696">
        <v>1</v>
      </c>
      <c r="V696">
        <v>19</v>
      </c>
      <c r="W696">
        <v>0</v>
      </c>
      <c r="X696">
        <v>0</v>
      </c>
      <c r="Y696">
        <v>0</v>
      </c>
    </row>
    <row r="697" spans="1:25" hidden="1" x14ac:dyDescent="0.2">
      <c r="A697" t="s">
        <v>526</v>
      </c>
      <c r="B697" t="s">
        <v>476</v>
      </c>
      <c r="C697" t="s">
        <v>61</v>
      </c>
      <c r="D697" t="s">
        <v>39</v>
      </c>
      <c r="E697">
        <v>2</v>
      </c>
      <c r="F697" t="s">
        <v>527</v>
      </c>
      <c r="G697" t="s">
        <v>110</v>
      </c>
      <c r="O697">
        <v>6</v>
      </c>
      <c r="P697">
        <v>9</v>
      </c>
      <c r="Q697">
        <v>0</v>
      </c>
      <c r="R697">
        <v>0</v>
      </c>
      <c r="S697">
        <v>0</v>
      </c>
      <c r="T697">
        <v>1</v>
      </c>
      <c r="U697">
        <v>1</v>
      </c>
      <c r="V697">
        <v>9</v>
      </c>
      <c r="W697">
        <v>0</v>
      </c>
      <c r="X697">
        <v>0</v>
      </c>
      <c r="Y697">
        <v>0</v>
      </c>
    </row>
    <row r="698" spans="1:25" hidden="1" x14ac:dyDescent="0.2">
      <c r="A698" t="s">
        <v>537</v>
      </c>
      <c r="B698" t="s">
        <v>476</v>
      </c>
      <c r="C698" t="s">
        <v>55</v>
      </c>
      <c r="D698" t="s">
        <v>56</v>
      </c>
      <c r="E698">
        <v>2</v>
      </c>
      <c r="F698" t="s">
        <v>538</v>
      </c>
      <c r="G698" t="s">
        <v>118</v>
      </c>
      <c r="O698">
        <v>15</v>
      </c>
      <c r="P698">
        <v>68</v>
      </c>
      <c r="Q698">
        <v>0</v>
      </c>
      <c r="R698">
        <v>0</v>
      </c>
      <c r="S698">
        <v>0</v>
      </c>
      <c r="T698">
        <v>4</v>
      </c>
      <c r="U698">
        <v>4</v>
      </c>
      <c r="V698">
        <v>12</v>
      </c>
      <c r="W698">
        <v>0</v>
      </c>
      <c r="X698">
        <v>0</v>
      </c>
      <c r="Y698">
        <v>0</v>
      </c>
    </row>
    <row r="699" spans="1:25" hidden="1" x14ac:dyDescent="0.2">
      <c r="A699" t="s">
        <v>647</v>
      </c>
      <c r="B699" t="s">
        <v>476</v>
      </c>
      <c r="C699" t="s">
        <v>54</v>
      </c>
      <c r="D699" t="s">
        <v>58</v>
      </c>
      <c r="E699">
        <v>5</v>
      </c>
      <c r="F699" t="s">
        <v>648</v>
      </c>
      <c r="G699" t="s">
        <v>155</v>
      </c>
      <c r="O699">
        <v>7</v>
      </c>
      <c r="P699">
        <v>20</v>
      </c>
      <c r="Q699">
        <v>0</v>
      </c>
      <c r="R699">
        <v>0</v>
      </c>
      <c r="S699">
        <v>0</v>
      </c>
      <c r="T699">
        <v>3</v>
      </c>
      <c r="U699">
        <v>3</v>
      </c>
      <c r="V699">
        <v>23</v>
      </c>
      <c r="W699">
        <v>0</v>
      </c>
      <c r="X699">
        <v>0</v>
      </c>
      <c r="Y699">
        <v>0</v>
      </c>
    </row>
    <row r="700" spans="1:25" hidden="1" x14ac:dyDescent="0.2">
      <c r="A700" t="s">
        <v>498</v>
      </c>
      <c r="B700" t="s">
        <v>476</v>
      </c>
      <c r="C700" t="s">
        <v>62</v>
      </c>
      <c r="D700" t="s">
        <v>47</v>
      </c>
      <c r="E700">
        <v>3</v>
      </c>
      <c r="F700" t="s">
        <v>499</v>
      </c>
      <c r="G700" t="s">
        <v>138</v>
      </c>
      <c r="O700">
        <v>11</v>
      </c>
      <c r="P700">
        <v>49</v>
      </c>
      <c r="Q700">
        <v>3</v>
      </c>
      <c r="R700">
        <v>0</v>
      </c>
      <c r="S700">
        <v>0</v>
      </c>
      <c r="T700">
        <v>7</v>
      </c>
      <c r="U700">
        <v>5</v>
      </c>
      <c r="V700">
        <v>33</v>
      </c>
      <c r="W700">
        <v>0</v>
      </c>
      <c r="X700">
        <v>0</v>
      </c>
      <c r="Y700">
        <v>0</v>
      </c>
    </row>
    <row r="701" spans="1:25" hidden="1" x14ac:dyDescent="0.2">
      <c r="A701" t="s">
        <v>639</v>
      </c>
      <c r="B701" t="s">
        <v>476</v>
      </c>
      <c r="C701" t="s">
        <v>32</v>
      </c>
      <c r="D701" t="s">
        <v>45</v>
      </c>
      <c r="E701">
        <v>1</v>
      </c>
      <c r="F701" t="s">
        <v>640</v>
      </c>
      <c r="G701" t="s">
        <v>93</v>
      </c>
      <c r="O701">
        <v>12</v>
      </c>
      <c r="P701">
        <v>62</v>
      </c>
      <c r="Q701">
        <v>0</v>
      </c>
      <c r="R701">
        <v>0</v>
      </c>
      <c r="S701">
        <v>0</v>
      </c>
      <c r="T701">
        <v>4</v>
      </c>
      <c r="U701">
        <v>2</v>
      </c>
      <c r="V701">
        <v>16</v>
      </c>
      <c r="W701">
        <v>0</v>
      </c>
      <c r="X701">
        <v>0</v>
      </c>
      <c r="Y701">
        <v>0</v>
      </c>
    </row>
    <row r="702" spans="1:25" hidden="1" x14ac:dyDescent="0.2">
      <c r="A702" t="s">
        <v>645</v>
      </c>
      <c r="B702" t="s">
        <v>476</v>
      </c>
      <c r="C702" t="s">
        <v>40</v>
      </c>
      <c r="D702" t="s">
        <v>33</v>
      </c>
      <c r="E702">
        <v>6</v>
      </c>
      <c r="F702" t="s">
        <v>646</v>
      </c>
      <c r="G702" t="s">
        <v>173</v>
      </c>
      <c r="O702">
        <v>9</v>
      </c>
      <c r="P702">
        <v>26</v>
      </c>
      <c r="Q702">
        <v>0</v>
      </c>
      <c r="R702">
        <v>0</v>
      </c>
      <c r="S702">
        <v>0</v>
      </c>
      <c r="T702">
        <v>4</v>
      </c>
      <c r="U702">
        <v>3</v>
      </c>
      <c r="V702">
        <v>23</v>
      </c>
      <c r="W702">
        <v>0</v>
      </c>
      <c r="X702">
        <v>0</v>
      </c>
      <c r="Y702">
        <v>0</v>
      </c>
    </row>
    <row r="703" spans="1:25" hidden="1" x14ac:dyDescent="0.2">
      <c r="A703" t="s">
        <v>655</v>
      </c>
      <c r="B703" t="s">
        <v>476</v>
      </c>
      <c r="C703" t="s">
        <v>45</v>
      </c>
      <c r="D703" t="s">
        <v>35</v>
      </c>
      <c r="E703">
        <v>7</v>
      </c>
      <c r="F703" t="s">
        <v>656</v>
      </c>
      <c r="G703" t="s">
        <v>185</v>
      </c>
      <c r="O703">
        <v>5</v>
      </c>
      <c r="P703">
        <v>30</v>
      </c>
      <c r="Q703">
        <v>0</v>
      </c>
      <c r="R703">
        <v>0</v>
      </c>
      <c r="S703">
        <v>0</v>
      </c>
      <c r="T703">
        <v>2</v>
      </c>
      <c r="U703">
        <v>2</v>
      </c>
      <c r="V703">
        <v>8</v>
      </c>
      <c r="W703">
        <v>0</v>
      </c>
      <c r="X703">
        <v>0</v>
      </c>
      <c r="Y703">
        <v>0</v>
      </c>
    </row>
    <row r="704" spans="1:25" hidden="1" x14ac:dyDescent="0.2">
      <c r="A704" t="s">
        <v>581</v>
      </c>
      <c r="B704" t="s">
        <v>476</v>
      </c>
      <c r="C704" t="s">
        <v>62</v>
      </c>
      <c r="D704" t="s">
        <v>39</v>
      </c>
      <c r="E704">
        <v>6</v>
      </c>
      <c r="F704" t="s">
        <v>582</v>
      </c>
      <c r="G704" t="s">
        <v>174</v>
      </c>
      <c r="O704">
        <v>5</v>
      </c>
      <c r="P704">
        <v>13</v>
      </c>
      <c r="Q704">
        <v>0</v>
      </c>
      <c r="R704">
        <v>0</v>
      </c>
      <c r="S704">
        <v>0</v>
      </c>
      <c r="T704">
        <v>1</v>
      </c>
      <c r="U704">
        <v>1</v>
      </c>
      <c r="V704">
        <v>12</v>
      </c>
      <c r="W704">
        <v>0</v>
      </c>
      <c r="X704">
        <v>0</v>
      </c>
      <c r="Y704">
        <v>0</v>
      </c>
    </row>
    <row r="705" spans="1:25" hidden="1" x14ac:dyDescent="0.2">
      <c r="A705" t="s">
        <v>563</v>
      </c>
      <c r="B705" t="s">
        <v>476</v>
      </c>
      <c r="C705" t="s">
        <v>32</v>
      </c>
      <c r="D705" t="s">
        <v>42</v>
      </c>
      <c r="E705">
        <v>4</v>
      </c>
      <c r="F705" t="s">
        <v>564</v>
      </c>
      <c r="G705" t="s">
        <v>146</v>
      </c>
      <c r="O705">
        <v>5</v>
      </c>
      <c r="P705">
        <v>7</v>
      </c>
      <c r="Q705">
        <v>1</v>
      </c>
      <c r="R705">
        <v>0</v>
      </c>
      <c r="S705">
        <v>0</v>
      </c>
      <c r="T705">
        <v>3</v>
      </c>
      <c r="U705">
        <v>2</v>
      </c>
      <c r="V705">
        <v>18</v>
      </c>
      <c r="W705">
        <v>0</v>
      </c>
      <c r="X705">
        <v>0</v>
      </c>
      <c r="Y705">
        <v>0</v>
      </c>
    </row>
    <row r="706" spans="1:25" hidden="1" x14ac:dyDescent="0.2">
      <c r="A706" t="s">
        <v>496</v>
      </c>
      <c r="B706" t="s">
        <v>476</v>
      </c>
      <c r="C706" t="s">
        <v>38</v>
      </c>
      <c r="D706" t="s">
        <v>41</v>
      </c>
      <c r="E706">
        <v>5</v>
      </c>
      <c r="F706" t="s">
        <v>497</v>
      </c>
      <c r="G706" t="s">
        <v>159</v>
      </c>
      <c r="O706">
        <v>5</v>
      </c>
      <c r="P706">
        <v>27</v>
      </c>
      <c r="Q706">
        <v>0</v>
      </c>
      <c r="R706">
        <v>0</v>
      </c>
      <c r="S706">
        <v>0</v>
      </c>
      <c r="T706">
        <v>2</v>
      </c>
      <c r="U706">
        <v>1</v>
      </c>
      <c r="V706">
        <v>10</v>
      </c>
      <c r="W706">
        <v>0</v>
      </c>
      <c r="X706">
        <v>0</v>
      </c>
      <c r="Y706">
        <v>0</v>
      </c>
    </row>
    <row r="707" spans="1:25" hidden="1" x14ac:dyDescent="0.2">
      <c r="A707" t="s">
        <v>506</v>
      </c>
      <c r="B707" t="s">
        <v>476</v>
      </c>
      <c r="C707" t="s">
        <v>36</v>
      </c>
      <c r="D707" t="s">
        <v>33</v>
      </c>
      <c r="E707">
        <v>3</v>
      </c>
      <c r="F707" t="s">
        <v>507</v>
      </c>
      <c r="G707" t="s">
        <v>133</v>
      </c>
      <c r="O707">
        <v>6</v>
      </c>
      <c r="P707">
        <v>11</v>
      </c>
      <c r="Q707">
        <v>0</v>
      </c>
      <c r="R707">
        <v>0</v>
      </c>
      <c r="S707">
        <v>0</v>
      </c>
      <c r="T707">
        <v>2</v>
      </c>
      <c r="U707">
        <v>2</v>
      </c>
      <c r="V707">
        <v>41</v>
      </c>
      <c r="W707">
        <v>1</v>
      </c>
      <c r="X707">
        <v>0</v>
      </c>
      <c r="Y707">
        <v>0</v>
      </c>
    </row>
    <row r="708" spans="1:25" hidden="1" x14ac:dyDescent="0.2">
      <c r="A708" t="s">
        <v>522</v>
      </c>
      <c r="B708" t="s">
        <v>476</v>
      </c>
      <c r="C708" t="s">
        <v>56</v>
      </c>
      <c r="D708" t="s">
        <v>51</v>
      </c>
      <c r="E708">
        <v>1</v>
      </c>
      <c r="F708" t="s">
        <v>523</v>
      </c>
      <c r="G708" t="s">
        <v>102</v>
      </c>
      <c r="O708">
        <v>11</v>
      </c>
      <c r="P708">
        <v>44</v>
      </c>
      <c r="Q708">
        <v>0</v>
      </c>
      <c r="R708">
        <v>0</v>
      </c>
      <c r="S708">
        <v>0</v>
      </c>
      <c r="T708">
        <v>7</v>
      </c>
      <c r="U708">
        <v>7</v>
      </c>
      <c r="V708">
        <v>36</v>
      </c>
      <c r="W708">
        <v>0</v>
      </c>
      <c r="X708">
        <v>0</v>
      </c>
      <c r="Y708">
        <v>0</v>
      </c>
    </row>
    <row r="709" spans="1:25" hidden="1" x14ac:dyDescent="0.2">
      <c r="A709" t="s">
        <v>549</v>
      </c>
      <c r="B709" t="s">
        <v>476</v>
      </c>
      <c r="C709" t="s">
        <v>33</v>
      </c>
      <c r="D709" t="s">
        <v>44</v>
      </c>
      <c r="E709">
        <v>2</v>
      </c>
      <c r="F709" t="s">
        <v>550</v>
      </c>
      <c r="G709" t="s">
        <v>111</v>
      </c>
      <c r="O709">
        <v>14</v>
      </c>
      <c r="P709">
        <v>38</v>
      </c>
      <c r="Q709">
        <v>0</v>
      </c>
      <c r="R709">
        <v>0</v>
      </c>
      <c r="S709">
        <v>0</v>
      </c>
      <c r="T709">
        <v>8</v>
      </c>
      <c r="U709">
        <v>2</v>
      </c>
      <c r="V709">
        <v>9</v>
      </c>
      <c r="W709">
        <v>0</v>
      </c>
      <c r="X709">
        <v>0</v>
      </c>
      <c r="Y709">
        <v>0</v>
      </c>
    </row>
    <row r="710" spans="1:25" hidden="1" x14ac:dyDescent="0.2">
      <c r="A710" t="s">
        <v>522</v>
      </c>
      <c r="B710" t="s">
        <v>476</v>
      </c>
      <c r="C710" t="s">
        <v>56</v>
      </c>
      <c r="D710" t="s">
        <v>45</v>
      </c>
      <c r="E710">
        <v>3</v>
      </c>
      <c r="F710" t="s">
        <v>523</v>
      </c>
      <c r="G710" t="s">
        <v>129</v>
      </c>
      <c r="O710">
        <v>26</v>
      </c>
      <c r="P710">
        <v>139</v>
      </c>
      <c r="Q710">
        <v>1</v>
      </c>
      <c r="R710">
        <v>0</v>
      </c>
      <c r="S710">
        <v>1</v>
      </c>
      <c r="T710">
        <v>1</v>
      </c>
      <c r="U710">
        <v>1</v>
      </c>
      <c r="V710">
        <v>10</v>
      </c>
      <c r="W710">
        <v>0</v>
      </c>
      <c r="X710">
        <v>0</v>
      </c>
      <c r="Y710">
        <v>0</v>
      </c>
    </row>
    <row r="711" spans="1:25" hidden="1" x14ac:dyDescent="0.2">
      <c r="A711" t="s">
        <v>649</v>
      </c>
      <c r="B711" t="s">
        <v>476</v>
      </c>
      <c r="C711" t="s">
        <v>46</v>
      </c>
      <c r="D711" t="s">
        <v>35</v>
      </c>
      <c r="E711">
        <v>4</v>
      </c>
      <c r="F711" t="s">
        <v>650</v>
      </c>
      <c r="G711" t="s">
        <v>151</v>
      </c>
      <c r="O711">
        <v>16</v>
      </c>
      <c r="P711">
        <v>83</v>
      </c>
      <c r="Q711">
        <v>0</v>
      </c>
      <c r="R711">
        <v>0</v>
      </c>
      <c r="S711">
        <v>0</v>
      </c>
      <c r="T711">
        <v>3</v>
      </c>
      <c r="U711">
        <v>3</v>
      </c>
      <c r="V711">
        <v>11</v>
      </c>
      <c r="W711">
        <v>0</v>
      </c>
      <c r="X711">
        <v>0</v>
      </c>
      <c r="Y711">
        <v>0</v>
      </c>
    </row>
    <row r="712" spans="1:25" hidden="1" x14ac:dyDescent="0.2">
      <c r="A712" t="s">
        <v>607</v>
      </c>
      <c r="B712" t="s">
        <v>476</v>
      </c>
      <c r="C712" t="s">
        <v>57</v>
      </c>
      <c r="D712" t="s">
        <v>61</v>
      </c>
      <c r="E712">
        <v>4</v>
      </c>
      <c r="F712" t="s">
        <v>608</v>
      </c>
      <c r="G712" t="s">
        <v>153</v>
      </c>
      <c r="O712">
        <v>3</v>
      </c>
      <c r="P712">
        <v>21</v>
      </c>
      <c r="Q712">
        <v>0</v>
      </c>
      <c r="R712">
        <v>0</v>
      </c>
      <c r="S712">
        <v>0</v>
      </c>
      <c r="T712">
        <v>4</v>
      </c>
      <c r="U712">
        <v>2</v>
      </c>
      <c r="V712">
        <v>33</v>
      </c>
      <c r="W712">
        <v>0</v>
      </c>
      <c r="X712">
        <v>0</v>
      </c>
      <c r="Y712">
        <v>0</v>
      </c>
    </row>
    <row r="713" spans="1:25" hidden="1" x14ac:dyDescent="0.2">
      <c r="A713" t="s">
        <v>569</v>
      </c>
      <c r="B713" t="s">
        <v>476</v>
      </c>
      <c r="C713" t="s">
        <v>31</v>
      </c>
      <c r="D713" t="s">
        <v>47</v>
      </c>
      <c r="E713">
        <v>8</v>
      </c>
      <c r="F713" t="s">
        <v>570</v>
      </c>
      <c r="G713" t="s">
        <v>208</v>
      </c>
      <c r="O713">
        <v>14</v>
      </c>
      <c r="P713">
        <v>101</v>
      </c>
      <c r="Q713">
        <v>1</v>
      </c>
      <c r="R713">
        <v>0</v>
      </c>
      <c r="S713">
        <v>1</v>
      </c>
      <c r="T713">
        <v>1</v>
      </c>
      <c r="U713">
        <v>1</v>
      </c>
      <c r="V713">
        <v>5</v>
      </c>
      <c r="W713">
        <v>0</v>
      </c>
      <c r="X713">
        <v>0</v>
      </c>
      <c r="Y713">
        <v>0</v>
      </c>
    </row>
    <row r="714" spans="1:25" hidden="1" x14ac:dyDescent="0.2">
      <c r="A714" t="s">
        <v>522</v>
      </c>
      <c r="B714" t="s">
        <v>476</v>
      </c>
      <c r="C714" t="s">
        <v>56</v>
      </c>
      <c r="D714" t="s">
        <v>55</v>
      </c>
      <c r="E714">
        <v>2</v>
      </c>
      <c r="F714" t="s">
        <v>523</v>
      </c>
      <c r="G714" t="s">
        <v>118</v>
      </c>
      <c r="O714">
        <v>15</v>
      </c>
      <c r="P714">
        <v>65</v>
      </c>
      <c r="Q714">
        <v>1</v>
      </c>
      <c r="R714">
        <v>0</v>
      </c>
      <c r="S714">
        <v>0</v>
      </c>
      <c r="T714">
        <v>3</v>
      </c>
      <c r="U714">
        <v>3</v>
      </c>
      <c r="V714">
        <v>22</v>
      </c>
      <c r="W714">
        <v>0</v>
      </c>
      <c r="X714">
        <v>0</v>
      </c>
      <c r="Y714">
        <v>0</v>
      </c>
    </row>
    <row r="715" spans="1:25" hidden="1" x14ac:dyDescent="0.2">
      <c r="A715" t="s">
        <v>549</v>
      </c>
      <c r="B715" t="s">
        <v>476</v>
      </c>
      <c r="C715" t="s">
        <v>33</v>
      </c>
      <c r="D715" t="s">
        <v>59</v>
      </c>
      <c r="E715">
        <v>5</v>
      </c>
      <c r="F715" t="s">
        <v>550</v>
      </c>
      <c r="G715" t="s">
        <v>154</v>
      </c>
      <c r="O715">
        <v>1</v>
      </c>
      <c r="P715">
        <v>5</v>
      </c>
      <c r="Q715">
        <v>0</v>
      </c>
      <c r="R715">
        <v>0</v>
      </c>
      <c r="S715">
        <v>0</v>
      </c>
      <c r="T715">
        <v>3</v>
      </c>
      <c r="U715">
        <v>2</v>
      </c>
      <c r="V715">
        <v>17</v>
      </c>
      <c r="W715">
        <v>0</v>
      </c>
      <c r="X715">
        <v>0</v>
      </c>
      <c r="Y715">
        <v>0</v>
      </c>
    </row>
    <row r="716" spans="1:25" hidden="1" x14ac:dyDescent="0.2">
      <c r="A716" t="s">
        <v>492</v>
      </c>
      <c r="B716" t="s">
        <v>476</v>
      </c>
      <c r="C716" t="s">
        <v>42</v>
      </c>
      <c r="D716" t="s">
        <v>40</v>
      </c>
      <c r="E716">
        <v>2</v>
      </c>
      <c r="F716" t="s">
        <v>493</v>
      </c>
      <c r="G716" t="s">
        <v>120</v>
      </c>
      <c r="O716">
        <v>2</v>
      </c>
      <c r="P716">
        <v>5</v>
      </c>
      <c r="Q716">
        <v>0</v>
      </c>
      <c r="R716">
        <v>0</v>
      </c>
      <c r="S716">
        <v>0</v>
      </c>
      <c r="T716">
        <v>4</v>
      </c>
      <c r="U716">
        <v>3</v>
      </c>
      <c r="V716">
        <v>15</v>
      </c>
      <c r="W716">
        <v>1</v>
      </c>
      <c r="X716">
        <v>0</v>
      </c>
      <c r="Y716">
        <v>0</v>
      </c>
    </row>
    <row r="717" spans="1:25" hidden="1" x14ac:dyDescent="0.2">
      <c r="A717" t="s">
        <v>653</v>
      </c>
      <c r="B717" t="s">
        <v>476</v>
      </c>
      <c r="C717" t="s">
        <v>34</v>
      </c>
      <c r="D717" t="s">
        <v>41</v>
      </c>
      <c r="E717">
        <v>4</v>
      </c>
      <c r="F717" t="s">
        <v>654</v>
      </c>
      <c r="G717" t="s">
        <v>152</v>
      </c>
      <c r="O717">
        <v>11</v>
      </c>
      <c r="P717">
        <v>26</v>
      </c>
      <c r="Q717">
        <v>1</v>
      </c>
      <c r="R717">
        <v>0</v>
      </c>
      <c r="S717">
        <v>0</v>
      </c>
      <c r="T717">
        <v>1</v>
      </c>
      <c r="U717">
        <v>0</v>
      </c>
      <c r="V717">
        <v>0</v>
      </c>
      <c r="W717">
        <v>0</v>
      </c>
      <c r="X717">
        <v>0</v>
      </c>
      <c r="Y717">
        <v>0</v>
      </c>
    </row>
    <row r="718" spans="1:25" hidden="1" x14ac:dyDescent="0.2">
      <c r="A718" t="s">
        <v>699</v>
      </c>
      <c r="B718" t="s">
        <v>476</v>
      </c>
      <c r="C718" t="s">
        <v>56</v>
      </c>
      <c r="D718" t="s">
        <v>51</v>
      </c>
      <c r="E718">
        <v>1</v>
      </c>
      <c r="F718" t="s">
        <v>700</v>
      </c>
      <c r="G718" t="s">
        <v>102</v>
      </c>
      <c r="O718">
        <v>1</v>
      </c>
      <c r="P718">
        <v>6</v>
      </c>
      <c r="Q718">
        <v>0</v>
      </c>
      <c r="R718">
        <v>0</v>
      </c>
      <c r="S718">
        <v>0</v>
      </c>
      <c r="T718">
        <v>3</v>
      </c>
      <c r="U718">
        <v>3</v>
      </c>
      <c r="V718">
        <v>19</v>
      </c>
      <c r="W718">
        <v>0</v>
      </c>
      <c r="X718">
        <v>0</v>
      </c>
      <c r="Y718">
        <v>0</v>
      </c>
    </row>
    <row r="719" spans="1:25" hidden="1" x14ac:dyDescent="0.2">
      <c r="A719" t="s">
        <v>494</v>
      </c>
      <c r="B719" t="s">
        <v>476</v>
      </c>
      <c r="C719" t="s">
        <v>59</v>
      </c>
      <c r="D719" t="s">
        <v>58</v>
      </c>
      <c r="E719">
        <v>1</v>
      </c>
      <c r="F719" t="s">
        <v>495</v>
      </c>
      <c r="G719" t="s">
        <v>96</v>
      </c>
      <c r="O719">
        <v>8</v>
      </c>
      <c r="P719">
        <v>31</v>
      </c>
      <c r="Q719">
        <v>0</v>
      </c>
      <c r="R719">
        <v>0</v>
      </c>
      <c r="S719">
        <v>0</v>
      </c>
      <c r="T719">
        <v>3</v>
      </c>
      <c r="U719">
        <v>2</v>
      </c>
      <c r="V719">
        <v>0</v>
      </c>
      <c r="W719">
        <v>0</v>
      </c>
      <c r="X719">
        <v>0</v>
      </c>
      <c r="Y719">
        <v>0</v>
      </c>
    </row>
    <row r="720" spans="1:25" hidden="1" x14ac:dyDescent="0.2">
      <c r="A720" t="s">
        <v>653</v>
      </c>
      <c r="B720" t="s">
        <v>476</v>
      </c>
      <c r="C720" t="s">
        <v>34</v>
      </c>
      <c r="D720" t="s">
        <v>37</v>
      </c>
      <c r="E720">
        <v>1</v>
      </c>
      <c r="F720" t="s">
        <v>654</v>
      </c>
      <c r="G720" t="s">
        <v>104</v>
      </c>
      <c r="O720">
        <v>16</v>
      </c>
      <c r="P720">
        <v>65</v>
      </c>
      <c r="Q720">
        <v>0</v>
      </c>
      <c r="R720">
        <v>0</v>
      </c>
      <c r="S720">
        <v>0</v>
      </c>
      <c r="T720">
        <v>3</v>
      </c>
      <c r="U720">
        <v>3</v>
      </c>
      <c r="V720">
        <v>42</v>
      </c>
      <c r="W720">
        <v>0</v>
      </c>
      <c r="X720">
        <v>0</v>
      </c>
      <c r="Y720">
        <v>0</v>
      </c>
    </row>
    <row r="721" spans="1:27" hidden="1" x14ac:dyDescent="0.2">
      <c r="A721" t="s">
        <v>665</v>
      </c>
      <c r="B721" t="s">
        <v>476</v>
      </c>
      <c r="C721" t="s">
        <v>50</v>
      </c>
      <c r="D721" t="s">
        <v>33</v>
      </c>
      <c r="E721">
        <v>4</v>
      </c>
      <c r="F721" t="s">
        <v>666</v>
      </c>
      <c r="G721" t="s">
        <v>142</v>
      </c>
      <c r="O721">
        <v>14</v>
      </c>
      <c r="P721">
        <v>68</v>
      </c>
      <c r="Q721">
        <v>3</v>
      </c>
      <c r="R721">
        <v>0</v>
      </c>
      <c r="S721">
        <v>0</v>
      </c>
      <c r="T721">
        <v>6</v>
      </c>
      <c r="U721">
        <v>5</v>
      </c>
      <c r="V721">
        <v>81</v>
      </c>
      <c r="W721">
        <v>0</v>
      </c>
      <c r="X721">
        <v>0</v>
      </c>
      <c r="Y721">
        <v>0</v>
      </c>
    </row>
    <row r="722" spans="1:27" hidden="1" x14ac:dyDescent="0.2">
      <c r="A722" t="s">
        <v>701</v>
      </c>
      <c r="B722" t="s">
        <v>476</v>
      </c>
      <c r="C722" t="s">
        <v>46</v>
      </c>
      <c r="D722" t="s">
        <v>61</v>
      </c>
      <c r="E722">
        <v>5</v>
      </c>
      <c r="F722" t="s">
        <v>702</v>
      </c>
      <c r="G722" t="s">
        <v>163</v>
      </c>
      <c r="O722">
        <v>4</v>
      </c>
      <c r="P722">
        <v>19</v>
      </c>
      <c r="Q722">
        <v>0</v>
      </c>
      <c r="R722">
        <v>0</v>
      </c>
      <c r="S722">
        <v>0</v>
      </c>
      <c r="T722">
        <v>1</v>
      </c>
      <c r="U722">
        <v>0</v>
      </c>
      <c r="V722">
        <v>0</v>
      </c>
      <c r="W722">
        <v>0</v>
      </c>
      <c r="X722">
        <v>0</v>
      </c>
      <c r="Y722">
        <v>0</v>
      </c>
    </row>
    <row r="723" spans="1:27" hidden="1" x14ac:dyDescent="0.2">
      <c r="A723" t="s">
        <v>559</v>
      </c>
      <c r="B723" t="s">
        <v>476</v>
      </c>
      <c r="C723" t="s">
        <v>37</v>
      </c>
      <c r="D723" t="s">
        <v>50</v>
      </c>
      <c r="E723">
        <v>2</v>
      </c>
      <c r="F723" t="s">
        <v>560</v>
      </c>
      <c r="G723" t="s">
        <v>109</v>
      </c>
      <c r="O723">
        <v>6</v>
      </c>
      <c r="P723">
        <v>19</v>
      </c>
      <c r="Q723">
        <v>0</v>
      </c>
      <c r="R723">
        <v>0</v>
      </c>
      <c r="S723">
        <v>0</v>
      </c>
      <c r="T723">
        <v>8</v>
      </c>
      <c r="U723">
        <v>8</v>
      </c>
      <c r="V723">
        <v>76</v>
      </c>
      <c r="W723">
        <v>0</v>
      </c>
      <c r="X723">
        <v>0</v>
      </c>
      <c r="Y723">
        <v>0</v>
      </c>
    </row>
    <row r="724" spans="1:27" hidden="1" x14ac:dyDescent="0.2">
      <c r="A724" t="s">
        <v>627</v>
      </c>
      <c r="B724" t="s">
        <v>476</v>
      </c>
      <c r="C724" t="s">
        <v>47</v>
      </c>
      <c r="D724" t="s">
        <v>62</v>
      </c>
      <c r="E724">
        <v>3</v>
      </c>
      <c r="F724" t="s">
        <v>628</v>
      </c>
      <c r="G724" t="s">
        <v>138</v>
      </c>
      <c r="O724">
        <v>10</v>
      </c>
      <c r="P724">
        <v>46</v>
      </c>
      <c r="Q724">
        <v>0</v>
      </c>
      <c r="R724">
        <v>0</v>
      </c>
      <c r="S724">
        <v>0</v>
      </c>
      <c r="T724">
        <v>3</v>
      </c>
      <c r="U724">
        <v>3</v>
      </c>
      <c r="V724">
        <v>41</v>
      </c>
      <c r="W724">
        <v>0</v>
      </c>
      <c r="X724">
        <v>0</v>
      </c>
      <c r="Y724">
        <v>0</v>
      </c>
    </row>
    <row r="725" spans="1:27" hidden="1" x14ac:dyDescent="0.2">
      <c r="A725" t="s">
        <v>601</v>
      </c>
      <c r="B725" t="s">
        <v>476</v>
      </c>
      <c r="C725" t="s">
        <v>49</v>
      </c>
      <c r="D725" t="s">
        <v>55</v>
      </c>
      <c r="E725">
        <v>8</v>
      </c>
      <c r="F725" t="s">
        <v>602</v>
      </c>
      <c r="G725" t="s">
        <v>202</v>
      </c>
      <c r="O725">
        <v>4</v>
      </c>
      <c r="P725">
        <v>18</v>
      </c>
      <c r="Q725">
        <v>0</v>
      </c>
      <c r="R725">
        <v>0</v>
      </c>
      <c r="S725">
        <v>0</v>
      </c>
      <c r="T725">
        <v>2</v>
      </c>
      <c r="U725">
        <v>2</v>
      </c>
      <c r="V725">
        <v>16</v>
      </c>
      <c r="W725">
        <v>0</v>
      </c>
      <c r="X725">
        <v>0</v>
      </c>
      <c r="Y725">
        <v>0</v>
      </c>
    </row>
    <row r="726" spans="1:27" hidden="1" x14ac:dyDescent="0.2">
      <c r="A726" t="s">
        <v>703</v>
      </c>
      <c r="B726" t="s">
        <v>476</v>
      </c>
      <c r="C726" t="s">
        <v>54</v>
      </c>
      <c r="D726" t="s">
        <v>36</v>
      </c>
      <c r="E726">
        <v>1</v>
      </c>
      <c r="F726" t="s">
        <v>704</v>
      </c>
      <c r="G726" t="s">
        <v>103</v>
      </c>
      <c r="O726">
        <v>13</v>
      </c>
      <c r="P726">
        <v>41</v>
      </c>
      <c r="Q726">
        <v>0</v>
      </c>
      <c r="R726">
        <v>0</v>
      </c>
      <c r="S726">
        <v>0</v>
      </c>
      <c r="Z726">
        <v>1</v>
      </c>
      <c r="AA726">
        <v>0</v>
      </c>
    </row>
    <row r="727" spans="1:27" hidden="1" x14ac:dyDescent="0.2">
      <c r="A727" t="s">
        <v>605</v>
      </c>
      <c r="B727" t="s">
        <v>476</v>
      </c>
      <c r="C727" t="s">
        <v>59</v>
      </c>
      <c r="D727" t="s">
        <v>40</v>
      </c>
      <c r="E727">
        <v>4</v>
      </c>
      <c r="F727" t="s">
        <v>606</v>
      </c>
      <c r="G727" t="s">
        <v>143</v>
      </c>
      <c r="O727">
        <v>3</v>
      </c>
      <c r="P727">
        <v>2</v>
      </c>
      <c r="Q727">
        <v>0</v>
      </c>
      <c r="R727">
        <v>0</v>
      </c>
      <c r="S727">
        <v>0</v>
      </c>
      <c r="Z727">
        <v>1</v>
      </c>
      <c r="AA727">
        <v>0</v>
      </c>
    </row>
    <row r="728" spans="1:27" hidden="1" x14ac:dyDescent="0.2">
      <c r="A728" t="s">
        <v>705</v>
      </c>
      <c r="B728" t="s">
        <v>476</v>
      </c>
      <c r="C728" t="s">
        <v>51</v>
      </c>
      <c r="D728" t="s">
        <v>57</v>
      </c>
      <c r="E728">
        <v>5</v>
      </c>
      <c r="F728" t="s">
        <v>706</v>
      </c>
      <c r="G728" t="s">
        <v>160</v>
      </c>
      <c r="O728">
        <v>1</v>
      </c>
      <c r="P728">
        <v>-2</v>
      </c>
      <c r="Q728">
        <v>0</v>
      </c>
      <c r="R728">
        <v>0</v>
      </c>
      <c r="S728">
        <v>0</v>
      </c>
      <c r="Z728">
        <v>1</v>
      </c>
      <c r="AA728">
        <v>0</v>
      </c>
    </row>
    <row r="729" spans="1:27" hidden="1" x14ac:dyDescent="0.2">
      <c r="A729" t="s">
        <v>673</v>
      </c>
      <c r="B729" t="s">
        <v>476</v>
      </c>
      <c r="C729" t="s">
        <v>50</v>
      </c>
      <c r="D729" t="s">
        <v>41</v>
      </c>
      <c r="E729">
        <v>6</v>
      </c>
      <c r="F729" t="s">
        <v>674</v>
      </c>
      <c r="G729" t="s">
        <v>168</v>
      </c>
      <c r="O729">
        <v>4</v>
      </c>
      <c r="P729">
        <v>40</v>
      </c>
      <c r="Q729">
        <v>0</v>
      </c>
      <c r="R729">
        <v>0</v>
      </c>
      <c r="S729">
        <v>0</v>
      </c>
      <c r="Z729">
        <v>1</v>
      </c>
      <c r="AA729">
        <v>0</v>
      </c>
    </row>
    <row r="730" spans="1:27" hidden="1" x14ac:dyDescent="0.2">
      <c r="A730" t="s">
        <v>671</v>
      </c>
      <c r="B730" t="s">
        <v>476</v>
      </c>
      <c r="C730" t="s">
        <v>40</v>
      </c>
      <c r="D730" t="s">
        <v>36</v>
      </c>
      <c r="E730">
        <v>5</v>
      </c>
      <c r="F730" t="s">
        <v>672</v>
      </c>
      <c r="G730" t="s">
        <v>158</v>
      </c>
      <c r="O730">
        <v>2</v>
      </c>
      <c r="P730">
        <v>-6</v>
      </c>
      <c r="Q730">
        <v>0</v>
      </c>
      <c r="R730">
        <v>0</v>
      </c>
      <c r="S730">
        <v>0</v>
      </c>
      <c r="Z730">
        <v>1</v>
      </c>
      <c r="AA730">
        <v>0</v>
      </c>
    </row>
    <row r="731" spans="1:27" hidden="1" x14ac:dyDescent="0.2">
      <c r="A731" t="s">
        <v>707</v>
      </c>
      <c r="B731" t="s">
        <v>476</v>
      </c>
      <c r="C731" t="s">
        <v>35</v>
      </c>
      <c r="D731" t="s">
        <v>57</v>
      </c>
      <c r="E731">
        <v>1</v>
      </c>
      <c r="F731" t="s">
        <v>708</v>
      </c>
      <c r="G731" t="s">
        <v>99</v>
      </c>
      <c r="O731">
        <v>2</v>
      </c>
      <c r="P731">
        <v>3</v>
      </c>
      <c r="Q731">
        <v>0</v>
      </c>
      <c r="R731">
        <v>0</v>
      </c>
      <c r="S731">
        <v>0</v>
      </c>
      <c r="Z731">
        <v>1</v>
      </c>
      <c r="AA731">
        <v>0</v>
      </c>
    </row>
    <row r="732" spans="1:27" hidden="1" x14ac:dyDescent="0.2">
      <c r="A732" t="s">
        <v>500</v>
      </c>
      <c r="B732" t="s">
        <v>476</v>
      </c>
      <c r="C732" t="s">
        <v>49</v>
      </c>
      <c r="D732" t="s">
        <v>47</v>
      </c>
      <c r="E732">
        <v>6</v>
      </c>
      <c r="F732" t="s">
        <v>501</v>
      </c>
      <c r="G732" t="s">
        <v>179</v>
      </c>
      <c r="O732">
        <v>7</v>
      </c>
      <c r="P732">
        <v>29</v>
      </c>
      <c r="Q732">
        <v>0</v>
      </c>
      <c r="R732">
        <v>0</v>
      </c>
      <c r="S732">
        <v>0</v>
      </c>
      <c r="Z732">
        <v>1</v>
      </c>
      <c r="AA732">
        <v>0</v>
      </c>
    </row>
    <row r="733" spans="1:27" hidden="1" x14ac:dyDescent="0.2">
      <c r="A733" t="s">
        <v>703</v>
      </c>
      <c r="B733" t="s">
        <v>476</v>
      </c>
      <c r="C733" t="s">
        <v>54</v>
      </c>
      <c r="D733" t="s">
        <v>45</v>
      </c>
      <c r="E733">
        <v>2</v>
      </c>
      <c r="F733" t="s">
        <v>704</v>
      </c>
      <c r="G733" t="s">
        <v>116</v>
      </c>
      <c r="O733">
        <v>3</v>
      </c>
      <c r="P733">
        <v>10</v>
      </c>
      <c r="Q733">
        <v>0</v>
      </c>
      <c r="R733">
        <v>0</v>
      </c>
      <c r="S733">
        <v>0</v>
      </c>
      <c r="Z733">
        <v>1</v>
      </c>
      <c r="AA733">
        <v>0</v>
      </c>
    </row>
    <row r="734" spans="1:27" hidden="1" x14ac:dyDescent="0.2">
      <c r="A734" t="s">
        <v>524</v>
      </c>
      <c r="B734" t="s">
        <v>476</v>
      </c>
      <c r="C734" t="s">
        <v>53</v>
      </c>
      <c r="D734" t="s">
        <v>37</v>
      </c>
      <c r="E734">
        <v>3</v>
      </c>
      <c r="F734" t="s">
        <v>525</v>
      </c>
      <c r="G734" t="s">
        <v>123</v>
      </c>
      <c r="O734">
        <v>11</v>
      </c>
      <c r="P734">
        <v>38</v>
      </c>
      <c r="Q734">
        <v>0</v>
      </c>
      <c r="R734">
        <v>0</v>
      </c>
      <c r="S734">
        <v>0</v>
      </c>
      <c r="Z734">
        <v>1</v>
      </c>
      <c r="AA734">
        <v>0</v>
      </c>
    </row>
    <row r="735" spans="1:27" hidden="1" x14ac:dyDescent="0.2">
      <c r="A735" t="s">
        <v>516</v>
      </c>
      <c r="B735" t="s">
        <v>476</v>
      </c>
      <c r="C735" t="s">
        <v>38</v>
      </c>
      <c r="D735" t="s">
        <v>53</v>
      </c>
      <c r="E735">
        <v>4</v>
      </c>
      <c r="F735" t="s">
        <v>517</v>
      </c>
      <c r="G735" t="s">
        <v>148</v>
      </c>
      <c r="O735">
        <v>5</v>
      </c>
      <c r="P735">
        <v>20</v>
      </c>
      <c r="Q735">
        <v>0</v>
      </c>
      <c r="R735">
        <v>0</v>
      </c>
      <c r="S735">
        <v>0</v>
      </c>
      <c r="Z735">
        <v>1</v>
      </c>
      <c r="AA735">
        <v>0</v>
      </c>
    </row>
    <row r="736" spans="1:27" hidden="1" x14ac:dyDescent="0.2">
      <c r="A736" t="s">
        <v>541</v>
      </c>
      <c r="B736" t="s">
        <v>531</v>
      </c>
      <c r="C736" t="s">
        <v>44</v>
      </c>
      <c r="D736" t="s">
        <v>36</v>
      </c>
      <c r="E736">
        <v>4</v>
      </c>
      <c r="F736" t="s">
        <v>542</v>
      </c>
      <c r="G736" t="s">
        <v>140</v>
      </c>
      <c r="O736">
        <v>3</v>
      </c>
      <c r="P736">
        <v>7</v>
      </c>
      <c r="Q736">
        <v>0</v>
      </c>
      <c r="R736">
        <v>0</v>
      </c>
      <c r="S736">
        <v>0</v>
      </c>
    </row>
    <row r="737" spans="1:19" hidden="1" x14ac:dyDescent="0.2">
      <c r="A737" t="s">
        <v>549</v>
      </c>
      <c r="B737" t="s">
        <v>476</v>
      </c>
      <c r="C737" t="s">
        <v>33</v>
      </c>
      <c r="D737" t="s">
        <v>36</v>
      </c>
      <c r="E737">
        <v>3</v>
      </c>
      <c r="F737" t="s">
        <v>550</v>
      </c>
      <c r="G737" t="s">
        <v>133</v>
      </c>
      <c r="O737">
        <v>5</v>
      </c>
      <c r="P737">
        <v>5</v>
      </c>
      <c r="Q737">
        <v>0</v>
      </c>
      <c r="R737">
        <v>0</v>
      </c>
      <c r="S737">
        <v>0</v>
      </c>
    </row>
    <row r="738" spans="1:19" hidden="1" x14ac:dyDescent="0.2">
      <c r="A738" t="s">
        <v>709</v>
      </c>
      <c r="B738" t="s">
        <v>476</v>
      </c>
      <c r="C738" t="s">
        <v>48</v>
      </c>
      <c r="D738" t="s">
        <v>60</v>
      </c>
      <c r="E738">
        <v>2</v>
      </c>
      <c r="F738" t="s">
        <v>710</v>
      </c>
      <c r="G738" t="s">
        <v>114</v>
      </c>
      <c r="O738">
        <v>1</v>
      </c>
      <c r="P738">
        <v>11</v>
      </c>
      <c r="Q738">
        <v>0</v>
      </c>
      <c r="R738">
        <v>0</v>
      </c>
      <c r="S738">
        <v>0</v>
      </c>
    </row>
    <row r="739" spans="1:19" hidden="1" x14ac:dyDescent="0.2">
      <c r="A739" t="s">
        <v>565</v>
      </c>
      <c r="B739" t="s">
        <v>476</v>
      </c>
      <c r="C739" t="s">
        <v>45</v>
      </c>
      <c r="D739" t="s">
        <v>32</v>
      </c>
      <c r="E739">
        <v>1</v>
      </c>
      <c r="F739" t="s">
        <v>566</v>
      </c>
      <c r="G739" t="s">
        <v>93</v>
      </c>
      <c r="O739">
        <v>7</v>
      </c>
      <c r="P739">
        <v>22</v>
      </c>
      <c r="Q739">
        <v>0</v>
      </c>
      <c r="R739">
        <v>0</v>
      </c>
      <c r="S739">
        <v>0</v>
      </c>
    </row>
    <row r="740" spans="1:19" hidden="1" x14ac:dyDescent="0.2">
      <c r="A740" t="s">
        <v>711</v>
      </c>
      <c r="B740" t="s">
        <v>712</v>
      </c>
      <c r="C740" t="s">
        <v>61</v>
      </c>
      <c r="D740" t="s">
        <v>52</v>
      </c>
      <c r="E740">
        <v>6</v>
      </c>
      <c r="F740" t="s">
        <v>713</v>
      </c>
      <c r="G740" t="s">
        <v>170</v>
      </c>
      <c r="O740">
        <v>1</v>
      </c>
      <c r="P740">
        <v>30</v>
      </c>
      <c r="Q740">
        <v>0</v>
      </c>
      <c r="R740">
        <v>0</v>
      </c>
      <c r="S740">
        <v>0</v>
      </c>
    </row>
    <row r="741" spans="1:19" hidden="1" x14ac:dyDescent="0.2">
      <c r="A741" t="s">
        <v>524</v>
      </c>
      <c r="B741" t="s">
        <v>476</v>
      </c>
      <c r="C741" t="s">
        <v>53</v>
      </c>
      <c r="D741" t="s">
        <v>42</v>
      </c>
      <c r="E741">
        <v>1</v>
      </c>
      <c r="F741" t="s">
        <v>525</v>
      </c>
      <c r="G741" t="s">
        <v>98</v>
      </c>
      <c r="O741">
        <v>6</v>
      </c>
      <c r="P741">
        <v>28</v>
      </c>
      <c r="Q741">
        <v>0</v>
      </c>
      <c r="R741">
        <v>0</v>
      </c>
      <c r="S741">
        <v>0</v>
      </c>
    </row>
    <row r="742" spans="1:19" hidden="1" x14ac:dyDescent="0.2">
      <c r="A742" t="s">
        <v>657</v>
      </c>
      <c r="B742" t="s">
        <v>476</v>
      </c>
      <c r="C742" t="s">
        <v>60</v>
      </c>
      <c r="D742" t="s">
        <v>37</v>
      </c>
      <c r="E742">
        <v>5</v>
      </c>
      <c r="F742" t="s">
        <v>658</v>
      </c>
      <c r="G742" t="s">
        <v>166</v>
      </c>
      <c r="O742">
        <v>1</v>
      </c>
      <c r="P742">
        <v>-1</v>
      </c>
      <c r="Q742">
        <v>0</v>
      </c>
      <c r="R742">
        <v>0</v>
      </c>
      <c r="S742">
        <v>0</v>
      </c>
    </row>
    <row r="743" spans="1:19" hidden="1" x14ac:dyDescent="0.2">
      <c r="A743" t="s">
        <v>545</v>
      </c>
      <c r="B743" t="s">
        <v>476</v>
      </c>
      <c r="C743" t="s">
        <v>53</v>
      </c>
      <c r="D743" t="s">
        <v>37</v>
      </c>
      <c r="E743">
        <v>3</v>
      </c>
      <c r="F743" t="s">
        <v>546</v>
      </c>
      <c r="G743" t="s">
        <v>123</v>
      </c>
      <c r="O743">
        <v>6</v>
      </c>
      <c r="P743">
        <v>19</v>
      </c>
      <c r="Q743">
        <v>0</v>
      </c>
      <c r="R743">
        <v>0</v>
      </c>
      <c r="S743">
        <v>0</v>
      </c>
    </row>
    <row r="744" spans="1:19" hidden="1" x14ac:dyDescent="0.2">
      <c r="A744" t="s">
        <v>553</v>
      </c>
      <c r="B744" t="s">
        <v>476</v>
      </c>
      <c r="C744" t="s">
        <v>48</v>
      </c>
      <c r="D744" t="s">
        <v>49</v>
      </c>
      <c r="E744">
        <v>5</v>
      </c>
      <c r="F744" t="s">
        <v>554</v>
      </c>
      <c r="G744" t="s">
        <v>167</v>
      </c>
      <c r="O744">
        <v>5</v>
      </c>
      <c r="P744">
        <v>20</v>
      </c>
      <c r="Q744">
        <v>0</v>
      </c>
      <c r="R744">
        <v>0</v>
      </c>
      <c r="S744">
        <v>0</v>
      </c>
    </row>
    <row r="745" spans="1:19" hidden="1" x14ac:dyDescent="0.2">
      <c r="A745" t="s">
        <v>520</v>
      </c>
      <c r="B745" t="s">
        <v>476</v>
      </c>
      <c r="C745" t="s">
        <v>60</v>
      </c>
      <c r="D745" t="s">
        <v>37</v>
      </c>
      <c r="E745">
        <v>5</v>
      </c>
      <c r="F745" t="s">
        <v>521</v>
      </c>
      <c r="G745" t="s">
        <v>166</v>
      </c>
      <c r="O745">
        <v>2</v>
      </c>
      <c r="P745">
        <v>9</v>
      </c>
      <c r="Q745">
        <v>0</v>
      </c>
      <c r="R745">
        <v>0</v>
      </c>
      <c r="S745">
        <v>0</v>
      </c>
    </row>
    <row r="746" spans="1:19" hidden="1" x14ac:dyDescent="0.2">
      <c r="A746" t="s">
        <v>615</v>
      </c>
      <c r="B746" t="s">
        <v>476</v>
      </c>
      <c r="C746" t="s">
        <v>35</v>
      </c>
      <c r="D746" t="s">
        <v>47</v>
      </c>
      <c r="E746">
        <v>5</v>
      </c>
      <c r="F746" t="s">
        <v>616</v>
      </c>
      <c r="G746" t="s">
        <v>161</v>
      </c>
      <c r="O746">
        <v>2</v>
      </c>
      <c r="P746">
        <v>8</v>
      </c>
      <c r="Q746">
        <v>0</v>
      </c>
      <c r="R746">
        <v>0</v>
      </c>
      <c r="S746">
        <v>0</v>
      </c>
    </row>
    <row r="747" spans="1:19" hidden="1" x14ac:dyDescent="0.2">
      <c r="A747" t="s">
        <v>749</v>
      </c>
      <c r="B747" t="s">
        <v>476</v>
      </c>
      <c r="C747" t="s">
        <v>31</v>
      </c>
      <c r="D747" t="s">
        <v>47</v>
      </c>
      <c r="E747">
        <v>8</v>
      </c>
      <c r="F747" t="s">
        <v>750</v>
      </c>
      <c r="G747" t="s">
        <v>208</v>
      </c>
      <c r="O747">
        <v>1</v>
      </c>
      <c r="P747">
        <v>-1</v>
      </c>
      <c r="Q747">
        <v>0</v>
      </c>
      <c r="R747">
        <v>0</v>
      </c>
      <c r="S747">
        <v>0</v>
      </c>
    </row>
    <row r="748" spans="1:19" hidden="1" x14ac:dyDescent="0.2">
      <c r="A748" t="s">
        <v>736</v>
      </c>
      <c r="B748" t="s">
        <v>476</v>
      </c>
      <c r="C748" t="s">
        <v>62</v>
      </c>
      <c r="D748" t="s">
        <v>61</v>
      </c>
      <c r="E748">
        <v>8</v>
      </c>
      <c r="F748" t="s">
        <v>737</v>
      </c>
      <c r="G748" t="s">
        <v>197</v>
      </c>
      <c r="O748">
        <v>2</v>
      </c>
      <c r="P748">
        <v>12</v>
      </c>
      <c r="Q748">
        <v>1</v>
      </c>
      <c r="R748">
        <v>0</v>
      </c>
      <c r="S748">
        <v>0</v>
      </c>
    </row>
    <row r="749" spans="1:19" hidden="1" x14ac:dyDescent="0.2">
      <c r="A749" t="s">
        <v>699</v>
      </c>
      <c r="B749" t="s">
        <v>476</v>
      </c>
      <c r="C749" t="s">
        <v>56</v>
      </c>
      <c r="D749" t="s">
        <v>49</v>
      </c>
      <c r="E749">
        <v>7</v>
      </c>
      <c r="F749" t="s">
        <v>700</v>
      </c>
      <c r="G749" t="s">
        <v>192</v>
      </c>
      <c r="O749">
        <v>2</v>
      </c>
      <c r="P749">
        <v>4</v>
      </c>
      <c r="Q749">
        <v>0</v>
      </c>
      <c r="R749">
        <v>0</v>
      </c>
      <c r="S749">
        <v>0</v>
      </c>
    </row>
    <row r="750" spans="1:19" hidden="1" x14ac:dyDescent="0.2">
      <c r="A750" t="s">
        <v>714</v>
      </c>
      <c r="B750" t="s">
        <v>531</v>
      </c>
      <c r="C750" t="s">
        <v>57</v>
      </c>
      <c r="D750" t="s">
        <v>35</v>
      </c>
      <c r="E750">
        <v>1</v>
      </c>
      <c r="F750" t="s">
        <v>715</v>
      </c>
      <c r="G750" t="s">
        <v>99</v>
      </c>
      <c r="O750">
        <v>1</v>
      </c>
      <c r="P750">
        <v>2</v>
      </c>
      <c r="Q750">
        <v>0</v>
      </c>
      <c r="R750">
        <v>0</v>
      </c>
      <c r="S750">
        <v>0</v>
      </c>
    </row>
    <row r="751" spans="1:19" hidden="1" x14ac:dyDescent="0.2">
      <c r="A751" t="s">
        <v>716</v>
      </c>
      <c r="B751" t="s">
        <v>476</v>
      </c>
      <c r="C751" t="s">
        <v>57</v>
      </c>
      <c r="D751" t="s">
        <v>51</v>
      </c>
      <c r="E751">
        <v>5</v>
      </c>
      <c r="F751" t="s">
        <v>717</v>
      </c>
      <c r="G751" t="s">
        <v>160</v>
      </c>
      <c r="O751">
        <v>2</v>
      </c>
      <c r="P751">
        <v>5</v>
      </c>
      <c r="Q751">
        <v>0</v>
      </c>
      <c r="R751">
        <v>0</v>
      </c>
      <c r="S751">
        <v>0</v>
      </c>
    </row>
    <row r="752" spans="1:19" hidden="1" x14ac:dyDescent="0.2">
      <c r="A752" t="s">
        <v>539</v>
      </c>
      <c r="B752" t="s">
        <v>476</v>
      </c>
      <c r="C752" t="s">
        <v>39</v>
      </c>
      <c r="D752" t="s">
        <v>61</v>
      </c>
      <c r="E752">
        <v>2</v>
      </c>
      <c r="F752" t="s">
        <v>540</v>
      </c>
      <c r="G752" t="s">
        <v>110</v>
      </c>
      <c r="O752">
        <v>3</v>
      </c>
      <c r="P752">
        <v>6</v>
      </c>
      <c r="Q752">
        <v>0</v>
      </c>
      <c r="R752">
        <v>0</v>
      </c>
      <c r="S752">
        <v>0</v>
      </c>
    </row>
    <row r="753" spans="1:19" hidden="1" x14ac:dyDescent="0.2">
      <c r="A753" t="s">
        <v>601</v>
      </c>
      <c r="B753" t="s">
        <v>476</v>
      </c>
      <c r="C753" t="s">
        <v>49</v>
      </c>
      <c r="D753" t="s">
        <v>51</v>
      </c>
      <c r="E753">
        <v>2</v>
      </c>
      <c r="F753" t="s">
        <v>602</v>
      </c>
      <c r="G753" t="s">
        <v>113</v>
      </c>
      <c r="O753">
        <v>1</v>
      </c>
      <c r="P753">
        <v>2</v>
      </c>
      <c r="Q753">
        <v>0</v>
      </c>
      <c r="R753">
        <v>0</v>
      </c>
      <c r="S753">
        <v>0</v>
      </c>
    </row>
    <row r="754" spans="1:19" hidden="1" x14ac:dyDescent="0.2">
      <c r="A754" t="s">
        <v>518</v>
      </c>
      <c r="B754" t="s">
        <v>476</v>
      </c>
      <c r="C754" t="s">
        <v>51</v>
      </c>
      <c r="D754" t="s">
        <v>56</v>
      </c>
      <c r="E754">
        <v>1</v>
      </c>
      <c r="F754" t="s">
        <v>519</v>
      </c>
      <c r="G754" t="s">
        <v>102</v>
      </c>
      <c r="O754">
        <v>19</v>
      </c>
      <c r="P754">
        <v>63</v>
      </c>
      <c r="Q754">
        <v>2</v>
      </c>
      <c r="R754">
        <v>0</v>
      </c>
      <c r="S754">
        <v>0</v>
      </c>
    </row>
    <row r="755" spans="1:19" hidden="1" x14ac:dyDescent="0.2">
      <c r="A755" t="s">
        <v>625</v>
      </c>
      <c r="B755" t="s">
        <v>476</v>
      </c>
      <c r="C755" t="s">
        <v>33</v>
      </c>
      <c r="D755" t="s">
        <v>36</v>
      </c>
      <c r="E755">
        <v>3</v>
      </c>
      <c r="F755" t="s">
        <v>626</v>
      </c>
      <c r="G755" t="s">
        <v>133</v>
      </c>
      <c r="O755">
        <v>31</v>
      </c>
      <c r="P755">
        <v>139</v>
      </c>
      <c r="Q755">
        <v>1</v>
      </c>
      <c r="R755">
        <v>0</v>
      </c>
      <c r="S755">
        <v>1</v>
      </c>
    </row>
    <row r="756" spans="1:19" hidden="1" x14ac:dyDescent="0.2">
      <c r="A756" t="s">
        <v>718</v>
      </c>
      <c r="B756" t="s">
        <v>531</v>
      </c>
      <c r="C756" t="s">
        <v>53</v>
      </c>
      <c r="D756" t="s">
        <v>37</v>
      </c>
      <c r="E756">
        <v>3</v>
      </c>
      <c r="F756" t="s">
        <v>719</v>
      </c>
      <c r="G756" t="s">
        <v>123</v>
      </c>
      <c r="O756">
        <v>1</v>
      </c>
      <c r="P756">
        <v>2</v>
      </c>
      <c r="Q756">
        <v>0</v>
      </c>
      <c r="R756">
        <v>0</v>
      </c>
      <c r="S756">
        <v>0</v>
      </c>
    </row>
    <row r="757" spans="1:19" hidden="1" x14ac:dyDescent="0.2">
      <c r="A757" t="s">
        <v>720</v>
      </c>
      <c r="B757" t="s">
        <v>721</v>
      </c>
      <c r="C757" t="s">
        <v>40</v>
      </c>
      <c r="D757" t="s">
        <v>59</v>
      </c>
      <c r="E757">
        <v>4</v>
      </c>
      <c r="F757" t="s">
        <v>722</v>
      </c>
      <c r="G757" t="s">
        <v>143</v>
      </c>
      <c r="O757">
        <v>1</v>
      </c>
      <c r="P757">
        <v>8</v>
      </c>
      <c r="Q757">
        <v>0</v>
      </c>
      <c r="R757">
        <v>0</v>
      </c>
      <c r="S757">
        <v>0</v>
      </c>
    </row>
    <row r="758" spans="1:19" hidden="1" x14ac:dyDescent="0.2">
      <c r="A758" t="s">
        <v>723</v>
      </c>
      <c r="B758" t="s">
        <v>531</v>
      </c>
      <c r="C758" t="s">
        <v>48</v>
      </c>
      <c r="D758" t="s">
        <v>43</v>
      </c>
      <c r="E758">
        <v>1</v>
      </c>
      <c r="F758" t="s">
        <v>724</v>
      </c>
      <c r="G758" t="s">
        <v>89</v>
      </c>
      <c r="O758">
        <v>4</v>
      </c>
      <c r="P758">
        <v>7</v>
      </c>
      <c r="Q758">
        <v>1</v>
      </c>
      <c r="R758">
        <v>0</v>
      </c>
      <c r="S758">
        <v>0</v>
      </c>
    </row>
    <row r="759" spans="1:19" hidden="1" x14ac:dyDescent="0.2">
      <c r="A759" t="s">
        <v>518</v>
      </c>
      <c r="B759" t="s">
        <v>476</v>
      </c>
      <c r="C759" t="s">
        <v>51</v>
      </c>
      <c r="D759" t="s">
        <v>62</v>
      </c>
      <c r="E759">
        <v>4</v>
      </c>
      <c r="F759" t="s">
        <v>519</v>
      </c>
      <c r="G759" t="s">
        <v>144</v>
      </c>
      <c r="O759">
        <v>9</v>
      </c>
      <c r="P759">
        <v>40</v>
      </c>
      <c r="Q759">
        <v>3</v>
      </c>
      <c r="R759">
        <v>1</v>
      </c>
      <c r="S759">
        <v>0</v>
      </c>
    </row>
    <row r="760" spans="1:19" hidden="1" x14ac:dyDescent="0.2">
      <c r="A760" t="s">
        <v>725</v>
      </c>
      <c r="B760" t="s">
        <v>531</v>
      </c>
      <c r="C760" t="s">
        <v>58</v>
      </c>
      <c r="D760" t="s">
        <v>54</v>
      </c>
      <c r="E760">
        <v>5</v>
      </c>
      <c r="F760" t="s">
        <v>726</v>
      </c>
      <c r="G760" t="s">
        <v>155</v>
      </c>
      <c r="O760">
        <v>1</v>
      </c>
      <c r="P760">
        <v>2</v>
      </c>
      <c r="Q760">
        <v>0</v>
      </c>
      <c r="R760">
        <v>0</v>
      </c>
      <c r="S760">
        <v>0</v>
      </c>
    </row>
    <row r="761" spans="1:19" hidden="1" x14ac:dyDescent="0.2">
      <c r="A761" t="s">
        <v>669</v>
      </c>
      <c r="B761" t="s">
        <v>476</v>
      </c>
      <c r="C761" t="s">
        <v>34</v>
      </c>
      <c r="D761" t="s">
        <v>41</v>
      </c>
      <c r="E761">
        <v>4</v>
      </c>
      <c r="F761" t="s">
        <v>670</v>
      </c>
      <c r="G761" t="s">
        <v>152</v>
      </c>
      <c r="O761">
        <v>3</v>
      </c>
      <c r="P761">
        <v>54</v>
      </c>
      <c r="Q761">
        <v>0</v>
      </c>
      <c r="R761">
        <v>0</v>
      </c>
      <c r="S761">
        <v>0</v>
      </c>
    </row>
    <row r="762" spans="1:19" hidden="1" x14ac:dyDescent="0.2">
      <c r="A762" t="s">
        <v>675</v>
      </c>
      <c r="B762" t="s">
        <v>476</v>
      </c>
      <c r="C762" t="s">
        <v>58</v>
      </c>
      <c r="D762" t="s">
        <v>54</v>
      </c>
      <c r="E762">
        <v>5</v>
      </c>
      <c r="F762" t="s">
        <v>676</v>
      </c>
      <c r="G762" t="s">
        <v>155</v>
      </c>
      <c r="O762">
        <v>9</v>
      </c>
      <c r="P762">
        <v>28</v>
      </c>
      <c r="Q762">
        <v>0</v>
      </c>
      <c r="R762">
        <v>0</v>
      </c>
      <c r="S762">
        <v>0</v>
      </c>
    </row>
    <row r="763" spans="1:19" hidden="1" x14ac:dyDescent="0.2">
      <c r="A763" t="s">
        <v>727</v>
      </c>
      <c r="B763" t="s">
        <v>728</v>
      </c>
      <c r="C763" t="s">
        <v>55</v>
      </c>
      <c r="D763" t="s">
        <v>51</v>
      </c>
      <c r="E763">
        <v>3</v>
      </c>
      <c r="F763" t="s">
        <v>729</v>
      </c>
      <c r="G763" t="s">
        <v>125</v>
      </c>
      <c r="O763">
        <v>1</v>
      </c>
      <c r="P763">
        <v>3</v>
      </c>
      <c r="Q763">
        <v>0</v>
      </c>
      <c r="R763">
        <v>0</v>
      </c>
      <c r="S763">
        <v>0</v>
      </c>
    </row>
    <row r="764" spans="1:19" hidden="1" x14ac:dyDescent="0.2">
      <c r="A764" t="s">
        <v>502</v>
      </c>
      <c r="B764" t="s">
        <v>476</v>
      </c>
      <c r="C764" t="s">
        <v>39</v>
      </c>
      <c r="D764" t="s">
        <v>49</v>
      </c>
      <c r="E764">
        <v>3</v>
      </c>
      <c r="F764" t="s">
        <v>503</v>
      </c>
      <c r="G764" t="s">
        <v>132</v>
      </c>
      <c r="O764">
        <v>20</v>
      </c>
      <c r="P764">
        <v>126</v>
      </c>
      <c r="Q764">
        <v>2</v>
      </c>
      <c r="R764">
        <v>0</v>
      </c>
      <c r="S764">
        <v>1</v>
      </c>
    </row>
    <row r="765" spans="1:19" hidden="1" x14ac:dyDescent="0.2">
      <c r="A765" t="s">
        <v>718</v>
      </c>
      <c r="B765" t="s">
        <v>531</v>
      </c>
      <c r="C765" t="s">
        <v>53</v>
      </c>
      <c r="D765" t="s">
        <v>38</v>
      </c>
      <c r="E765">
        <v>4</v>
      </c>
      <c r="F765" t="s">
        <v>719</v>
      </c>
      <c r="G765" t="s">
        <v>148</v>
      </c>
      <c r="O765">
        <v>1</v>
      </c>
      <c r="P765">
        <v>0</v>
      </c>
      <c r="Q765">
        <v>0</v>
      </c>
      <c r="R765">
        <v>0</v>
      </c>
      <c r="S765">
        <v>0</v>
      </c>
    </row>
    <row r="766" spans="1:19" hidden="1" x14ac:dyDescent="0.2">
      <c r="A766" t="s">
        <v>635</v>
      </c>
      <c r="B766" t="s">
        <v>476</v>
      </c>
      <c r="C766" t="s">
        <v>43</v>
      </c>
      <c r="D766" t="s">
        <v>32</v>
      </c>
      <c r="E766">
        <v>7</v>
      </c>
      <c r="F766" t="s">
        <v>636</v>
      </c>
      <c r="G766" t="s">
        <v>189</v>
      </c>
      <c r="O766">
        <v>3</v>
      </c>
      <c r="P766">
        <v>-3</v>
      </c>
      <c r="Q766">
        <v>0</v>
      </c>
      <c r="R766">
        <v>0</v>
      </c>
      <c r="S766">
        <v>0</v>
      </c>
    </row>
    <row r="767" spans="1:19" hidden="1" x14ac:dyDescent="0.2">
      <c r="A767" t="s">
        <v>629</v>
      </c>
      <c r="B767" t="s">
        <v>476</v>
      </c>
      <c r="C767" t="s">
        <v>34</v>
      </c>
      <c r="D767" t="s">
        <v>41</v>
      </c>
      <c r="E767">
        <v>4</v>
      </c>
      <c r="F767" t="s">
        <v>630</v>
      </c>
      <c r="G767" t="s">
        <v>152</v>
      </c>
      <c r="O767">
        <v>10</v>
      </c>
      <c r="P767">
        <v>31</v>
      </c>
      <c r="Q767">
        <v>0</v>
      </c>
      <c r="R767">
        <v>0</v>
      </c>
      <c r="S767">
        <v>0</v>
      </c>
    </row>
    <row r="768" spans="1:19" hidden="1" x14ac:dyDescent="0.2">
      <c r="A768" t="s">
        <v>530</v>
      </c>
      <c r="B768" t="s">
        <v>531</v>
      </c>
      <c r="C768" t="s">
        <v>61</v>
      </c>
      <c r="D768" t="s">
        <v>52</v>
      </c>
      <c r="E768">
        <v>6</v>
      </c>
      <c r="F768" t="s">
        <v>532</v>
      </c>
      <c r="G768" t="s">
        <v>170</v>
      </c>
      <c r="O768">
        <v>3</v>
      </c>
      <c r="P768">
        <v>15</v>
      </c>
      <c r="Q768">
        <v>0</v>
      </c>
      <c r="R768">
        <v>0</v>
      </c>
      <c r="S768">
        <v>0</v>
      </c>
    </row>
    <row r="769" spans="1:19" hidden="1" x14ac:dyDescent="0.2">
      <c r="A769" t="s">
        <v>605</v>
      </c>
      <c r="B769" t="s">
        <v>476</v>
      </c>
      <c r="C769" t="s">
        <v>59</v>
      </c>
      <c r="D769" t="s">
        <v>54</v>
      </c>
      <c r="E769">
        <v>3</v>
      </c>
      <c r="F769" t="s">
        <v>606</v>
      </c>
      <c r="G769" t="s">
        <v>126</v>
      </c>
      <c r="O769">
        <v>2</v>
      </c>
      <c r="P769">
        <v>8</v>
      </c>
      <c r="Q769">
        <v>0</v>
      </c>
      <c r="R769">
        <v>0</v>
      </c>
      <c r="S769">
        <v>0</v>
      </c>
    </row>
    <row r="770" spans="1:19" hidden="1" x14ac:dyDescent="0.2">
      <c r="A770" t="s">
        <v>730</v>
      </c>
      <c r="B770" t="s">
        <v>476</v>
      </c>
      <c r="C770" t="s">
        <v>46</v>
      </c>
      <c r="D770" t="s">
        <v>52</v>
      </c>
      <c r="E770">
        <v>2</v>
      </c>
      <c r="F770" t="s">
        <v>731</v>
      </c>
      <c r="G770" t="s">
        <v>108</v>
      </c>
      <c r="O770">
        <v>1</v>
      </c>
      <c r="P770">
        <v>3</v>
      </c>
      <c r="Q770">
        <v>0</v>
      </c>
      <c r="R770">
        <v>0</v>
      </c>
      <c r="S770">
        <v>0</v>
      </c>
    </row>
    <row r="771" spans="1:19" hidden="1" x14ac:dyDescent="0.2">
      <c r="A771" t="s">
        <v>693</v>
      </c>
      <c r="B771" t="s">
        <v>476</v>
      </c>
      <c r="C771" t="s">
        <v>40</v>
      </c>
      <c r="D771" t="s">
        <v>36</v>
      </c>
      <c r="E771">
        <v>5</v>
      </c>
      <c r="F771" t="s">
        <v>694</v>
      </c>
      <c r="G771" t="s">
        <v>158</v>
      </c>
      <c r="O771">
        <v>2</v>
      </c>
      <c r="P771">
        <v>6</v>
      </c>
      <c r="Q771">
        <v>0</v>
      </c>
      <c r="R771">
        <v>0</v>
      </c>
      <c r="S771">
        <v>0</v>
      </c>
    </row>
    <row r="772" spans="1:19" hidden="1" x14ac:dyDescent="0.2">
      <c r="A772" t="s">
        <v>645</v>
      </c>
      <c r="B772" t="s">
        <v>476</v>
      </c>
      <c r="C772" t="s">
        <v>40</v>
      </c>
      <c r="D772" t="s">
        <v>43</v>
      </c>
      <c r="E772">
        <v>3</v>
      </c>
      <c r="F772" t="s">
        <v>646</v>
      </c>
      <c r="G772" t="s">
        <v>127</v>
      </c>
      <c r="O772">
        <v>3</v>
      </c>
      <c r="P772">
        <v>10</v>
      </c>
      <c r="Q772">
        <v>0</v>
      </c>
      <c r="R772">
        <v>0</v>
      </c>
      <c r="S772">
        <v>0</v>
      </c>
    </row>
    <row r="773" spans="1:19" hidden="1" x14ac:dyDescent="0.2">
      <c r="A773" t="s">
        <v>732</v>
      </c>
      <c r="B773" t="s">
        <v>531</v>
      </c>
      <c r="C773" t="s">
        <v>50</v>
      </c>
      <c r="D773" t="s">
        <v>54</v>
      </c>
      <c r="E773">
        <v>7</v>
      </c>
      <c r="F773" t="s">
        <v>733</v>
      </c>
      <c r="G773" t="s">
        <v>183</v>
      </c>
      <c r="O773">
        <v>1</v>
      </c>
      <c r="P773">
        <v>0</v>
      </c>
      <c r="Q773">
        <v>0</v>
      </c>
      <c r="R773">
        <v>0</v>
      </c>
      <c r="S773">
        <v>0</v>
      </c>
    </row>
    <row r="774" spans="1:19" hidden="1" x14ac:dyDescent="0.2">
      <c r="A774" t="s">
        <v>609</v>
      </c>
      <c r="B774" t="s">
        <v>476</v>
      </c>
      <c r="C774" t="s">
        <v>52</v>
      </c>
      <c r="D774" t="s">
        <v>46</v>
      </c>
      <c r="E774">
        <v>2</v>
      </c>
      <c r="F774" t="s">
        <v>610</v>
      </c>
      <c r="G774" t="s">
        <v>108</v>
      </c>
      <c r="O774">
        <v>2</v>
      </c>
      <c r="P774">
        <v>8</v>
      </c>
      <c r="Q774">
        <v>0</v>
      </c>
      <c r="R774">
        <v>0</v>
      </c>
      <c r="S774">
        <v>0</v>
      </c>
    </row>
    <row r="775" spans="1:19" hidden="1" x14ac:dyDescent="0.2">
      <c r="A775" t="s">
        <v>500</v>
      </c>
      <c r="B775" t="s">
        <v>476</v>
      </c>
      <c r="C775" t="s">
        <v>49</v>
      </c>
      <c r="D775" t="s">
        <v>56</v>
      </c>
      <c r="E775">
        <v>7</v>
      </c>
      <c r="F775" t="s">
        <v>501</v>
      </c>
      <c r="G775" t="s">
        <v>192</v>
      </c>
      <c r="O775">
        <v>7</v>
      </c>
      <c r="P775">
        <v>29</v>
      </c>
      <c r="Q775">
        <v>0</v>
      </c>
      <c r="R775">
        <v>0</v>
      </c>
      <c r="S775">
        <v>0</v>
      </c>
    </row>
    <row r="776" spans="1:19" hidden="1" x14ac:dyDescent="0.2">
      <c r="A776" t="s">
        <v>651</v>
      </c>
      <c r="B776" t="s">
        <v>476</v>
      </c>
      <c r="C776" t="s">
        <v>42</v>
      </c>
      <c r="D776" t="s">
        <v>58</v>
      </c>
      <c r="E776">
        <v>3</v>
      </c>
      <c r="F776" t="s">
        <v>652</v>
      </c>
      <c r="G776" t="s">
        <v>135</v>
      </c>
      <c r="O776">
        <v>9</v>
      </c>
      <c r="P776">
        <v>49</v>
      </c>
      <c r="Q776">
        <v>0</v>
      </c>
      <c r="R776">
        <v>0</v>
      </c>
      <c r="S776">
        <v>0</v>
      </c>
    </row>
    <row r="777" spans="1:19" hidden="1" x14ac:dyDescent="0.2">
      <c r="A777" t="s">
        <v>734</v>
      </c>
      <c r="B777" t="s">
        <v>476</v>
      </c>
      <c r="C777" t="s">
        <v>44</v>
      </c>
      <c r="D777" t="s">
        <v>41</v>
      </c>
      <c r="E777">
        <v>3</v>
      </c>
      <c r="F777" t="s">
        <v>735</v>
      </c>
      <c r="G777" t="s">
        <v>128</v>
      </c>
      <c r="O777">
        <v>3</v>
      </c>
      <c r="P777">
        <v>6</v>
      </c>
      <c r="Q777">
        <v>0</v>
      </c>
      <c r="R777">
        <v>0</v>
      </c>
      <c r="S777">
        <v>0</v>
      </c>
    </row>
    <row r="778" spans="1:19" hidden="1" x14ac:dyDescent="0.2">
      <c r="A778" t="s">
        <v>635</v>
      </c>
      <c r="B778" t="s">
        <v>476</v>
      </c>
      <c r="C778" t="s">
        <v>43</v>
      </c>
      <c r="D778" t="s">
        <v>58</v>
      </c>
      <c r="E778">
        <v>2</v>
      </c>
      <c r="F778" t="s">
        <v>636</v>
      </c>
      <c r="G778" t="s">
        <v>112</v>
      </c>
      <c r="O778">
        <v>2</v>
      </c>
      <c r="P778">
        <v>4</v>
      </c>
      <c r="Q778">
        <v>0</v>
      </c>
      <c r="R778">
        <v>0</v>
      </c>
      <c r="S778">
        <v>0</v>
      </c>
    </row>
    <row r="779" spans="1:19" hidden="1" x14ac:dyDescent="0.2">
      <c r="A779" t="s">
        <v>736</v>
      </c>
      <c r="B779" t="s">
        <v>476</v>
      </c>
      <c r="C779" t="s">
        <v>62</v>
      </c>
      <c r="D779" t="s">
        <v>48</v>
      </c>
      <c r="E779">
        <v>7</v>
      </c>
      <c r="F779" t="s">
        <v>737</v>
      </c>
      <c r="G779" t="s">
        <v>190</v>
      </c>
      <c r="O779">
        <v>2</v>
      </c>
      <c r="P779">
        <v>8</v>
      </c>
      <c r="Q779">
        <v>0</v>
      </c>
      <c r="R779">
        <v>0</v>
      </c>
      <c r="S779">
        <v>0</v>
      </c>
    </row>
    <row r="780" spans="1:19" hidden="1" x14ac:dyDescent="0.2">
      <c r="A780" t="s">
        <v>539</v>
      </c>
      <c r="B780" t="s">
        <v>476</v>
      </c>
      <c r="C780" t="s">
        <v>39</v>
      </c>
      <c r="D780" t="s">
        <v>31</v>
      </c>
      <c r="E780">
        <v>4</v>
      </c>
      <c r="F780" t="s">
        <v>540</v>
      </c>
      <c r="G780" t="s">
        <v>150</v>
      </c>
      <c r="O780">
        <v>1</v>
      </c>
      <c r="P780">
        <v>6</v>
      </c>
      <c r="Q780">
        <v>0</v>
      </c>
      <c r="R780">
        <v>0</v>
      </c>
      <c r="S780">
        <v>0</v>
      </c>
    </row>
    <row r="781" spans="1:19" hidden="1" x14ac:dyDescent="0.2">
      <c r="A781" t="s">
        <v>577</v>
      </c>
      <c r="B781" t="s">
        <v>531</v>
      </c>
      <c r="C781" t="s">
        <v>41</v>
      </c>
      <c r="D781" t="s">
        <v>44</v>
      </c>
      <c r="E781">
        <v>3</v>
      </c>
      <c r="F781" t="s">
        <v>578</v>
      </c>
      <c r="G781" t="s">
        <v>128</v>
      </c>
      <c r="O781">
        <v>2</v>
      </c>
      <c r="P781">
        <v>4</v>
      </c>
      <c r="Q781">
        <v>0</v>
      </c>
      <c r="R781">
        <v>0</v>
      </c>
      <c r="S781">
        <v>0</v>
      </c>
    </row>
    <row r="782" spans="1:19" hidden="1" x14ac:dyDescent="0.2">
      <c r="A782" t="s">
        <v>738</v>
      </c>
      <c r="B782" t="s">
        <v>463</v>
      </c>
      <c r="C782" t="s">
        <v>39</v>
      </c>
      <c r="D782" t="s">
        <v>61</v>
      </c>
      <c r="E782">
        <v>7</v>
      </c>
      <c r="F782" t="s">
        <v>739</v>
      </c>
      <c r="G782" t="s">
        <v>187</v>
      </c>
      <c r="O782">
        <v>1</v>
      </c>
      <c r="P782">
        <v>-6</v>
      </c>
      <c r="Q782">
        <v>0</v>
      </c>
      <c r="R782">
        <v>0</v>
      </c>
      <c r="S782">
        <v>0</v>
      </c>
    </row>
    <row r="783" spans="1:19" hidden="1" x14ac:dyDescent="0.2">
      <c r="A783" t="s">
        <v>593</v>
      </c>
      <c r="B783" t="s">
        <v>476</v>
      </c>
      <c r="C783" t="s">
        <v>39</v>
      </c>
      <c r="D783" t="s">
        <v>31</v>
      </c>
      <c r="E783">
        <v>4</v>
      </c>
      <c r="F783" t="s">
        <v>594</v>
      </c>
      <c r="G783" t="s">
        <v>150</v>
      </c>
      <c r="O783">
        <v>1</v>
      </c>
      <c r="P783">
        <v>3</v>
      </c>
      <c r="Q783">
        <v>0</v>
      </c>
      <c r="R783">
        <v>0</v>
      </c>
      <c r="S783">
        <v>0</v>
      </c>
    </row>
    <row r="784" spans="1:19" hidden="1" x14ac:dyDescent="0.2">
      <c r="A784" t="s">
        <v>545</v>
      </c>
      <c r="B784" t="s">
        <v>476</v>
      </c>
      <c r="C784" t="s">
        <v>53</v>
      </c>
      <c r="D784" t="s">
        <v>50</v>
      </c>
      <c r="E784">
        <v>5</v>
      </c>
      <c r="F784" t="s">
        <v>546</v>
      </c>
      <c r="G784" t="s">
        <v>162</v>
      </c>
      <c r="O784">
        <v>8</v>
      </c>
      <c r="P784">
        <v>15</v>
      </c>
      <c r="Q784">
        <v>0</v>
      </c>
      <c r="R784">
        <v>0</v>
      </c>
      <c r="S784">
        <v>0</v>
      </c>
    </row>
    <row r="785" spans="1:19" hidden="1" x14ac:dyDescent="0.2">
      <c r="A785" t="s">
        <v>667</v>
      </c>
      <c r="B785" t="s">
        <v>476</v>
      </c>
      <c r="C785" t="s">
        <v>60</v>
      </c>
      <c r="D785" t="s">
        <v>55</v>
      </c>
      <c r="E785">
        <v>6</v>
      </c>
      <c r="F785" t="s">
        <v>668</v>
      </c>
      <c r="G785" t="s">
        <v>178</v>
      </c>
      <c r="O785">
        <v>1</v>
      </c>
      <c r="P785">
        <v>0</v>
      </c>
      <c r="Q785">
        <v>0</v>
      </c>
      <c r="R785">
        <v>0</v>
      </c>
      <c r="S785">
        <v>0</v>
      </c>
    </row>
    <row r="786" spans="1:19" hidden="1" x14ac:dyDescent="0.2">
      <c r="A786" t="s">
        <v>591</v>
      </c>
      <c r="B786" t="s">
        <v>476</v>
      </c>
      <c r="C786" t="s">
        <v>60</v>
      </c>
      <c r="D786" t="s">
        <v>57</v>
      </c>
      <c r="E786">
        <v>7</v>
      </c>
      <c r="F786" t="s">
        <v>592</v>
      </c>
      <c r="G786" t="s">
        <v>182</v>
      </c>
      <c r="O786">
        <v>11</v>
      </c>
      <c r="P786">
        <v>40</v>
      </c>
      <c r="Q786">
        <v>0</v>
      </c>
      <c r="R786">
        <v>0</v>
      </c>
      <c r="S786">
        <v>0</v>
      </c>
    </row>
    <row r="787" spans="1:19" hidden="1" x14ac:dyDescent="0.2">
      <c r="A787" t="s">
        <v>734</v>
      </c>
      <c r="B787" t="s">
        <v>476</v>
      </c>
      <c r="C787" t="s">
        <v>44</v>
      </c>
      <c r="D787" t="s">
        <v>38</v>
      </c>
      <c r="E787">
        <v>7</v>
      </c>
      <c r="F787" t="s">
        <v>735</v>
      </c>
      <c r="G787" t="s">
        <v>194</v>
      </c>
      <c r="O787">
        <v>1</v>
      </c>
      <c r="P787">
        <v>0</v>
      </c>
      <c r="Q787">
        <v>0</v>
      </c>
      <c r="R787">
        <v>0</v>
      </c>
      <c r="S787">
        <v>0</v>
      </c>
    </row>
    <row r="788" spans="1:19" hidden="1" x14ac:dyDescent="0.2">
      <c r="A788" t="s">
        <v>697</v>
      </c>
      <c r="B788" t="s">
        <v>531</v>
      </c>
      <c r="C788" t="s">
        <v>54</v>
      </c>
      <c r="D788" t="s">
        <v>59</v>
      </c>
      <c r="E788">
        <v>3</v>
      </c>
      <c r="F788" t="s">
        <v>698</v>
      </c>
      <c r="G788" t="s">
        <v>126</v>
      </c>
      <c r="O788">
        <v>4</v>
      </c>
      <c r="P788">
        <v>9</v>
      </c>
      <c r="Q788">
        <v>1</v>
      </c>
      <c r="R788">
        <v>0</v>
      </c>
      <c r="S788">
        <v>0</v>
      </c>
    </row>
    <row r="789" spans="1:19" hidden="1" x14ac:dyDescent="0.2">
      <c r="A789" t="s">
        <v>573</v>
      </c>
      <c r="B789" t="s">
        <v>531</v>
      </c>
      <c r="C789" t="s">
        <v>39</v>
      </c>
      <c r="D789" t="s">
        <v>49</v>
      </c>
      <c r="E789">
        <v>3</v>
      </c>
      <c r="F789" t="s">
        <v>574</v>
      </c>
      <c r="G789" t="s">
        <v>132</v>
      </c>
      <c r="O789">
        <v>1</v>
      </c>
      <c r="P789">
        <v>1</v>
      </c>
      <c r="Q789">
        <v>1</v>
      </c>
      <c r="R789">
        <v>0</v>
      </c>
      <c r="S789">
        <v>0</v>
      </c>
    </row>
    <row r="790" spans="1:19" hidden="1" x14ac:dyDescent="0.2">
      <c r="A790" t="s">
        <v>740</v>
      </c>
      <c r="B790" t="s">
        <v>741</v>
      </c>
      <c r="C790" t="s">
        <v>59</v>
      </c>
      <c r="D790" t="s">
        <v>43</v>
      </c>
      <c r="E790">
        <v>6</v>
      </c>
      <c r="F790" t="s">
        <v>742</v>
      </c>
      <c r="G790" t="s">
        <v>180</v>
      </c>
      <c r="O790">
        <v>1</v>
      </c>
      <c r="P790">
        <v>-1</v>
      </c>
      <c r="Q790">
        <v>0</v>
      </c>
      <c r="R790">
        <v>0</v>
      </c>
      <c r="S790">
        <v>0</v>
      </c>
    </row>
    <row r="791" spans="1:19" hidden="1" x14ac:dyDescent="0.2">
      <c r="A791" t="s">
        <v>528</v>
      </c>
      <c r="B791" t="s">
        <v>476</v>
      </c>
      <c r="C791" t="s">
        <v>56</v>
      </c>
      <c r="D791" t="s">
        <v>45</v>
      </c>
      <c r="E791">
        <v>3</v>
      </c>
      <c r="F791" t="s">
        <v>529</v>
      </c>
      <c r="G791" t="s">
        <v>129</v>
      </c>
      <c r="O791">
        <v>2</v>
      </c>
      <c r="P791">
        <v>16</v>
      </c>
      <c r="Q791">
        <v>0</v>
      </c>
      <c r="R791">
        <v>0</v>
      </c>
      <c r="S791">
        <v>0</v>
      </c>
    </row>
    <row r="792" spans="1:19" hidden="1" x14ac:dyDescent="0.2">
      <c r="A792" t="s">
        <v>530</v>
      </c>
      <c r="B792" t="s">
        <v>531</v>
      </c>
      <c r="C792" t="s">
        <v>61</v>
      </c>
      <c r="D792" t="s">
        <v>49</v>
      </c>
      <c r="E792">
        <v>1</v>
      </c>
      <c r="F792" t="s">
        <v>532</v>
      </c>
      <c r="G792" t="s">
        <v>94</v>
      </c>
      <c r="O792">
        <v>2</v>
      </c>
      <c r="P792">
        <v>6</v>
      </c>
      <c r="Q792">
        <v>0</v>
      </c>
      <c r="R792">
        <v>0</v>
      </c>
      <c r="S792">
        <v>0</v>
      </c>
    </row>
    <row r="793" spans="1:19" hidden="1" x14ac:dyDescent="0.2">
      <c r="A793" t="s">
        <v>673</v>
      </c>
      <c r="B793" t="s">
        <v>476</v>
      </c>
      <c r="C793" t="s">
        <v>50</v>
      </c>
      <c r="D793" t="s">
        <v>53</v>
      </c>
      <c r="E793">
        <v>5</v>
      </c>
      <c r="F793" t="s">
        <v>674</v>
      </c>
      <c r="G793" t="s">
        <v>162</v>
      </c>
      <c r="O793">
        <v>2</v>
      </c>
      <c r="P793">
        <v>3</v>
      </c>
      <c r="Q793">
        <v>0</v>
      </c>
      <c r="R793">
        <v>0</v>
      </c>
      <c r="S793">
        <v>0</v>
      </c>
    </row>
    <row r="794" spans="1:19" hidden="1" x14ac:dyDescent="0.2">
      <c r="A794" t="s">
        <v>587</v>
      </c>
      <c r="B794" t="s">
        <v>476</v>
      </c>
      <c r="C794" t="s">
        <v>40</v>
      </c>
      <c r="D794" t="s">
        <v>42</v>
      </c>
      <c r="E794">
        <v>2</v>
      </c>
      <c r="F794" t="s">
        <v>588</v>
      </c>
      <c r="G794" t="s">
        <v>120</v>
      </c>
      <c r="O794">
        <v>1</v>
      </c>
      <c r="P794">
        <v>9</v>
      </c>
      <c r="Q794">
        <v>0</v>
      </c>
      <c r="R794">
        <v>0</v>
      </c>
      <c r="S794">
        <v>0</v>
      </c>
    </row>
    <row r="795" spans="1:19" hidden="1" x14ac:dyDescent="0.2">
      <c r="A795" t="s">
        <v>484</v>
      </c>
      <c r="B795" t="s">
        <v>476</v>
      </c>
      <c r="C795" t="s">
        <v>47</v>
      </c>
      <c r="D795" t="s">
        <v>52</v>
      </c>
      <c r="E795">
        <v>1</v>
      </c>
      <c r="F795" t="s">
        <v>485</v>
      </c>
      <c r="G795" t="s">
        <v>95</v>
      </c>
      <c r="O795">
        <v>2</v>
      </c>
      <c r="P795">
        <v>2</v>
      </c>
      <c r="Q795">
        <v>0</v>
      </c>
      <c r="R795">
        <v>0</v>
      </c>
      <c r="S795">
        <v>0</v>
      </c>
    </row>
    <row r="796" spans="1:19" hidden="1" x14ac:dyDescent="0.2">
      <c r="A796" t="s">
        <v>553</v>
      </c>
      <c r="B796" t="s">
        <v>476</v>
      </c>
      <c r="C796" t="s">
        <v>48</v>
      </c>
      <c r="D796" t="s">
        <v>46</v>
      </c>
      <c r="E796">
        <v>6</v>
      </c>
      <c r="F796" t="s">
        <v>554</v>
      </c>
      <c r="G796" t="s">
        <v>169</v>
      </c>
      <c r="O796">
        <v>1</v>
      </c>
      <c r="P796">
        <v>-1</v>
      </c>
      <c r="Q796">
        <v>0</v>
      </c>
      <c r="R796">
        <v>0</v>
      </c>
      <c r="S796">
        <v>0</v>
      </c>
    </row>
    <row r="797" spans="1:19" hidden="1" x14ac:dyDescent="0.2">
      <c r="A797" t="s">
        <v>663</v>
      </c>
      <c r="B797" t="s">
        <v>476</v>
      </c>
      <c r="C797" t="s">
        <v>58</v>
      </c>
      <c r="D797" t="s">
        <v>59</v>
      </c>
      <c r="E797">
        <v>1</v>
      </c>
      <c r="F797" t="s">
        <v>664</v>
      </c>
      <c r="G797" t="s">
        <v>96</v>
      </c>
      <c r="O797">
        <v>6</v>
      </c>
      <c r="P797">
        <v>55</v>
      </c>
      <c r="Q797">
        <v>1</v>
      </c>
      <c r="R797">
        <v>0</v>
      </c>
      <c r="S797">
        <v>0</v>
      </c>
    </row>
    <row r="798" spans="1:19" hidden="1" x14ac:dyDescent="0.2">
      <c r="A798" t="s">
        <v>581</v>
      </c>
      <c r="B798" t="s">
        <v>476</v>
      </c>
      <c r="C798" t="s">
        <v>62</v>
      </c>
      <c r="D798" t="s">
        <v>52</v>
      </c>
      <c r="E798">
        <v>5</v>
      </c>
      <c r="F798" t="s">
        <v>582</v>
      </c>
      <c r="G798" t="s">
        <v>156</v>
      </c>
      <c r="O798">
        <v>2</v>
      </c>
      <c r="P798">
        <v>2</v>
      </c>
      <c r="Q798">
        <v>0</v>
      </c>
      <c r="R798">
        <v>0</v>
      </c>
      <c r="S798">
        <v>0</v>
      </c>
    </row>
    <row r="799" spans="1:19" hidden="1" x14ac:dyDescent="0.2">
      <c r="A799" t="s">
        <v>625</v>
      </c>
      <c r="B799" t="s">
        <v>476</v>
      </c>
      <c r="C799" t="s">
        <v>33</v>
      </c>
      <c r="D799" t="s">
        <v>42</v>
      </c>
      <c r="E799">
        <v>7</v>
      </c>
      <c r="F799" t="s">
        <v>626</v>
      </c>
      <c r="G799" t="s">
        <v>186</v>
      </c>
      <c r="O799">
        <v>3</v>
      </c>
      <c r="P799">
        <v>8</v>
      </c>
      <c r="Q799">
        <v>0</v>
      </c>
      <c r="R799">
        <v>0</v>
      </c>
      <c r="S799">
        <v>0</v>
      </c>
    </row>
    <row r="800" spans="1:19" hidden="1" x14ac:dyDescent="0.2">
      <c r="A800" t="s">
        <v>516</v>
      </c>
      <c r="B800" t="s">
        <v>476</v>
      </c>
      <c r="C800" t="s">
        <v>38</v>
      </c>
      <c r="D800" t="s">
        <v>34</v>
      </c>
      <c r="E800">
        <v>2</v>
      </c>
      <c r="F800" t="s">
        <v>517</v>
      </c>
      <c r="G800" t="s">
        <v>119</v>
      </c>
      <c r="O800">
        <v>1</v>
      </c>
      <c r="P800">
        <v>0</v>
      </c>
      <c r="Q800">
        <v>0</v>
      </c>
      <c r="R800">
        <v>0</v>
      </c>
      <c r="S800">
        <v>0</v>
      </c>
    </row>
    <row r="801" spans="1:19" hidden="1" x14ac:dyDescent="0.2">
      <c r="A801" t="s">
        <v>687</v>
      </c>
      <c r="B801" t="s">
        <v>531</v>
      </c>
      <c r="C801" t="s">
        <v>61</v>
      </c>
      <c r="D801" t="s">
        <v>39</v>
      </c>
      <c r="E801">
        <v>2</v>
      </c>
      <c r="F801" t="s">
        <v>688</v>
      </c>
      <c r="G801" t="s">
        <v>110</v>
      </c>
      <c r="O801">
        <v>1</v>
      </c>
      <c r="P801">
        <v>2</v>
      </c>
      <c r="Q801">
        <v>0</v>
      </c>
      <c r="R801">
        <v>0</v>
      </c>
      <c r="S801">
        <v>0</v>
      </c>
    </row>
    <row r="802" spans="1:19" hidden="1" x14ac:dyDescent="0.2">
      <c r="A802" t="s">
        <v>539</v>
      </c>
      <c r="B802" t="s">
        <v>476</v>
      </c>
      <c r="C802" t="s">
        <v>39</v>
      </c>
      <c r="D802" t="s">
        <v>52</v>
      </c>
      <c r="E802">
        <v>8</v>
      </c>
      <c r="F802" t="s">
        <v>540</v>
      </c>
      <c r="G802" t="s">
        <v>200</v>
      </c>
      <c r="O802">
        <v>2</v>
      </c>
      <c r="P802">
        <v>18</v>
      </c>
      <c r="Q802">
        <v>0</v>
      </c>
      <c r="R802">
        <v>0</v>
      </c>
      <c r="S802">
        <v>0</v>
      </c>
    </row>
    <row r="803" spans="1:19" hidden="1" x14ac:dyDescent="0.2">
      <c r="A803" t="s">
        <v>687</v>
      </c>
      <c r="B803" t="s">
        <v>531</v>
      </c>
      <c r="C803" t="s">
        <v>61</v>
      </c>
      <c r="D803" t="s">
        <v>39</v>
      </c>
      <c r="E803">
        <v>7</v>
      </c>
      <c r="F803" t="s">
        <v>688</v>
      </c>
      <c r="G803" t="s">
        <v>187</v>
      </c>
      <c r="O803">
        <v>1</v>
      </c>
      <c r="P803">
        <v>0</v>
      </c>
      <c r="Q803">
        <v>0</v>
      </c>
      <c r="R803">
        <v>0</v>
      </c>
      <c r="S803">
        <v>0</v>
      </c>
    </row>
    <row r="804" spans="1:19" hidden="1" x14ac:dyDescent="0.2">
      <c r="A804" t="s">
        <v>575</v>
      </c>
      <c r="B804" t="s">
        <v>476</v>
      </c>
      <c r="C804" t="s">
        <v>45</v>
      </c>
      <c r="D804" t="s">
        <v>35</v>
      </c>
      <c r="E804">
        <v>7</v>
      </c>
      <c r="F804" t="s">
        <v>576</v>
      </c>
      <c r="G804" t="s">
        <v>185</v>
      </c>
      <c r="O804">
        <v>8</v>
      </c>
      <c r="P804">
        <v>9</v>
      </c>
      <c r="Q804">
        <v>0</v>
      </c>
      <c r="R804">
        <v>0</v>
      </c>
      <c r="S804">
        <v>0</v>
      </c>
    </row>
    <row r="805" spans="1:19" hidden="1" x14ac:dyDescent="0.2">
      <c r="A805" t="s">
        <v>689</v>
      </c>
      <c r="B805" t="s">
        <v>476</v>
      </c>
      <c r="C805" t="s">
        <v>52</v>
      </c>
      <c r="D805" t="s">
        <v>47</v>
      </c>
      <c r="E805">
        <v>1</v>
      </c>
      <c r="F805" t="s">
        <v>690</v>
      </c>
      <c r="G805" t="s">
        <v>95</v>
      </c>
      <c r="O805">
        <v>1</v>
      </c>
      <c r="P805">
        <v>1</v>
      </c>
      <c r="Q805">
        <v>0</v>
      </c>
      <c r="R805">
        <v>0</v>
      </c>
      <c r="S805">
        <v>0</v>
      </c>
    </row>
    <row r="806" spans="1:19" hidden="1" x14ac:dyDescent="0.2">
      <c r="A806" t="s">
        <v>492</v>
      </c>
      <c r="B806" t="s">
        <v>476</v>
      </c>
      <c r="C806" t="s">
        <v>42</v>
      </c>
      <c r="D806" t="s">
        <v>54</v>
      </c>
      <c r="E806">
        <v>6</v>
      </c>
      <c r="F806" t="s">
        <v>493</v>
      </c>
      <c r="G806" t="s">
        <v>175</v>
      </c>
      <c r="O806">
        <v>2</v>
      </c>
      <c r="P806">
        <v>5</v>
      </c>
      <c r="Q806">
        <v>0</v>
      </c>
      <c r="R806">
        <v>0</v>
      </c>
      <c r="S806">
        <v>0</v>
      </c>
    </row>
    <row r="807" spans="1:19" hidden="1" x14ac:dyDescent="0.2">
      <c r="A807" t="s">
        <v>524</v>
      </c>
      <c r="B807" t="s">
        <v>476</v>
      </c>
      <c r="C807" t="s">
        <v>53</v>
      </c>
      <c r="D807" t="s">
        <v>38</v>
      </c>
      <c r="E807">
        <v>4</v>
      </c>
      <c r="F807" t="s">
        <v>525</v>
      </c>
      <c r="G807" t="s">
        <v>148</v>
      </c>
      <c r="O807">
        <v>7</v>
      </c>
      <c r="P807">
        <v>11</v>
      </c>
      <c r="Q807">
        <v>0</v>
      </c>
      <c r="R807">
        <v>0</v>
      </c>
      <c r="S807">
        <v>0</v>
      </c>
    </row>
    <row r="808" spans="1:19" hidden="1" x14ac:dyDescent="0.2">
      <c r="A808" t="s">
        <v>585</v>
      </c>
      <c r="B808" t="s">
        <v>531</v>
      </c>
      <c r="C808" t="s">
        <v>33</v>
      </c>
      <c r="D808" t="s">
        <v>44</v>
      </c>
      <c r="E808">
        <v>2</v>
      </c>
      <c r="F808" t="s">
        <v>586</v>
      </c>
      <c r="G808" t="s">
        <v>111</v>
      </c>
      <c r="O808">
        <v>1</v>
      </c>
      <c r="P808">
        <v>4</v>
      </c>
      <c r="Q808">
        <v>0</v>
      </c>
      <c r="R808">
        <v>0</v>
      </c>
      <c r="S808">
        <v>0</v>
      </c>
    </row>
    <row r="809" spans="1:19" hidden="1" x14ac:dyDescent="0.2">
      <c r="A809" t="s">
        <v>685</v>
      </c>
      <c r="B809" t="s">
        <v>476</v>
      </c>
      <c r="C809" t="s">
        <v>34</v>
      </c>
      <c r="D809" t="s">
        <v>43</v>
      </c>
      <c r="E809">
        <v>5</v>
      </c>
      <c r="F809" t="s">
        <v>686</v>
      </c>
      <c r="G809" t="s">
        <v>165</v>
      </c>
      <c r="O809">
        <v>1</v>
      </c>
      <c r="P809">
        <v>6</v>
      </c>
      <c r="Q809">
        <v>0</v>
      </c>
      <c r="R809">
        <v>0</v>
      </c>
      <c r="S809">
        <v>0</v>
      </c>
    </row>
    <row r="810" spans="1:19" hidden="1" x14ac:dyDescent="0.2">
      <c r="A810" t="s">
        <v>679</v>
      </c>
      <c r="B810" t="s">
        <v>476</v>
      </c>
      <c r="C810" t="s">
        <v>37</v>
      </c>
      <c r="D810" t="s">
        <v>53</v>
      </c>
      <c r="E810">
        <v>3</v>
      </c>
      <c r="F810" t="s">
        <v>680</v>
      </c>
      <c r="G810" t="s">
        <v>123</v>
      </c>
      <c r="O810">
        <v>14</v>
      </c>
      <c r="P810">
        <v>29</v>
      </c>
      <c r="Q810">
        <v>1</v>
      </c>
      <c r="R810">
        <v>0</v>
      </c>
      <c r="S810">
        <v>0</v>
      </c>
    </row>
    <row r="811" spans="1:19" hidden="1" x14ac:dyDescent="0.2">
      <c r="A811" t="s">
        <v>655</v>
      </c>
      <c r="B811" t="s">
        <v>476</v>
      </c>
      <c r="C811" t="s">
        <v>45</v>
      </c>
      <c r="D811" t="s">
        <v>46</v>
      </c>
      <c r="E811">
        <v>8</v>
      </c>
      <c r="F811" t="s">
        <v>656</v>
      </c>
      <c r="G811" t="s">
        <v>198</v>
      </c>
      <c r="O811">
        <v>3</v>
      </c>
      <c r="P811">
        <v>3</v>
      </c>
      <c r="Q811">
        <v>0</v>
      </c>
      <c r="R811">
        <v>0</v>
      </c>
      <c r="S811">
        <v>0</v>
      </c>
    </row>
    <row r="812" spans="1:19" hidden="1" x14ac:dyDescent="0.2">
      <c r="A812" t="s">
        <v>679</v>
      </c>
      <c r="B812" t="s">
        <v>476</v>
      </c>
      <c r="C812" t="s">
        <v>37</v>
      </c>
      <c r="D812" t="s">
        <v>38</v>
      </c>
      <c r="E812">
        <v>6</v>
      </c>
      <c r="F812" t="s">
        <v>680</v>
      </c>
      <c r="G812" t="s">
        <v>181</v>
      </c>
      <c r="O812">
        <v>5</v>
      </c>
      <c r="P812">
        <v>6</v>
      </c>
      <c r="Q812">
        <v>0</v>
      </c>
      <c r="R812">
        <v>0</v>
      </c>
      <c r="S812">
        <v>0</v>
      </c>
    </row>
    <row r="813" spans="1:19" hidden="1" x14ac:dyDescent="0.2">
      <c r="A813" t="s">
        <v>649</v>
      </c>
      <c r="B813" t="s">
        <v>476</v>
      </c>
      <c r="C813" t="s">
        <v>46</v>
      </c>
      <c r="D813" t="s">
        <v>61</v>
      </c>
      <c r="E813">
        <v>5</v>
      </c>
      <c r="F813" t="s">
        <v>650</v>
      </c>
      <c r="G813" t="s">
        <v>163</v>
      </c>
      <c r="O813">
        <v>11</v>
      </c>
      <c r="P813">
        <v>103</v>
      </c>
      <c r="Q813">
        <v>0</v>
      </c>
      <c r="R813">
        <v>0</v>
      </c>
      <c r="S813">
        <v>1</v>
      </c>
    </row>
    <row r="814" spans="1:19" hidden="1" x14ac:dyDescent="0.2">
      <c r="A814" t="s">
        <v>701</v>
      </c>
      <c r="B814" t="s">
        <v>476</v>
      </c>
      <c r="C814" t="s">
        <v>46</v>
      </c>
      <c r="D814" t="s">
        <v>60</v>
      </c>
      <c r="E814">
        <v>3</v>
      </c>
      <c r="F814" t="s">
        <v>702</v>
      </c>
      <c r="G814" t="s">
        <v>134</v>
      </c>
      <c r="O814">
        <v>4</v>
      </c>
      <c r="P814">
        <v>6</v>
      </c>
      <c r="Q814">
        <v>0</v>
      </c>
      <c r="R814">
        <v>0</v>
      </c>
      <c r="S814">
        <v>0</v>
      </c>
    </row>
    <row r="815" spans="1:19" hidden="1" x14ac:dyDescent="0.2">
      <c r="A815" t="s">
        <v>693</v>
      </c>
      <c r="B815" t="s">
        <v>476</v>
      </c>
      <c r="C815" t="s">
        <v>40</v>
      </c>
      <c r="D815" t="s">
        <v>42</v>
      </c>
      <c r="E815">
        <v>2</v>
      </c>
      <c r="F815" t="s">
        <v>694</v>
      </c>
      <c r="G815" t="s">
        <v>120</v>
      </c>
      <c r="O815">
        <v>3</v>
      </c>
      <c r="P815">
        <v>4</v>
      </c>
      <c r="Q815">
        <v>0</v>
      </c>
      <c r="R815">
        <v>0</v>
      </c>
      <c r="S815">
        <v>0</v>
      </c>
    </row>
    <row r="816" spans="1:19" hidden="1" x14ac:dyDescent="0.2">
      <c r="A816" t="s">
        <v>699</v>
      </c>
      <c r="B816" t="s">
        <v>476</v>
      </c>
      <c r="C816" t="s">
        <v>56</v>
      </c>
      <c r="D816" t="s">
        <v>52</v>
      </c>
      <c r="E816">
        <v>4</v>
      </c>
      <c r="F816" t="s">
        <v>700</v>
      </c>
      <c r="G816" t="s">
        <v>147</v>
      </c>
      <c r="O816">
        <v>1</v>
      </c>
      <c r="P816">
        <v>-1</v>
      </c>
      <c r="Q816">
        <v>0</v>
      </c>
      <c r="R816">
        <v>0</v>
      </c>
      <c r="S816">
        <v>0</v>
      </c>
    </row>
    <row r="817" spans="1:19" hidden="1" x14ac:dyDescent="0.2">
      <c r="A817" t="s">
        <v>571</v>
      </c>
      <c r="B817" t="s">
        <v>476</v>
      </c>
      <c r="C817" t="s">
        <v>57</v>
      </c>
      <c r="D817" t="s">
        <v>44</v>
      </c>
      <c r="E817">
        <v>6</v>
      </c>
      <c r="F817" t="s">
        <v>572</v>
      </c>
      <c r="G817" t="s">
        <v>177</v>
      </c>
      <c r="O817">
        <v>1</v>
      </c>
      <c r="P817">
        <v>8</v>
      </c>
      <c r="Q817">
        <v>0</v>
      </c>
      <c r="R817">
        <v>0</v>
      </c>
      <c r="S817">
        <v>0</v>
      </c>
    </row>
    <row r="818" spans="1:19" hidden="1" x14ac:dyDescent="0.2">
      <c r="A818" t="s">
        <v>553</v>
      </c>
      <c r="B818" t="s">
        <v>476</v>
      </c>
      <c r="C818" t="s">
        <v>48</v>
      </c>
      <c r="D818" t="s">
        <v>55</v>
      </c>
      <c r="E818">
        <v>4</v>
      </c>
      <c r="F818" t="s">
        <v>554</v>
      </c>
      <c r="G818" t="s">
        <v>139</v>
      </c>
      <c r="O818">
        <v>2</v>
      </c>
      <c r="P818">
        <v>5</v>
      </c>
      <c r="Q818">
        <v>0</v>
      </c>
      <c r="R818">
        <v>0</v>
      </c>
      <c r="S818">
        <v>0</v>
      </c>
    </row>
    <row r="819" spans="1:19" hidden="1" x14ac:dyDescent="0.2">
      <c r="A819" t="s">
        <v>539</v>
      </c>
      <c r="B819" t="s">
        <v>476</v>
      </c>
      <c r="C819" t="s">
        <v>39</v>
      </c>
      <c r="D819" t="s">
        <v>62</v>
      </c>
      <c r="E819">
        <v>6</v>
      </c>
      <c r="F819" t="s">
        <v>540</v>
      </c>
      <c r="G819" t="s">
        <v>174</v>
      </c>
      <c r="O819">
        <v>1</v>
      </c>
      <c r="P819">
        <v>2</v>
      </c>
      <c r="Q819">
        <v>0</v>
      </c>
      <c r="R819">
        <v>0</v>
      </c>
      <c r="S819">
        <v>0</v>
      </c>
    </row>
    <row r="820" spans="1:19" hidden="1" x14ac:dyDescent="0.2">
      <c r="A820" t="s">
        <v>571</v>
      </c>
      <c r="B820" t="s">
        <v>476</v>
      </c>
      <c r="C820" t="s">
        <v>57</v>
      </c>
      <c r="D820" t="s">
        <v>34</v>
      </c>
      <c r="E820">
        <v>8</v>
      </c>
      <c r="F820" t="s">
        <v>572</v>
      </c>
      <c r="G820" t="s">
        <v>207</v>
      </c>
      <c r="O820">
        <v>4</v>
      </c>
      <c r="P820">
        <v>10</v>
      </c>
      <c r="Q820">
        <v>0</v>
      </c>
      <c r="R820">
        <v>0</v>
      </c>
      <c r="S820">
        <v>0</v>
      </c>
    </row>
    <row r="821" spans="1:19" hidden="1" x14ac:dyDescent="0.2">
      <c r="A821" t="s">
        <v>629</v>
      </c>
      <c r="B821" t="s">
        <v>476</v>
      </c>
      <c r="C821" t="s">
        <v>34</v>
      </c>
      <c r="D821" t="s">
        <v>50</v>
      </c>
      <c r="E821">
        <v>3</v>
      </c>
      <c r="F821" t="s">
        <v>630</v>
      </c>
      <c r="G821" t="s">
        <v>124</v>
      </c>
      <c r="O821">
        <v>6</v>
      </c>
      <c r="P821">
        <v>35</v>
      </c>
      <c r="Q821">
        <v>1</v>
      </c>
      <c r="R821">
        <v>0</v>
      </c>
      <c r="S821">
        <v>0</v>
      </c>
    </row>
    <row r="822" spans="1:19" hidden="1" x14ac:dyDescent="0.2">
      <c r="A822" t="s">
        <v>671</v>
      </c>
      <c r="B822" t="s">
        <v>476</v>
      </c>
      <c r="C822" t="s">
        <v>40</v>
      </c>
      <c r="D822" t="s">
        <v>33</v>
      </c>
      <c r="E822">
        <v>6</v>
      </c>
      <c r="F822" t="s">
        <v>672</v>
      </c>
      <c r="G822" t="s">
        <v>173</v>
      </c>
      <c r="O822">
        <v>1</v>
      </c>
      <c r="P822">
        <v>1</v>
      </c>
      <c r="Q822">
        <v>0</v>
      </c>
      <c r="R822">
        <v>0</v>
      </c>
      <c r="S822">
        <v>0</v>
      </c>
    </row>
    <row r="823" spans="1:19" hidden="1" x14ac:dyDescent="0.2">
      <c r="A823" t="s">
        <v>615</v>
      </c>
      <c r="B823" t="s">
        <v>476</v>
      </c>
      <c r="C823" t="s">
        <v>35</v>
      </c>
      <c r="D823" t="s">
        <v>46</v>
      </c>
      <c r="E823">
        <v>4</v>
      </c>
      <c r="F823" t="s">
        <v>616</v>
      </c>
      <c r="G823" t="s">
        <v>151</v>
      </c>
      <c r="O823">
        <v>2</v>
      </c>
      <c r="P823">
        <v>-1</v>
      </c>
      <c r="Q823">
        <v>0</v>
      </c>
      <c r="R823">
        <v>0</v>
      </c>
      <c r="S823">
        <v>0</v>
      </c>
    </row>
    <row r="824" spans="1:19" hidden="1" x14ac:dyDescent="0.2">
      <c r="A824" t="s">
        <v>743</v>
      </c>
      <c r="B824" t="s">
        <v>476</v>
      </c>
      <c r="C824" t="s">
        <v>47</v>
      </c>
      <c r="D824" t="s">
        <v>62</v>
      </c>
      <c r="E824">
        <v>3</v>
      </c>
      <c r="F824" t="s">
        <v>744</v>
      </c>
      <c r="G824" t="s">
        <v>138</v>
      </c>
      <c r="O824">
        <v>2</v>
      </c>
      <c r="P824">
        <v>17</v>
      </c>
      <c r="Q824">
        <v>0</v>
      </c>
      <c r="R824">
        <v>0</v>
      </c>
      <c r="S824">
        <v>0</v>
      </c>
    </row>
    <row r="825" spans="1:19" hidden="1" x14ac:dyDescent="0.2">
      <c r="A825" t="s">
        <v>613</v>
      </c>
      <c r="B825" t="s">
        <v>476</v>
      </c>
      <c r="C825" t="s">
        <v>55</v>
      </c>
      <c r="D825" t="s">
        <v>48</v>
      </c>
      <c r="E825">
        <v>4</v>
      </c>
      <c r="F825" t="s">
        <v>614</v>
      </c>
      <c r="G825" t="s">
        <v>139</v>
      </c>
      <c r="O825">
        <v>5</v>
      </c>
      <c r="P825">
        <v>19</v>
      </c>
      <c r="Q825">
        <v>0</v>
      </c>
      <c r="R825">
        <v>0</v>
      </c>
      <c r="S825">
        <v>0</v>
      </c>
    </row>
    <row r="826" spans="1:19" hidden="1" x14ac:dyDescent="0.2">
      <c r="A826" t="s">
        <v>659</v>
      </c>
      <c r="B826" t="s">
        <v>476</v>
      </c>
      <c r="C826" t="s">
        <v>35</v>
      </c>
      <c r="D826" t="s">
        <v>47</v>
      </c>
      <c r="E826">
        <v>5</v>
      </c>
      <c r="F826" t="s">
        <v>660</v>
      </c>
      <c r="G826" t="s">
        <v>161</v>
      </c>
      <c r="O826">
        <v>30</v>
      </c>
      <c r="P826">
        <v>159</v>
      </c>
      <c r="Q826">
        <v>0</v>
      </c>
      <c r="R826">
        <v>0</v>
      </c>
      <c r="S826">
        <v>1</v>
      </c>
    </row>
    <row r="827" spans="1:19" hidden="1" x14ac:dyDescent="0.2">
      <c r="A827" t="s">
        <v>518</v>
      </c>
      <c r="B827" t="s">
        <v>476</v>
      </c>
      <c r="C827" t="s">
        <v>51</v>
      </c>
      <c r="D827" t="s">
        <v>55</v>
      </c>
      <c r="E827">
        <v>3</v>
      </c>
      <c r="F827" t="s">
        <v>519</v>
      </c>
      <c r="G827" t="s">
        <v>125</v>
      </c>
      <c r="O827">
        <v>12</v>
      </c>
      <c r="P827">
        <v>21</v>
      </c>
      <c r="Q827">
        <v>0</v>
      </c>
      <c r="R827">
        <v>0</v>
      </c>
      <c r="S827">
        <v>0</v>
      </c>
    </row>
    <row r="828" spans="1:19" hidden="1" x14ac:dyDescent="0.2">
      <c r="A828" t="s">
        <v>579</v>
      </c>
      <c r="B828" t="s">
        <v>476</v>
      </c>
      <c r="C828" t="s">
        <v>31</v>
      </c>
      <c r="D828" t="s">
        <v>55</v>
      </c>
      <c r="E828">
        <v>1</v>
      </c>
      <c r="F828" t="s">
        <v>580</v>
      </c>
      <c r="G828" t="s">
        <v>101</v>
      </c>
      <c r="O828">
        <v>12</v>
      </c>
      <c r="P828">
        <v>41</v>
      </c>
      <c r="Q828">
        <v>0</v>
      </c>
      <c r="R828">
        <v>0</v>
      </c>
      <c r="S828">
        <v>0</v>
      </c>
    </row>
    <row r="829" spans="1:19" hidden="1" x14ac:dyDescent="0.2">
      <c r="A829" t="s">
        <v>635</v>
      </c>
      <c r="B829" t="s">
        <v>476</v>
      </c>
      <c r="C829" t="s">
        <v>43</v>
      </c>
      <c r="D829" t="s">
        <v>34</v>
      </c>
      <c r="E829">
        <v>5</v>
      </c>
      <c r="F829" t="s">
        <v>636</v>
      </c>
      <c r="G829" t="s">
        <v>165</v>
      </c>
      <c r="O829">
        <v>13</v>
      </c>
      <c r="P829">
        <v>74</v>
      </c>
      <c r="Q829">
        <v>0</v>
      </c>
      <c r="R829">
        <v>0</v>
      </c>
      <c r="S829">
        <v>0</v>
      </c>
    </row>
    <row r="830" spans="1:19" hidden="1" x14ac:dyDescent="0.2">
      <c r="A830" t="s">
        <v>679</v>
      </c>
      <c r="B830" t="s">
        <v>476</v>
      </c>
      <c r="C830" t="s">
        <v>37</v>
      </c>
      <c r="D830" t="s">
        <v>41</v>
      </c>
      <c r="E830">
        <v>8</v>
      </c>
      <c r="F830" t="s">
        <v>680</v>
      </c>
      <c r="G830" t="s">
        <v>201</v>
      </c>
      <c r="O830">
        <v>5</v>
      </c>
      <c r="P830">
        <v>7</v>
      </c>
      <c r="Q830">
        <v>0</v>
      </c>
      <c r="R830">
        <v>0</v>
      </c>
      <c r="S830">
        <v>0</v>
      </c>
    </row>
    <row r="831" spans="1:19" hidden="1" x14ac:dyDescent="0.2">
      <c r="A831" t="s">
        <v>575</v>
      </c>
      <c r="B831" t="s">
        <v>476</v>
      </c>
      <c r="C831" t="s">
        <v>45</v>
      </c>
      <c r="D831" t="s">
        <v>54</v>
      </c>
      <c r="E831">
        <v>2</v>
      </c>
      <c r="F831" t="s">
        <v>576</v>
      </c>
      <c r="G831" t="s">
        <v>116</v>
      </c>
      <c r="O831">
        <v>15</v>
      </c>
      <c r="P831">
        <v>72</v>
      </c>
      <c r="Q831">
        <v>1</v>
      </c>
      <c r="R831">
        <v>0</v>
      </c>
      <c r="S831">
        <v>0</v>
      </c>
    </row>
    <row r="832" spans="1:19" hidden="1" x14ac:dyDescent="0.2">
      <c r="A832" t="s">
        <v>520</v>
      </c>
      <c r="B832" t="s">
        <v>476</v>
      </c>
      <c r="C832" t="s">
        <v>60</v>
      </c>
      <c r="D832" t="s">
        <v>48</v>
      </c>
      <c r="E832">
        <v>2</v>
      </c>
      <c r="F832" t="s">
        <v>521</v>
      </c>
      <c r="G832" t="s">
        <v>114</v>
      </c>
      <c r="O832">
        <v>2</v>
      </c>
      <c r="P832">
        <v>3</v>
      </c>
      <c r="Q832">
        <v>0</v>
      </c>
      <c r="R832">
        <v>0</v>
      </c>
      <c r="S832">
        <v>0</v>
      </c>
    </row>
    <row r="833" spans="1:19" hidden="1" x14ac:dyDescent="0.2">
      <c r="A833" t="s">
        <v>573</v>
      </c>
      <c r="B833" t="s">
        <v>531</v>
      </c>
      <c r="C833" t="s">
        <v>39</v>
      </c>
      <c r="D833" t="s">
        <v>61</v>
      </c>
      <c r="E833">
        <v>2</v>
      </c>
      <c r="F833" t="s">
        <v>574</v>
      </c>
      <c r="G833" t="s">
        <v>110</v>
      </c>
      <c r="O833">
        <v>1</v>
      </c>
      <c r="P833">
        <v>1</v>
      </c>
      <c r="Q833">
        <v>1</v>
      </c>
      <c r="R833">
        <v>0</v>
      </c>
      <c r="S833">
        <v>0</v>
      </c>
    </row>
    <row r="834" spans="1:19" hidden="1" x14ac:dyDescent="0.2">
      <c r="A834" t="s">
        <v>745</v>
      </c>
      <c r="B834" t="s">
        <v>368</v>
      </c>
      <c r="C834" t="s">
        <v>43</v>
      </c>
      <c r="D834" t="s">
        <v>34</v>
      </c>
      <c r="E834">
        <v>5</v>
      </c>
      <c r="F834" t="s">
        <v>746</v>
      </c>
      <c r="G834" t="s">
        <v>165</v>
      </c>
      <c r="O834">
        <v>2</v>
      </c>
      <c r="P834">
        <v>-2</v>
      </c>
      <c r="Q834">
        <v>0</v>
      </c>
      <c r="R834">
        <v>0</v>
      </c>
      <c r="S834">
        <v>0</v>
      </c>
    </row>
    <row r="835" spans="1:19" hidden="1" x14ac:dyDescent="0.2">
      <c r="A835" t="s">
        <v>651</v>
      </c>
      <c r="B835" t="s">
        <v>476</v>
      </c>
      <c r="C835" t="s">
        <v>42</v>
      </c>
      <c r="D835" t="s">
        <v>32</v>
      </c>
      <c r="E835">
        <v>4</v>
      </c>
      <c r="F835" t="s">
        <v>652</v>
      </c>
      <c r="G835" t="s">
        <v>146</v>
      </c>
      <c r="O835">
        <v>1</v>
      </c>
      <c r="P835">
        <v>0</v>
      </c>
      <c r="Q835">
        <v>0</v>
      </c>
      <c r="R835">
        <v>0</v>
      </c>
      <c r="S835">
        <v>0</v>
      </c>
    </row>
    <row r="836" spans="1:19" hidden="1" x14ac:dyDescent="0.2">
      <c r="A836" t="s">
        <v>745</v>
      </c>
      <c r="B836" t="s">
        <v>368</v>
      </c>
      <c r="C836" t="s">
        <v>43</v>
      </c>
      <c r="D836" t="s">
        <v>40</v>
      </c>
      <c r="E836">
        <v>3</v>
      </c>
      <c r="F836" t="s">
        <v>746</v>
      </c>
      <c r="G836" t="s">
        <v>127</v>
      </c>
      <c r="O836">
        <v>2</v>
      </c>
      <c r="P836">
        <v>-2</v>
      </c>
      <c r="Q836">
        <v>0</v>
      </c>
      <c r="R836">
        <v>0</v>
      </c>
      <c r="S836">
        <v>0</v>
      </c>
    </row>
    <row r="837" spans="1:19" hidden="1" x14ac:dyDescent="0.2">
      <c r="A837" t="s">
        <v>494</v>
      </c>
      <c r="B837" t="s">
        <v>476</v>
      </c>
      <c r="C837" t="s">
        <v>59</v>
      </c>
      <c r="D837" t="s">
        <v>33</v>
      </c>
      <c r="E837">
        <v>5</v>
      </c>
      <c r="F837" t="s">
        <v>495</v>
      </c>
      <c r="G837" t="s">
        <v>154</v>
      </c>
      <c r="O837">
        <v>22</v>
      </c>
      <c r="P837">
        <v>98</v>
      </c>
      <c r="Q837">
        <v>1</v>
      </c>
      <c r="R837">
        <v>0</v>
      </c>
      <c r="S837">
        <v>0</v>
      </c>
    </row>
    <row r="838" spans="1:19" hidden="1" x14ac:dyDescent="0.2">
      <c r="A838" t="s">
        <v>747</v>
      </c>
      <c r="B838" t="s">
        <v>463</v>
      </c>
      <c r="C838" t="s">
        <v>59</v>
      </c>
      <c r="D838" t="s">
        <v>54</v>
      </c>
      <c r="E838">
        <v>3</v>
      </c>
      <c r="F838" t="s">
        <v>748</v>
      </c>
      <c r="G838" t="s">
        <v>126</v>
      </c>
      <c r="O838">
        <v>1</v>
      </c>
      <c r="P838">
        <v>18</v>
      </c>
      <c r="Q838">
        <v>0</v>
      </c>
      <c r="R838">
        <v>0</v>
      </c>
      <c r="S838">
        <v>0</v>
      </c>
    </row>
    <row r="839" spans="1:19" hidden="1" x14ac:dyDescent="0.2">
      <c r="A839" t="s">
        <v>557</v>
      </c>
      <c r="B839" t="s">
        <v>476</v>
      </c>
      <c r="C839" t="s">
        <v>58</v>
      </c>
      <c r="D839" t="s">
        <v>59</v>
      </c>
      <c r="E839">
        <v>1</v>
      </c>
      <c r="F839" t="s">
        <v>558</v>
      </c>
      <c r="G839" t="s">
        <v>96</v>
      </c>
      <c r="O839">
        <v>3</v>
      </c>
      <c r="P839">
        <v>1</v>
      </c>
      <c r="Q839">
        <v>1</v>
      </c>
      <c r="R839">
        <v>0</v>
      </c>
      <c r="S839">
        <v>0</v>
      </c>
    </row>
    <row r="840" spans="1:19" hidden="1" x14ac:dyDescent="0.2">
      <c r="A840" t="s">
        <v>557</v>
      </c>
      <c r="B840" t="s">
        <v>476</v>
      </c>
      <c r="C840" t="s">
        <v>58</v>
      </c>
      <c r="D840" t="s">
        <v>42</v>
      </c>
      <c r="E840">
        <v>3</v>
      </c>
      <c r="F840" t="s">
        <v>558</v>
      </c>
      <c r="G840" t="s">
        <v>135</v>
      </c>
      <c r="O840">
        <v>5</v>
      </c>
      <c r="P840">
        <v>-1</v>
      </c>
      <c r="Q840">
        <v>0</v>
      </c>
      <c r="R840">
        <v>0</v>
      </c>
      <c r="S840">
        <v>0</v>
      </c>
    </row>
    <row r="841" spans="1:19" hidden="1" x14ac:dyDescent="0.2">
      <c r="A841" t="s">
        <v>671</v>
      </c>
      <c r="B841" t="s">
        <v>476</v>
      </c>
      <c r="C841" t="s">
        <v>40</v>
      </c>
      <c r="D841" t="s">
        <v>42</v>
      </c>
      <c r="E841">
        <v>2</v>
      </c>
      <c r="F841" t="s">
        <v>672</v>
      </c>
      <c r="G841" t="s">
        <v>120</v>
      </c>
      <c r="O841">
        <v>1</v>
      </c>
      <c r="P841">
        <v>1</v>
      </c>
      <c r="Q841">
        <v>0</v>
      </c>
      <c r="R841">
        <v>0</v>
      </c>
      <c r="S841">
        <v>0</v>
      </c>
    </row>
    <row r="842" spans="1:19" hidden="1" x14ac:dyDescent="0.2">
      <c r="A842" t="s">
        <v>475</v>
      </c>
      <c r="B842" t="s">
        <v>476</v>
      </c>
      <c r="C842" t="s">
        <v>56</v>
      </c>
      <c r="D842" t="s">
        <v>49</v>
      </c>
      <c r="E842">
        <v>7</v>
      </c>
      <c r="F842" t="s">
        <v>477</v>
      </c>
      <c r="G842" t="s">
        <v>192</v>
      </c>
      <c r="O842">
        <v>4</v>
      </c>
      <c r="P842">
        <v>3</v>
      </c>
      <c r="Q842">
        <v>0</v>
      </c>
      <c r="R842">
        <v>0</v>
      </c>
      <c r="S842">
        <v>0</v>
      </c>
    </row>
    <row r="843" spans="1:19" hidden="1" x14ac:dyDescent="0.2">
      <c r="A843" t="s">
        <v>512</v>
      </c>
      <c r="B843" t="s">
        <v>476</v>
      </c>
      <c r="C843" t="s">
        <v>46</v>
      </c>
      <c r="D843" t="s">
        <v>61</v>
      </c>
      <c r="E843">
        <v>5</v>
      </c>
      <c r="F843" t="s">
        <v>513</v>
      </c>
      <c r="G843" t="s">
        <v>163</v>
      </c>
      <c r="O843">
        <v>3</v>
      </c>
      <c r="P843">
        <v>63</v>
      </c>
      <c r="Q843">
        <v>1</v>
      </c>
      <c r="R843">
        <v>0</v>
      </c>
      <c r="S843">
        <v>0</v>
      </c>
    </row>
    <row r="844" spans="1:19" hidden="1" x14ac:dyDescent="0.2">
      <c r="A844" t="s">
        <v>597</v>
      </c>
      <c r="B844" t="s">
        <v>476</v>
      </c>
      <c r="C844" t="s">
        <v>43</v>
      </c>
      <c r="D844" t="s">
        <v>42</v>
      </c>
      <c r="E844">
        <v>8</v>
      </c>
      <c r="F844" t="s">
        <v>598</v>
      </c>
      <c r="G844" t="s">
        <v>196</v>
      </c>
      <c r="O844">
        <v>3</v>
      </c>
      <c r="P844">
        <v>3</v>
      </c>
      <c r="Q844">
        <v>0</v>
      </c>
      <c r="R844">
        <v>0</v>
      </c>
      <c r="S844">
        <v>0</v>
      </c>
    </row>
    <row r="845" spans="1:19" hidden="1" x14ac:dyDescent="0.2">
      <c r="A845" t="s">
        <v>679</v>
      </c>
      <c r="B845" t="s">
        <v>476</v>
      </c>
      <c r="C845" t="s">
        <v>37</v>
      </c>
      <c r="D845" t="s">
        <v>60</v>
      </c>
      <c r="E845">
        <v>5</v>
      </c>
      <c r="F845" t="s">
        <v>680</v>
      </c>
      <c r="G845" t="s">
        <v>166</v>
      </c>
      <c r="O845">
        <v>3</v>
      </c>
      <c r="P845">
        <v>0</v>
      </c>
      <c r="Q845">
        <v>0</v>
      </c>
      <c r="R845">
        <v>0</v>
      </c>
      <c r="S845">
        <v>0</v>
      </c>
    </row>
    <row r="846" spans="1:19" hidden="1" x14ac:dyDescent="0.2">
      <c r="A846" t="s">
        <v>1420</v>
      </c>
      <c r="B846" t="s">
        <v>1344</v>
      </c>
      <c r="C846" t="s">
        <v>51</v>
      </c>
      <c r="D846" t="s">
        <v>48</v>
      </c>
      <c r="E846">
        <v>8</v>
      </c>
      <c r="F846" t="s">
        <v>1421</v>
      </c>
      <c r="G846" t="s">
        <v>199</v>
      </c>
      <c r="O846">
        <v>1</v>
      </c>
      <c r="P846">
        <v>0</v>
      </c>
      <c r="Q846">
        <v>0</v>
      </c>
      <c r="R846">
        <v>0</v>
      </c>
      <c r="S846">
        <v>0</v>
      </c>
    </row>
    <row r="847" spans="1:19" hidden="1" x14ac:dyDescent="0.2">
      <c r="A847" t="s">
        <v>605</v>
      </c>
      <c r="B847" t="s">
        <v>476</v>
      </c>
      <c r="C847" t="s">
        <v>59</v>
      </c>
      <c r="D847" t="s">
        <v>58</v>
      </c>
      <c r="E847">
        <v>1</v>
      </c>
      <c r="F847" t="s">
        <v>606</v>
      </c>
      <c r="G847" t="s">
        <v>96</v>
      </c>
      <c r="O847">
        <v>4</v>
      </c>
      <c r="P847">
        <v>11</v>
      </c>
      <c r="Q847">
        <v>0</v>
      </c>
      <c r="R847">
        <v>0</v>
      </c>
      <c r="S847">
        <v>0</v>
      </c>
    </row>
    <row r="848" spans="1:19" hidden="1" x14ac:dyDescent="0.2">
      <c r="A848" t="s">
        <v>541</v>
      </c>
      <c r="B848" t="s">
        <v>531</v>
      </c>
      <c r="C848" t="s">
        <v>44</v>
      </c>
      <c r="D848" t="s">
        <v>57</v>
      </c>
      <c r="E848">
        <v>6</v>
      </c>
      <c r="F848" t="s">
        <v>542</v>
      </c>
      <c r="G848" t="s">
        <v>177</v>
      </c>
      <c r="O848">
        <v>3</v>
      </c>
      <c r="P848">
        <v>10</v>
      </c>
      <c r="Q848">
        <v>0</v>
      </c>
      <c r="R848">
        <v>0</v>
      </c>
      <c r="S848">
        <v>0</v>
      </c>
    </row>
    <row r="849" spans="1:19" hidden="1" x14ac:dyDescent="0.2">
      <c r="A849" t="s">
        <v>653</v>
      </c>
      <c r="B849" t="s">
        <v>476</v>
      </c>
      <c r="C849" t="s">
        <v>34</v>
      </c>
      <c r="D849" t="s">
        <v>37</v>
      </c>
      <c r="E849">
        <v>7</v>
      </c>
      <c r="F849" t="s">
        <v>654</v>
      </c>
      <c r="G849" t="s">
        <v>193</v>
      </c>
      <c r="O849">
        <v>2</v>
      </c>
      <c r="P849">
        <v>24</v>
      </c>
      <c r="Q849">
        <v>0</v>
      </c>
      <c r="R849">
        <v>0</v>
      </c>
      <c r="S849">
        <v>0</v>
      </c>
    </row>
    <row r="850" spans="1:19" hidden="1" x14ac:dyDescent="0.2">
      <c r="A850" t="s">
        <v>583</v>
      </c>
      <c r="B850" t="s">
        <v>476</v>
      </c>
      <c r="C850" t="s">
        <v>48</v>
      </c>
      <c r="D850" t="s">
        <v>46</v>
      </c>
      <c r="E850">
        <v>6</v>
      </c>
      <c r="F850" t="s">
        <v>584</v>
      </c>
      <c r="G850" t="s">
        <v>169</v>
      </c>
      <c r="O850">
        <v>24</v>
      </c>
      <c r="P850">
        <v>88</v>
      </c>
      <c r="Q850">
        <v>0</v>
      </c>
      <c r="R850">
        <v>0</v>
      </c>
      <c r="S850">
        <v>0</v>
      </c>
    </row>
    <row r="851" spans="1:19" hidden="1" x14ac:dyDescent="0.2">
      <c r="A851" t="s">
        <v>679</v>
      </c>
      <c r="B851" t="s">
        <v>476</v>
      </c>
      <c r="C851" t="s">
        <v>37</v>
      </c>
      <c r="D851" t="s">
        <v>34</v>
      </c>
      <c r="E851">
        <v>7</v>
      </c>
      <c r="F851" t="s">
        <v>680</v>
      </c>
      <c r="G851" t="s">
        <v>193</v>
      </c>
      <c r="O851">
        <v>4</v>
      </c>
      <c r="P851">
        <v>13</v>
      </c>
      <c r="Q851">
        <v>0</v>
      </c>
      <c r="R851">
        <v>0</v>
      </c>
      <c r="S851">
        <v>0</v>
      </c>
    </row>
    <row r="852" spans="1:19" hidden="1" x14ac:dyDescent="0.2">
      <c r="A852" t="s">
        <v>718</v>
      </c>
      <c r="B852" t="s">
        <v>531</v>
      </c>
      <c r="C852" t="s">
        <v>53</v>
      </c>
      <c r="D852" t="s">
        <v>36</v>
      </c>
      <c r="E852">
        <v>7</v>
      </c>
      <c r="F852" t="s">
        <v>719</v>
      </c>
      <c r="G852" t="s">
        <v>191</v>
      </c>
      <c r="O852">
        <v>1</v>
      </c>
      <c r="P852">
        <v>1</v>
      </c>
      <c r="Q852">
        <v>0</v>
      </c>
      <c r="R852">
        <v>0</v>
      </c>
      <c r="S852">
        <v>0</v>
      </c>
    </row>
    <row r="853" spans="1:19" hidden="1" x14ac:dyDescent="0.2">
      <c r="A853" t="s">
        <v>581</v>
      </c>
      <c r="B853" t="s">
        <v>476</v>
      </c>
      <c r="C853" t="s">
        <v>62</v>
      </c>
      <c r="D853" t="s">
        <v>61</v>
      </c>
      <c r="E853">
        <v>8</v>
      </c>
      <c r="F853" t="s">
        <v>582</v>
      </c>
      <c r="G853" t="s">
        <v>197</v>
      </c>
      <c r="O853">
        <v>4</v>
      </c>
      <c r="P853">
        <v>9</v>
      </c>
      <c r="Q853">
        <v>0</v>
      </c>
      <c r="R853">
        <v>0</v>
      </c>
      <c r="S853">
        <v>0</v>
      </c>
    </row>
    <row r="854" spans="1:19" hidden="1" x14ac:dyDescent="0.2">
      <c r="A854" t="s">
        <v>645</v>
      </c>
      <c r="B854" t="s">
        <v>476</v>
      </c>
      <c r="C854" t="s">
        <v>40</v>
      </c>
      <c r="D854" t="s">
        <v>59</v>
      </c>
      <c r="E854">
        <v>4</v>
      </c>
      <c r="F854" t="s">
        <v>646</v>
      </c>
      <c r="G854" t="s">
        <v>143</v>
      </c>
      <c r="O854">
        <v>1</v>
      </c>
      <c r="P854">
        <v>-2</v>
      </c>
      <c r="Q854">
        <v>0</v>
      </c>
      <c r="R854">
        <v>0</v>
      </c>
      <c r="S854">
        <v>0</v>
      </c>
    </row>
    <row r="855" spans="1:19" hidden="1" x14ac:dyDescent="0.2">
      <c r="A855" t="s">
        <v>575</v>
      </c>
      <c r="B855" t="s">
        <v>476</v>
      </c>
      <c r="C855" t="s">
        <v>45</v>
      </c>
      <c r="D855" t="s">
        <v>56</v>
      </c>
      <c r="E855">
        <v>3</v>
      </c>
      <c r="F855" t="s">
        <v>576</v>
      </c>
      <c r="G855" t="s">
        <v>129</v>
      </c>
      <c r="O855">
        <v>10</v>
      </c>
      <c r="P855">
        <v>36</v>
      </c>
      <c r="Q855">
        <v>0</v>
      </c>
      <c r="R855">
        <v>0</v>
      </c>
      <c r="S855">
        <v>0</v>
      </c>
    </row>
    <row r="856" spans="1:19" hidden="1" x14ac:dyDescent="0.2">
      <c r="A856" t="s">
        <v>565</v>
      </c>
      <c r="B856" t="s">
        <v>476</v>
      </c>
      <c r="C856" t="s">
        <v>45</v>
      </c>
      <c r="D856" t="s">
        <v>54</v>
      </c>
      <c r="E856">
        <v>2</v>
      </c>
      <c r="F856" t="s">
        <v>566</v>
      </c>
      <c r="G856" t="s">
        <v>116</v>
      </c>
      <c r="O856">
        <v>12</v>
      </c>
      <c r="P856">
        <v>43</v>
      </c>
      <c r="Q856">
        <v>0</v>
      </c>
      <c r="R856">
        <v>0</v>
      </c>
      <c r="S856">
        <v>0</v>
      </c>
    </row>
    <row r="857" spans="1:19" hidden="1" x14ac:dyDescent="0.2">
      <c r="A857" t="s">
        <v>581</v>
      </c>
      <c r="B857" t="s">
        <v>476</v>
      </c>
      <c r="C857" t="s">
        <v>62</v>
      </c>
      <c r="D857" t="s">
        <v>48</v>
      </c>
      <c r="E857">
        <v>7</v>
      </c>
      <c r="F857" t="s">
        <v>582</v>
      </c>
      <c r="G857" t="s">
        <v>190</v>
      </c>
      <c r="O857">
        <v>1</v>
      </c>
      <c r="P857">
        <v>2</v>
      </c>
      <c r="Q857">
        <v>0</v>
      </c>
      <c r="R857">
        <v>0</v>
      </c>
      <c r="S857">
        <v>0</v>
      </c>
    </row>
    <row r="858" spans="1:19" hidden="1" x14ac:dyDescent="0.2">
      <c r="A858" t="s">
        <v>689</v>
      </c>
      <c r="B858" t="s">
        <v>476</v>
      </c>
      <c r="C858" t="s">
        <v>52</v>
      </c>
      <c r="D858" t="s">
        <v>46</v>
      </c>
      <c r="E858">
        <v>2</v>
      </c>
      <c r="F858" t="s">
        <v>690</v>
      </c>
      <c r="G858" t="s">
        <v>108</v>
      </c>
      <c r="O858">
        <v>6</v>
      </c>
      <c r="P858">
        <v>21</v>
      </c>
      <c r="Q858">
        <v>1</v>
      </c>
      <c r="R858">
        <v>0</v>
      </c>
      <c r="S858">
        <v>0</v>
      </c>
    </row>
    <row r="859" spans="1:19" hidden="1" x14ac:dyDescent="0.2">
      <c r="A859" t="s">
        <v>553</v>
      </c>
      <c r="B859" t="s">
        <v>476</v>
      </c>
      <c r="C859" t="s">
        <v>48</v>
      </c>
      <c r="D859" t="s">
        <v>35</v>
      </c>
      <c r="E859">
        <v>3</v>
      </c>
      <c r="F859" t="s">
        <v>554</v>
      </c>
      <c r="G859" t="s">
        <v>131</v>
      </c>
      <c r="O859">
        <v>1</v>
      </c>
      <c r="P859">
        <v>2</v>
      </c>
      <c r="Q859">
        <v>0</v>
      </c>
      <c r="R859">
        <v>0</v>
      </c>
      <c r="S859">
        <v>0</v>
      </c>
    </row>
    <row r="860" spans="1:19" hidden="1" x14ac:dyDescent="0.2">
      <c r="A860" t="s">
        <v>749</v>
      </c>
      <c r="B860" t="s">
        <v>476</v>
      </c>
      <c r="C860" t="s">
        <v>31</v>
      </c>
      <c r="D860" t="s">
        <v>61</v>
      </c>
      <c r="E860">
        <v>3</v>
      </c>
      <c r="F860" t="s">
        <v>750</v>
      </c>
      <c r="G860" t="s">
        <v>137</v>
      </c>
      <c r="O860">
        <v>3</v>
      </c>
      <c r="P860">
        <v>11</v>
      </c>
      <c r="Q860">
        <v>0</v>
      </c>
      <c r="R860">
        <v>0</v>
      </c>
      <c r="S860">
        <v>0</v>
      </c>
    </row>
    <row r="861" spans="1:19" hidden="1" x14ac:dyDescent="0.2">
      <c r="A861" t="s">
        <v>627</v>
      </c>
      <c r="B861" t="s">
        <v>476</v>
      </c>
      <c r="C861" t="s">
        <v>47</v>
      </c>
      <c r="D861" t="s">
        <v>57</v>
      </c>
      <c r="E861">
        <v>2</v>
      </c>
      <c r="F861" t="s">
        <v>628</v>
      </c>
      <c r="G861" t="s">
        <v>121</v>
      </c>
      <c r="O861">
        <v>3</v>
      </c>
      <c r="P861">
        <v>9</v>
      </c>
      <c r="Q861">
        <v>0</v>
      </c>
      <c r="R861">
        <v>0</v>
      </c>
      <c r="S861">
        <v>0</v>
      </c>
    </row>
    <row r="862" spans="1:19" hidden="1" x14ac:dyDescent="0.2">
      <c r="A862" t="s">
        <v>699</v>
      </c>
      <c r="B862" t="s">
        <v>476</v>
      </c>
      <c r="C862" t="s">
        <v>56</v>
      </c>
      <c r="D862" t="s">
        <v>31</v>
      </c>
      <c r="E862">
        <v>5</v>
      </c>
      <c r="F862" t="s">
        <v>700</v>
      </c>
      <c r="G862" t="s">
        <v>164</v>
      </c>
      <c r="O862">
        <v>6</v>
      </c>
      <c r="P862">
        <v>13</v>
      </c>
      <c r="Q862">
        <v>0</v>
      </c>
      <c r="R862">
        <v>0</v>
      </c>
      <c r="S862">
        <v>0</v>
      </c>
    </row>
    <row r="863" spans="1:19" hidden="1" x14ac:dyDescent="0.2">
      <c r="A863" t="s">
        <v>743</v>
      </c>
      <c r="B863" t="s">
        <v>476</v>
      </c>
      <c r="C863" t="s">
        <v>47</v>
      </c>
      <c r="D863" t="s">
        <v>31</v>
      </c>
      <c r="E863">
        <v>8</v>
      </c>
      <c r="F863" t="s">
        <v>744</v>
      </c>
      <c r="G863" t="s">
        <v>208</v>
      </c>
      <c r="O863">
        <v>2</v>
      </c>
      <c r="P863">
        <v>2</v>
      </c>
      <c r="Q863">
        <v>0</v>
      </c>
      <c r="R863">
        <v>0</v>
      </c>
      <c r="S863">
        <v>0</v>
      </c>
    </row>
    <row r="864" spans="1:19" hidden="1" x14ac:dyDescent="0.2">
      <c r="A864" t="s">
        <v>689</v>
      </c>
      <c r="B864" t="s">
        <v>476</v>
      </c>
      <c r="C864" t="s">
        <v>52</v>
      </c>
      <c r="D864" t="s">
        <v>56</v>
      </c>
      <c r="E864">
        <v>4</v>
      </c>
      <c r="F864" t="s">
        <v>690</v>
      </c>
      <c r="G864" t="s">
        <v>147</v>
      </c>
      <c r="O864">
        <v>1</v>
      </c>
      <c r="P864">
        <v>4</v>
      </c>
      <c r="Q864">
        <v>0</v>
      </c>
      <c r="R864">
        <v>0</v>
      </c>
      <c r="S864">
        <v>0</v>
      </c>
    </row>
    <row r="865" spans="1:19" hidden="1" x14ac:dyDescent="0.2">
      <c r="A865" t="s">
        <v>649</v>
      </c>
      <c r="B865" t="s">
        <v>476</v>
      </c>
      <c r="C865" t="s">
        <v>46</v>
      </c>
      <c r="D865" t="s">
        <v>55</v>
      </c>
      <c r="E865">
        <v>7</v>
      </c>
      <c r="F865" t="s">
        <v>650</v>
      </c>
      <c r="G865" t="s">
        <v>195</v>
      </c>
      <c r="O865">
        <v>18</v>
      </c>
      <c r="P865">
        <v>122</v>
      </c>
      <c r="Q865">
        <v>1</v>
      </c>
      <c r="R865">
        <v>0</v>
      </c>
      <c r="S865">
        <v>1</v>
      </c>
    </row>
    <row r="866" spans="1:19" hidden="1" x14ac:dyDescent="0.2">
      <c r="A866" t="s">
        <v>571</v>
      </c>
      <c r="B866" t="s">
        <v>476</v>
      </c>
      <c r="C866" t="s">
        <v>57</v>
      </c>
      <c r="D866" t="s">
        <v>35</v>
      </c>
      <c r="E866">
        <v>1</v>
      </c>
      <c r="F866" t="s">
        <v>572</v>
      </c>
      <c r="G866" t="s">
        <v>99</v>
      </c>
      <c r="O866">
        <v>2</v>
      </c>
      <c r="P866">
        <v>5</v>
      </c>
      <c r="Q866">
        <v>0</v>
      </c>
      <c r="R866">
        <v>0</v>
      </c>
      <c r="S866">
        <v>0</v>
      </c>
    </row>
    <row r="867" spans="1:19" hidden="1" x14ac:dyDescent="0.2">
      <c r="A867" t="s">
        <v>514</v>
      </c>
      <c r="B867" t="s">
        <v>476</v>
      </c>
      <c r="C867" t="s">
        <v>36</v>
      </c>
      <c r="D867" t="s">
        <v>33</v>
      </c>
      <c r="E867">
        <v>3</v>
      </c>
      <c r="F867" t="s">
        <v>515</v>
      </c>
      <c r="G867" t="s">
        <v>133</v>
      </c>
      <c r="O867">
        <v>14</v>
      </c>
      <c r="P867">
        <v>46</v>
      </c>
      <c r="Q867">
        <v>0</v>
      </c>
      <c r="R867">
        <v>0</v>
      </c>
      <c r="S867">
        <v>0</v>
      </c>
    </row>
    <row r="868" spans="1:19" hidden="1" x14ac:dyDescent="0.2">
      <c r="A868" t="s">
        <v>571</v>
      </c>
      <c r="B868" t="s">
        <v>476</v>
      </c>
      <c r="C868" t="s">
        <v>57</v>
      </c>
      <c r="D868" t="s">
        <v>51</v>
      </c>
      <c r="E868">
        <v>5</v>
      </c>
      <c r="F868" t="s">
        <v>572</v>
      </c>
      <c r="G868" t="s">
        <v>160</v>
      </c>
      <c r="O868">
        <v>23</v>
      </c>
      <c r="P868">
        <v>169</v>
      </c>
      <c r="Q868">
        <v>1</v>
      </c>
      <c r="R868">
        <v>0</v>
      </c>
      <c r="S868">
        <v>1</v>
      </c>
    </row>
    <row r="869" spans="1:19" hidden="1" x14ac:dyDescent="0.2">
      <c r="A869" t="s">
        <v>645</v>
      </c>
      <c r="B869" t="s">
        <v>476</v>
      </c>
      <c r="C869" t="s">
        <v>40</v>
      </c>
      <c r="D869" t="s">
        <v>58</v>
      </c>
      <c r="E869">
        <v>7</v>
      </c>
      <c r="F869" t="s">
        <v>646</v>
      </c>
      <c r="G869" t="s">
        <v>184</v>
      </c>
      <c r="O869">
        <v>6</v>
      </c>
      <c r="P869">
        <v>8</v>
      </c>
      <c r="Q869">
        <v>0</v>
      </c>
      <c r="R869">
        <v>0</v>
      </c>
      <c r="S869">
        <v>0</v>
      </c>
    </row>
    <row r="870" spans="1:19" hidden="1" x14ac:dyDescent="0.2">
      <c r="A870" t="s">
        <v>751</v>
      </c>
      <c r="B870" t="s">
        <v>368</v>
      </c>
      <c r="C870" t="s">
        <v>50</v>
      </c>
      <c r="D870" t="s">
        <v>33</v>
      </c>
      <c r="E870">
        <v>4</v>
      </c>
      <c r="F870" t="s">
        <v>752</v>
      </c>
      <c r="G870" t="s">
        <v>142</v>
      </c>
      <c r="O870">
        <v>1</v>
      </c>
      <c r="P870">
        <v>-4</v>
      </c>
      <c r="Q870">
        <v>0</v>
      </c>
      <c r="R870">
        <v>0</v>
      </c>
      <c r="S870">
        <v>0</v>
      </c>
    </row>
    <row r="871" spans="1:19" hidden="1" x14ac:dyDescent="0.2">
      <c r="A871" t="s">
        <v>619</v>
      </c>
      <c r="B871" t="s">
        <v>476</v>
      </c>
      <c r="C871" t="s">
        <v>51</v>
      </c>
      <c r="D871" t="s">
        <v>62</v>
      </c>
      <c r="E871">
        <v>4</v>
      </c>
      <c r="F871" t="s">
        <v>620</v>
      </c>
      <c r="G871" t="s">
        <v>144</v>
      </c>
      <c r="O871">
        <v>13</v>
      </c>
      <c r="P871">
        <v>62</v>
      </c>
      <c r="Q871">
        <v>1</v>
      </c>
      <c r="R871">
        <v>0</v>
      </c>
      <c r="S871">
        <v>0</v>
      </c>
    </row>
    <row r="872" spans="1:19" hidden="1" x14ac:dyDescent="0.2">
      <c r="A872" t="s">
        <v>508</v>
      </c>
      <c r="B872" t="s">
        <v>476</v>
      </c>
      <c r="C872" t="s">
        <v>37</v>
      </c>
      <c r="D872" t="s">
        <v>34</v>
      </c>
      <c r="E872">
        <v>7</v>
      </c>
      <c r="F872" t="s">
        <v>509</v>
      </c>
      <c r="G872" t="s">
        <v>193</v>
      </c>
      <c r="O872">
        <v>5</v>
      </c>
      <c r="P872">
        <v>19</v>
      </c>
      <c r="Q872">
        <v>0</v>
      </c>
      <c r="R872">
        <v>0</v>
      </c>
      <c r="S872">
        <v>0</v>
      </c>
    </row>
    <row r="873" spans="1:19" hidden="1" x14ac:dyDescent="0.2">
      <c r="A873" t="s">
        <v>753</v>
      </c>
      <c r="B873" t="s">
        <v>754</v>
      </c>
      <c r="C873" t="s">
        <v>40</v>
      </c>
      <c r="D873" t="s">
        <v>58</v>
      </c>
      <c r="E873">
        <v>7</v>
      </c>
      <c r="F873" t="s">
        <v>755</v>
      </c>
      <c r="G873" t="s">
        <v>184</v>
      </c>
      <c r="O873">
        <v>1</v>
      </c>
      <c r="P873">
        <v>0</v>
      </c>
      <c r="Q873">
        <v>0</v>
      </c>
      <c r="R873">
        <v>0</v>
      </c>
      <c r="S873">
        <v>0</v>
      </c>
    </row>
    <row r="874" spans="1:19" hidden="1" x14ac:dyDescent="0.2">
      <c r="A874" t="s">
        <v>533</v>
      </c>
      <c r="B874" t="s">
        <v>476</v>
      </c>
      <c r="C874" t="s">
        <v>57</v>
      </c>
      <c r="D874" t="s">
        <v>60</v>
      </c>
      <c r="E874">
        <v>7</v>
      </c>
      <c r="F874" t="s">
        <v>534</v>
      </c>
      <c r="G874" t="s">
        <v>182</v>
      </c>
      <c r="O874">
        <v>27</v>
      </c>
      <c r="P874">
        <v>122</v>
      </c>
      <c r="Q874">
        <v>1</v>
      </c>
      <c r="R874">
        <v>0</v>
      </c>
      <c r="S874">
        <v>1</v>
      </c>
    </row>
    <row r="875" spans="1:19" hidden="1" x14ac:dyDescent="0.2">
      <c r="A875" t="s">
        <v>621</v>
      </c>
      <c r="B875" t="s">
        <v>476</v>
      </c>
      <c r="C875" t="s">
        <v>37</v>
      </c>
      <c r="D875" t="s">
        <v>41</v>
      </c>
      <c r="E875">
        <v>8</v>
      </c>
      <c r="F875" t="s">
        <v>622</v>
      </c>
      <c r="G875" t="s">
        <v>201</v>
      </c>
      <c r="O875">
        <v>4</v>
      </c>
      <c r="P875">
        <v>23</v>
      </c>
      <c r="Q875">
        <v>0</v>
      </c>
      <c r="R875">
        <v>0</v>
      </c>
      <c r="S875">
        <v>0</v>
      </c>
    </row>
    <row r="876" spans="1:19" hidden="1" x14ac:dyDescent="0.2">
      <c r="A876" t="s">
        <v>545</v>
      </c>
      <c r="B876" t="s">
        <v>476</v>
      </c>
      <c r="C876" t="s">
        <v>53</v>
      </c>
      <c r="D876" t="s">
        <v>42</v>
      </c>
      <c r="E876">
        <v>1</v>
      </c>
      <c r="F876" t="s">
        <v>546</v>
      </c>
      <c r="G876" t="s">
        <v>98</v>
      </c>
      <c r="O876">
        <v>25</v>
      </c>
      <c r="P876">
        <v>121</v>
      </c>
      <c r="Q876">
        <v>0</v>
      </c>
      <c r="R876">
        <v>0</v>
      </c>
      <c r="S876">
        <v>1</v>
      </c>
    </row>
    <row r="877" spans="1:19" hidden="1" x14ac:dyDescent="0.2">
      <c r="A877" t="s">
        <v>663</v>
      </c>
      <c r="B877" t="s">
        <v>476</v>
      </c>
      <c r="C877" t="s">
        <v>58</v>
      </c>
      <c r="D877" t="s">
        <v>42</v>
      </c>
      <c r="E877">
        <v>3</v>
      </c>
      <c r="F877" t="s">
        <v>664</v>
      </c>
      <c r="G877" t="s">
        <v>135</v>
      </c>
      <c r="O877">
        <v>12</v>
      </c>
      <c r="P877">
        <v>110</v>
      </c>
      <c r="Q877">
        <v>1</v>
      </c>
      <c r="R877">
        <v>0</v>
      </c>
      <c r="S877">
        <v>1</v>
      </c>
    </row>
    <row r="878" spans="1:19" hidden="1" x14ac:dyDescent="0.2">
      <c r="A878" t="s">
        <v>756</v>
      </c>
      <c r="B878" t="s">
        <v>531</v>
      </c>
      <c r="C878" t="s">
        <v>36</v>
      </c>
      <c r="D878" t="s">
        <v>54</v>
      </c>
      <c r="E878">
        <v>1</v>
      </c>
      <c r="F878" t="s">
        <v>757</v>
      </c>
      <c r="G878" t="s">
        <v>103</v>
      </c>
      <c r="O878">
        <v>1</v>
      </c>
      <c r="P878">
        <v>0</v>
      </c>
      <c r="Q878">
        <v>0</v>
      </c>
      <c r="R878">
        <v>0</v>
      </c>
      <c r="S878">
        <v>0</v>
      </c>
    </row>
    <row r="879" spans="1:19" hidden="1" x14ac:dyDescent="0.2">
      <c r="A879" t="s">
        <v>758</v>
      </c>
      <c r="B879" t="s">
        <v>476</v>
      </c>
      <c r="C879" t="s">
        <v>61</v>
      </c>
      <c r="D879" t="s">
        <v>39</v>
      </c>
      <c r="E879">
        <v>7</v>
      </c>
      <c r="F879" t="s">
        <v>759</v>
      </c>
      <c r="G879" t="s">
        <v>187</v>
      </c>
      <c r="O879">
        <v>1</v>
      </c>
      <c r="P879">
        <v>0</v>
      </c>
      <c r="Q879">
        <v>0</v>
      </c>
      <c r="R879">
        <v>0</v>
      </c>
      <c r="S879">
        <v>0</v>
      </c>
    </row>
    <row r="880" spans="1:19" hidden="1" x14ac:dyDescent="0.2">
      <c r="A880" t="s">
        <v>535</v>
      </c>
      <c r="B880" t="s">
        <v>476</v>
      </c>
      <c r="C880" t="s">
        <v>54</v>
      </c>
      <c r="D880" t="s">
        <v>50</v>
      </c>
      <c r="E880">
        <v>7</v>
      </c>
      <c r="F880" t="s">
        <v>536</v>
      </c>
      <c r="G880" t="s">
        <v>183</v>
      </c>
      <c r="O880">
        <v>10</v>
      </c>
      <c r="P880">
        <v>57</v>
      </c>
      <c r="Q880">
        <v>0</v>
      </c>
      <c r="R880">
        <v>0</v>
      </c>
      <c r="S880">
        <v>0</v>
      </c>
    </row>
    <row r="881" spans="1:27" hidden="1" x14ac:dyDescent="0.2">
      <c r="A881" t="s">
        <v>478</v>
      </c>
      <c r="B881" t="s">
        <v>476</v>
      </c>
      <c r="C881" t="s">
        <v>46</v>
      </c>
      <c r="D881" t="s">
        <v>61</v>
      </c>
      <c r="E881">
        <v>5</v>
      </c>
      <c r="F881" t="s">
        <v>479</v>
      </c>
      <c r="G881" t="s">
        <v>163</v>
      </c>
      <c r="O881">
        <v>3</v>
      </c>
      <c r="P881">
        <v>6</v>
      </c>
      <c r="Q881">
        <v>2</v>
      </c>
      <c r="R881">
        <v>0</v>
      </c>
      <c r="S881">
        <v>0</v>
      </c>
    </row>
    <row r="882" spans="1:27" hidden="1" x14ac:dyDescent="0.2">
      <c r="A882" t="s">
        <v>679</v>
      </c>
      <c r="B882" t="s">
        <v>476</v>
      </c>
      <c r="C882" t="s">
        <v>37</v>
      </c>
      <c r="D882" t="s">
        <v>50</v>
      </c>
      <c r="E882">
        <v>2</v>
      </c>
      <c r="F882" t="s">
        <v>680</v>
      </c>
      <c r="G882" t="s">
        <v>109</v>
      </c>
      <c r="O882">
        <v>6</v>
      </c>
      <c r="P882">
        <v>43</v>
      </c>
      <c r="Q882">
        <v>0</v>
      </c>
      <c r="R882">
        <v>0</v>
      </c>
      <c r="S882">
        <v>0</v>
      </c>
    </row>
    <row r="883" spans="1:27" hidden="1" x14ac:dyDescent="0.2">
      <c r="A883" t="s">
        <v>526</v>
      </c>
      <c r="B883" t="s">
        <v>476</v>
      </c>
      <c r="C883" t="s">
        <v>61</v>
      </c>
      <c r="D883" t="s">
        <v>39</v>
      </c>
      <c r="E883">
        <v>7</v>
      </c>
      <c r="F883" t="s">
        <v>527</v>
      </c>
      <c r="G883" t="s">
        <v>187</v>
      </c>
      <c r="O883">
        <v>8</v>
      </c>
      <c r="P883">
        <v>43</v>
      </c>
      <c r="Q883">
        <v>0</v>
      </c>
      <c r="R883">
        <v>0</v>
      </c>
      <c r="S883">
        <v>0</v>
      </c>
    </row>
    <row r="884" spans="1:27" hidden="1" x14ac:dyDescent="0.2">
      <c r="A884" t="s">
        <v>589</v>
      </c>
      <c r="B884" t="s">
        <v>476</v>
      </c>
      <c r="C884" t="s">
        <v>44</v>
      </c>
      <c r="D884" t="s">
        <v>33</v>
      </c>
      <c r="E884">
        <v>2</v>
      </c>
      <c r="F884" t="s">
        <v>590</v>
      </c>
      <c r="G884" t="s">
        <v>111</v>
      </c>
      <c r="O884">
        <v>1</v>
      </c>
      <c r="P884">
        <v>3</v>
      </c>
      <c r="Q884">
        <v>0</v>
      </c>
      <c r="R884">
        <v>0</v>
      </c>
      <c r="S884">
        <v>0</v>
      </c>
    </row>
    <row r="885" spans="1:27" hidden="1" x14ac:dyDescent="0.2">
      <c r="A885" t="s">
        <v>685</v>
      </c>
      <c r="B885" t="s">
        <v>476</v>
      </c>
      <c r="C885" t="s">
        <v>34</v>
      </c>
      <c r="D885" t="s">
        <v>41</v>
      </c>
      <c r="E885">
        <v>4</v>
      </c>
      <c r="F885" t="s">
        <v>686</v>
      </c>
      <c r="G885" t="s">
        <v>152</v>
      </c>
      <c r="O885">
        <v>1</v>
      </c>
      <c r="P885">
        <v>-1</v>
      </c>
      <c r="Q885">
        <v>0</v>
      </c>
      <c r="R885">
        <v>0</v>
      </c>
      <c r="S885">
        <v>0</v>
      </c>
    </row>
    <row r="886" spans="1:27" hidden="1" x14ac:dyDescent="0.2">
      <c r="A886" t="s">
        <v>734</v>
      </c>
      <c r="B886" t="s">
        <v>476</v>
      </c>
      <c r="C886" t="s">
        <v>44</v>
      </c>
      <c r="D886" t="s">
        <v>36</v>
      </c>
      <c r="E886">
        <v>4</v>
      </c>
      <c r="F886" t="s">
        <v>735</v>
      </c>
      <c r="G886" t="s">
        <v>140</v>
      </c>
      <c r="O886">
        <v>8</v>
      </c>
      <c r="P886">
        <v>25</v>
      </c>
      <c r="Q886">
        <v>0</v>
      </c>
      <c r="R886">
        <v>0</v>
      </c>
      <c r="S886">
        <v>0</v>
      </c>
    </row>
    <row r="887" spans="1:27" hidden="1" x14ac:dyDescent="0.2">
      <c r="A887" t="s">
        <v>679</v>
      </c>
      <c r="B887" t="s">
        <v>476</v>
      </c>
      <c r="C887" t="s">
        <v>37</v>
      </c>
      <c r="D887" t="s">
        <v>34</v>
      </c>
      <c r="E887">
        <v>1</v>
      </c>
      <c r="F887" t="s">
        <v>680</v>
      </c>
      <c r="G887" t="s">
        <v>104</v>
      </c>
      <c r="O887">
        <v>6</v>
      </c>
      <c r="P887">
        <v>14</v>
      </c>
      <c r="Q887">
        <v>0</v>
      </c>
      <c r="R887">
        <v>0</v>
      </c>
      <c r="S887">
        <v>0</v>
      </c>
    </row>
    <row r="888" spans="1:27" hidden="1" x14ac:dyDescent="0.2">
      <c r="A888" t="s">
        <v>760</v>
      </c>
      <c r="B888" t="s">
        <v>531</v>
      </c>
      <c r="C888" t="s">
        <v>32</v>
      </c>
      <c r="D888" t="s">
        <v>45</v>
      </c>
      <c r="E888">
        <v>1</v>
      </c>
      <c r="F888" t="s">
        <v>761</v>
      </c>
      <c r="G888" t="s">
        <v>93</v>
      </c>
      <c r="O888">
        <v>2</v>
      </c>
      <c r="P888">
        <v>2</v>
      </c>
      <c r="Q888">
        <v>0</v>
      </c>
      <c r="R888">
        <v>0</v>
      </c>
      <c r="S888">
        <v>0</v>
      </c>
    </row>
    <row r="889" spans="1:27" hidden="1" x14ac:dyDescent="0.2">
      <c r="A889" t="s">
        <v>613</v>
      </c>
      <c r="B889" t="s">
        <v>476</v>
      </c>
      <c r="C889" t="s">
        <v>55</v>
      </c>
      <c r="D889" t="s">
        <v>51</v>
      </c>
      <c r="E889">
        <v>3</v>
      </c>
      <c r="F889" t="s">
        <v>614</v>
      </c>
      <c r="G889" t="s">
        <v>125</v>
      </c>
      <c r="O889">
        <v>3</v>
      </c>
      <c r="P889">
        <v>12</v>
      </c>
      <c r="Q889">
        <v>0</v>
      </c>
      <c r="R889">
        <v>0</v>
      </c>
      <c r="S889">
        <v>0</v>
      </c>
    </row>
    <row r="890" spans="1:27" hidden="1" x14ac:dyDescent="0.2">
      <c r="A890" t="s">
        <v>625</v>
      </c>
      <c r="B890" t="s">
        <v>476</v>
      </c>
      <c r="C890" t="s">
        <v>33</v>
      </c>
      <c r="D890" t="s">
        <v>50</v>
      </c>
      <c r="E890">
        <v>4</v>
      </c>
      <c r="F890" t="s">
        <v>626</v>
      </c>
      <c r="G890" t="s">
        <v>142</v>
      </c>
      <c r="O890">
        <v>6</v>
      </c>
      <c r="P890">
        <v>17</v>
      </c>
      <c r="Q890">
        <v>0</v>
      </c>
      <c r="R890">
        <v>0</v>
      </c>
      <c r="S890">
        <v>0</v>
      </c>
    </row>
    <row r="891" spans="1:27" hidden="1" x14ac:dyDescent="0.2">
      <c r="A891" t="s">
        <v>593</v>
      </c>
      <c r="B891" t="s">
        <v>476</v>
      </c>
      <c r="C891" t="s">
        <v>39</v>
      </c>
      <c r="D891" t="s">
        <v>61</v>
      </c>
      <c r="E891">
        <v>2</v>
      </c>
      <c r="F891" t="s">
        <v>594</v>
      </c>
      <c r="G891" t="s">
        <v>110</v>
      </c>
      <c r="O891">
        <v>2</v>
      </c>
      <c r="P891">
        <v>8</v>
      </c>
      <c r="Q891">
        <v>0</v>
      </c>
      <c r="R891">
        <v>0</v>
      </c>
      <c r="S891">
        <v>0</v>
      </c>
    </row>
    <row r="892" spans="1:27" hidden="1" x14ac:dyDescent="0.2">
      <c r="A892" t="s">
        <v>661</v>
      </c>
      <c r="B892" t="s">
        <v>476</v>
      </c>
      <c r="C892" t="s">
        <v>44</v>
      </c>
      <c r="D892" t="s">
        <v>36</v>
      </c>
      <c r="E892">
        <v>4</v>
      </c>
      <c r="F892" t="s">
        <v>662</v>
      </c>
      <c r="G892" t="s">
        <v>140</v>
      </c>
      <c r="O892">
        <v>10</v>
      </c>
      <c r="P892">
        <v>50</v>
      </c>
      <c r="Q892">
        <v>0</v>
      </c>
      <c r="R892">
        <v>0</v>
      </c>
      <c r="S892">
        <v>0</v>
      </c>
    </row>
    <row r="893" spans="1:27" hidden="1" x14ac:dyDescent="0.2">
      <c r="A893" t="s">
        <v>762</v>
      </c>
      <c r="B893" t="s">
        <v>721</v>
      </c>
      <c r="C893" t="s">
        <v>58</v>
      </c>
      <c r="D893" t="s">
        <v>54</v>
      </c>
      <c r="E893">
        <v>5</v>
      </c>
      <c r="F893" t="s">
        <v>763</v>
      </c>
      <c r="G893" t="s">
        <v>155</v>
      </c>
      <c r="H893">
        <v>1</v>
      </c>
      <c r="I893">
        <v>1</v>
      </c>
      <c r="J893">
        <v>4</v>
      </c>
      <c r="K893">
        <v>0</v>
      </c>
      <c r="L893">
        <v>0</v>
      </c>
      <c r="M893">
        <v>0</v>
      </c>
      <c r="N893">
        <v>0</v>
      </c>
      <c r="T893">
        <v>3</v>
      </c>
      <c r="U893">
        <v>3</v>
      </c>
      <c r="V893">
        <v>52</v>
      </c>
      <c r="W893">
        <v>1</v>
      </c>
      <c r="X893">
        <v>0</v>
      </c>
      <c r="Y893">
        <v>0</v>
      </c>
    </row>
    <row r="894" spans="1:27" hidden="1" x14ac:dyDescent="0.2">
      <c r="A894" t="s">
        <v>764</v>
      </c>
      <c r="B894" t="s">
        <v>721</v>
      </c>
      <c r="C894" t="s">
        <v>53</v>
      </c>
      <c r="D894" t="s">
        <v>32</v>
      </c>
      <c r="E894">
        <v>6</v>
      </c>
      <c r="F894" t="s">
        <v>765</v>
      </c>
      <c r="G894" t="s">
        <v>176</v>
      </c>
      <c r="H894">
        <v>1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T894">
        <v>9</v>
      </c>
      <c r="U894">
        <v>4</v>
      </c>
      <c r="V894">
        <v>40</v>
      </c>
      <c r="W894">
        <v>0</v>
      </c>
      <c r="X894">
        <v>0</v>
      </c>
      <c r="Y894">
        <v>0</v>
      </c>
    </row>
    <row r="895" spans="1:27" hidden="1" x14ac:dyDescent="0.2">
      <c r="A895" t="s">
        <v>766</v>
      </c>
      <c r="B895" t="s">
        <v>721</v>
      </c>
      <c r="C895" t="s">
        <v>57</v>
      </c>
      <c r="D895" t="s">
        <v>44</v>
      </c>
      <c r="E895">
        <v>6</v>
      </c>
      <c r="F895" t="s">
        <v>767</v>
      </c>
      <c r="G895" t="s">
        <v>177</v>
      </c>
      <c r="H895">
        <v>1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T895">
        <v>2</v>
      </c>
      <c r="U895">
        <v>2</v>
      </c>
      <c r="V895">
        <v>43</v>
      </c>
      <c r="W895">
        <v>1</v>
      </c>
      <c r="X895">
        <v>0</v>
      </c>
      <c r="Y895">
        <v>0</v>
      </c>
    </row>
    <row r="896" spans="1:27" hidden="1" x14ac:dyDescent="0.2">
      <c r="A896" t="s">
        <v>768</v>
      </c>
      <c r="B896" t="s">
        <v>721</v>
      </c>
      <c r="C896" t="s">
        <v>35</v>
      </c>
      <c r="D896" t="s">
        <v>57</v>
      </c>
      <c r="E896">
        <v>1</v>
      </c>
      <c r="F896" t="s">
        <v>769</v>
      </c>
      <c r="G896" t="s">
        <v>99</v>
      </c>
      <c r="O896">
        <v>4</v>
      </c>
      <c r="P896">
        <v>17</v>
      </c>
      <c r="Q896">
        <v>1</v>
      </c>
      <c r="R896">
        <v>0</v>
      </c>
      <c r="S896">
        <v>0</v>
      </c>
      <c r="T896">
        <v>4</v>
      </c>
      <c r="U896">
        <v>2</v>
      </c>
      <c r="V896">
        <v>-2</v>
      </c>
      <c r="W896">
        <v>0</v>
      </c>
      <c r="X896">
        <v>0</v>
      </c>
      <c r="Y896">
        <v>0</v>
      </c>
      <c r="Z896">
        <v>0</v>
      </c>
      <c r="AA896">
        <v>1</v>
      </c>
    </row>
    <row r="897" spans="1:27" hidden="1" x14ac:dyDescent="0.2">
      <c r="A897" t="s">
        <v>768</v>
      </c>
      <c r="B897" t="s">
        <v>721</v>
      </c>
      <c r="C897" t="s">
        <v>35</v>
      </c>
      <c r="D897" t="s">
        <v>60</v>
      </c>
      <c r="E897">
        <v>8</v>
      </c>
      <c r="F897" t="s">
        <v>769</v>
      </c>
      <c r="G897" t="s">
        <v>203</v>
      </c>
      <c r="O897">
        <v>3</v>
      </c>
      <c r="P897">
        <v>21</v>
      </c>
      <c r="Q897">
        <v>1</v>
      </c>
      <c r="R897">
        <v>0</v>
      </c>
      <c r="S897">
        <v>0</v>
      </c>
      <c r="T897">
        <v>7</v>
      </c>
      <c r="U897">
        <v>4</v>
      </c>
      <c r="V897">
        <v>98</v>
      </c>
      <c r="W897">
        <v>1</v>
      </c>
      <c r="X897">
        <v>0</v>
      </c>
      <c r="Y897">
        <v>0</v>
      </c>
      <c r="Z897">
        <v>1</v>
      </c>
      <c r="AA897">
        <v>0</v>
      </c>
    </row>
    <row r="898" spans="1:27" hidden="1" x14ac:dyDescent="0.2">
      <c r="A898" t="s">
        <v>770</v>
      </c>
      <c r="B898" t="s">
        <v>721</v>
      </c>
      <c r="C898" t="s">
        <v>61</v>
      </c>
      <c r="D898" t="s">
        <v>46</v>
      </c>
      <c r="E898">
        <v>5</v>
      </c>
      <c r="F898" t="s">
        <v>771</v>
      </c>
      <c r="G898" t="s">
        <v>163</v>
      </c>
      <c r="O898">
        <v>1</v>
      </c>
      <c r="P898">
        <v>8</v>
      </c>
      <c r="Q898">
        <v>0</v>
      </c>
      <c r="R898">
        <v>0</v>
      </c>
      <c r="S898">
        <v>0</v>
      </c>
      <c r="T898">
        <v>18</v>
      </c>
      <c r="U898">
        <v>8</v>
      </c>
      <c r="V898">
        <v>74</v>
      </c>
      <c r="W898">
        <v>0</v>
      </c>
      <c r="X898">
        <v>0</v>
      </c>
      <c r="Y898">
        <v>0</v>
      </c>
      <c r="Z898">
        <v>1</v>
      </c>
      <c r="AA898">
        <v>0</v>
      </c>
    </row>
    <row r="899" spans="1:27" hidden="1" x14ac:dyDescent="0.2">
      <c r="A899" t="s">
        <v>772</v>
      </c>
      <c r="B899" t="s">
        <v>721</v>
      </c>
      <c r="C899" t="s">
        <v>42</v>
      </c>
      <c r="D899" t="s">
        <v>53</v>
      </c>
      <c r="E899">
        <v>1</v>
      </c>
      <c r="F899" t="s">
        <v>773</v>
      </c>
      <c r="G899" t="s">
        <v>98</v>
      </c>
      <c r="O899">
        <v>1</v>
      </c>
      <c r="P899">
        <v>14</v>
      </c>
      <c r="Q899">
        <v>0</v>
      </c>
      <c r="R899">
        <v>0</v>
      </c>
      <c r="S899">
        <v>0</v>
      </c>
      <c r="T899">
        <v>12</v>
      </c>
      <c r="U899">
        <v>8</v>
      </c>
      <c r="V899">
        <v>53</v>
      </c>
      <c r="W899">
        <v>0</v>
      </c>
      <c r="X899">
        <v>0</v>
      </c>
      <c r="Y899">
        <v>0</v>
      </c>
      <c r="Z899">
        <v>0</v>
      </c>
      <c r="AA899">
        <v>1</v>
      </c>
    </row>
    <row r="900" spans="1:27" hidden="1" x14ac:dyDescent="0.2">
      <c r="A900" t="s">
        <v>774</v>
      </c>
      <c r="B900" t="s">
        <v>721</v>
      </c>
      <c r="C900" t="s">
        <v>57</v>
      </c>
      <c r="D900" t="s">
        <v>61</v>
      </c>
      <c r="E900">
        <v>4</v>
      </c>
      <c r="F900" t="s">
        <v>775</v>
      </c>
      <c r="G900" t="s">
        <v>153</v>
      </c>
      <c r="O900">
        <v>1</v>
      </c>
      <c r="P900">
        <v>1</v>
      </c>
      <c r="Q900">
        <v>0</v>
      </c>
      <c r="R900">
        <v>0</v>
      </c>
      <c r="S900">
        <v>0</v>
      </c>
      <c r="T900">
        <v>5</v>
      </c>
      <c r="U900">
        <v>4</v>
      </c>
      <c r="V900">
        <v>58</v>
      </c>
      <c r="W900">
        <v>0</v>
      </c>
      <c r="X900">
        <v>0</v>
      </c>
      <c r="Y900">
        <v>0</v>
      </c>
      <c r="Z900">
        <v>1</v>
      </c>
      <c r="AA900">
        <v>0</v>
      </c>
    </row>
    <row r="901" spans="1:27" hidden="1" x14ac:dyDescent="0.2">
      <c r="A901" t="s">
        <v>776</v>
      </c>
      <c r="B901" t="s">
        <v>721</v>
      </c>
      <c r="C901" t="s">
        <v>48</v>
      </c>
      <c r="D901" t="s">
        <v>62</v>
      </c>
      <c r="E901">
        <v>7</v>
      </c>
      <c r="F901" t="s">
        <v>777</v>
      </c>
      <c r="G901" t="s">
        <v>190</v>
      </c>
      <c r="O901">
        <v>1</v>
      </c>
      <c r="P901">
        <v>13</v>
      </c>
      <c r="Q901">
        <v>0</v>
      </c>
      <c r="R901">
        <v>0</v>
      </c>
      <c r="S901">
        <v>0</v>
      </c>
      <c r="T901">
        <v>8</v>
      </c>
      <c r="U901">
        <v>3</v>
      </c>
      <c r="V901">
        <v>45</v>
      </c>
      <c r="W901">
        <v>1</v>
      </c>
      <c r="X901">
        <v>0</v>
      </c>
      <c r="Y901">
        <v>0</v>
      </c>
    </row>
    <row r="902" spans="1:27" hidden="1" x14ac:dyDescent="0.2">
      <c r="A902" t="s">
        <v>778</v>
      </c>
      <c r="B902" t="s">
        <v>721</v>
      </c>
      <c r="C902" t="s">
        <v>55</v>
      </c>
      <c r="D902" t="s">
        <v>60</v>
      </c>
      <c r="E902">
        <v>6</v>
      </c>
      <c r="F902" t="s">
        <v>779</v>
      </c>
      <c r="G902" t="s">
        <v>178</v>
      </c>
      <c r="O902">
        <v>1</v>
      </c>
      <c r="P902">
        <v>2</v>
      </c>
      <c r="Q902">
        <v>0</v>
      </c>
      <c r="R902">
        <v>0</v>
      </c>
      <c r="S902">
        <v>0</v>
      </c>
      <c r="T902">
        <v>5</v>
      </c>
      <c r="U902">
        <v>3</v>
      </c>
      <c r="V902">
        <v>34</v>
      </c>
      <c r="W902">
        <v>0</v>
      </c>
      <c r="X902">
        <v>0</v>
      </c>
      <c r="Y902">
        <v>0</v>
      </c>
    </row>
    <row r="903" spans="1:27" hidden="1" x14ac:dyDescent="0.2">
      <c r="A903" t="s">
        <v>780</v>
      </c>
      <c r="B903" t="s">
        <v>721</v>
      </c>
      <c r="C903" t="s">
        <v>44</v>
      </c>
      <c r="D903" t="s">
        <v>38</v>
      </c>
      <c r="E903">
        <v>7</v>
      </c>
      <c r="F903" t="s">
        <v>781</v>
      </c>
      <c r="G903" t="s">
        <v>194</v>
      </c>
      <c r="O903">
        <v>1</v>
      </c>
      <c r="P903">
        <v>43</v>
      </c>
      <c r="Q903">
        <v>0</v>
      </c>
      <c r="R903">
        <v>0</v>
      </c>
      <c r="S903">
        <v>0</v>
      </c>
      <c r="T903">
        <v>8</v>
      </c>
      <c r="U903">
        <v>5</v>
      </c>
      <c r="V903">
        <v>59</v>
      </c>
      <c r="W903">
        <v>0</v>
      </c>
      <c r="X903">
        <v>0</v>
      </c>
      <c r="Y903">
        <v>0</v>
      </c>
    </row>
    <row r="904" spans="1:27" hidden="1" x14ac:dyDescent="0.2">
      <c r="A904" t="s">
        <v>782</v>
      </c>
      <c r="B904" t="s">
        <v>721</v>
      </c>
      <c r="C904" t="s">
        <v>62</v>
      </c>
      <c r="D904" t="s">
        <v>39</v>
      </c>
      <c r="E904">
        <v>6</v>
      </c>
      <c r="F904" t="s">
        <v>783</v>
      </c>
      <c r="G904" t="s">
        <v>174</v>
      </c>
      <c r="O904">
        <v>1</v>
      </c>
      <c r="P904">
        <v>1</v>
      </c>
      <c r="Q904">
        <v>0</v>
      </c>
      <c r="R904">
        <v>0</v>
      </c>
      <c r="S904">
        <v>0</v>
      </c>
      <c r="T904">
        <v>1</v>
      </c>
      <c r="U904">
        <v>0</v>
      </c>
      <c r="V904">
        <v>0</v>
      </c>
      <c r="W904">
        <v>0</v>
      </c>
      <c r="X904">
        <v>0</v>
      </c>
      <c r="Y904">
        <v>0</v>
      </c>
    </row>
    <row r="905" spans="1:27" hidden="1" x14ac:dyDescent="0.2">
      <c r="A905" t="s">
        <v>772</v>
      </c>
      <c r="B905" t="s">
        <v>721</v>
      </c>
      <c r="C905" t="s">
        <v>42</v>
      </c>
      <c r="D905" t="s">
        <v>33</v>
      </c>
      <c r="E905">
        <v>7</v>
      </c>
      <c r="F905" t="s">
        <v>773</v>
      </c>
      <c r="G905" t="s">
        <v>186</v>
      </c>
      <c r="O905">
        <v>1</v>
      </c>
      <c r="P905">
        <v>5</v>
      </c>
      <c r="Q905">
        <v>0</v>
      </c>
      <c r="R905">
        <v>0</v>
      </c>
      <c r="S905">
        <v>0</v>
      </c>
      <c r="T905">
        <v>5</v>
      </c>
      <c r="U905">
        <v>5</v>
      </c>
      <c r="V905">
        <v>83</v>
      </c>
      <c r="W905">
        <v>2</v>
      </c>
      <c r="X905">
        <v>0</v>
      </c>
      <c r="Y905">
        <v>0</v>
      </c>
    </row>
    <row r="906" spans="1:27" hidden="1" x14ac:dyDescent="0.2">
      <c r="A906" t="s">
        <v>805</v>
      </c>
      <c r="B906" t="s">
        <v>721</v>
      </c>
      <c r="C906" t="s">
        <v>54</v>
      </c>
      <c r="D906" t="s">
        <v>33</v>
      </c>
      <c r="E906">
        <v>8</v>
      </c>
      <c r="F906" t="s">
        <v>806</v>
      </c>
      <c r="G906" t="s">
        <v>205</v>
      </c>
      <c r="O906">
        <v>1</v>
      </c>
      <c r="P906">
        <v>7</v>
      </c>
      <c r="Q906">
        <v>0</v>
      </c>
      <c r="R906">
        <v>0</v>
      </c>
      <c r="S906">
        <v>0</v>
      </c>
      <c r="T906">
        <v>7</v>
      </c>
      <c r="U906">
        <v>4</v>
      </c>
      <c r="V906">
        <v>21</v>
      </c>
      <c r="W906">
        <v>0</v>
      </c>
      <c r="X906">
        <v>0</v>
      </c>
      <c r="Y906">
        <v>0</v>
      </c>
    </row>
    <row r="907" spans="1:27" hidden="1" x14ac:dyDescent="0.2">
      <c r="A907" t="s">
        <v>782</v>
      </c>
      <c r="B907" t="s">
        <v>721</v>
      </c>
      <c r="C907" t="s">
        <v>62</v>
      </c>
      <c r="D907" t="s">
        <v>33</v>
      </c>
      <c r="E907">
        <v>1</v>
      </c>
      <c r="F907" t="s">
        <v>783</v>
      </c>
      <c r="G907" t="s">
        <v>97</v>
      </c>
      <c r="O907">
        <v>1</v>
      </c>
      <c r="P907">
        <v>9</v>
      </c>
      <c r="Q907">
        <v>0</v>
      </c>
      <c r="R907">
        <v>0</v>
      </c>
      <c r="S907">
        <v>0</v>
      </c>
      <c r="T907">
        <v>2</v>
      </c>
      <c r="U907">
        <v>1</v>
      </c>
      <c r="V907">
        <v>2</v>
      </c>
      <c r="W907">
        <v>0</v>
      </c>
      <c r="X907">
        <v>0</v>
      </c>
      <c r="Y907">
        <v>0</v>
      </c>
    </row>
    <row r="908" spans="1:27" hidden="1" x14ac:dyDescent="0.2">
      <c r="A908" t="s">
        <v>784</v>
      </c>
      <c r="B908" t="s">
        <v>721</v>
      </c>
      <c r="C908" t="s">
        <v>55</v>
      </c>
      <c r="D908" t="s">
        <v>51</v>
      </c>
      <c r="E908">
        <v>3</v>
      </c>
      <c r="F908" t="s">
        <v>785</v>
      </c>
      <c r="G908" t="s">
        <v>125</v>
      </c>
      <c r="O908">
        <v>1</v>
      </c>
      <c r="P908">
        <v>8</v>
      </c>
      <c r="Q908">
        <v>0</v>
      </c>
      <c r="R908">
        <v>0</v>
      </c>
      <c r="S908">
        <v>0</v>
      </c>
      <c r="T908">
        <v>2</v>
      </c>
      <c r="U908">
        <v>2</v>
      </c>
      <c r="V908">
        <v>11</v>
      </c>
      <c r="W908">
        <v>0</v>
      </c>
      <c r="X908">
        <v>0</v>
      </c>
      <c r="Y908">
        <v>0</v>
      </c>
    </row>
    <row r="909" spans="1:27" hidden="1" x14ac:dyDescent="0.2">
      <c r="A909" t="s">
        <v>786</v>
      </c>
      <c r="B909" t="s">
        <v>721</v>
      </c>
      <c r="C909" t="s">
        <v>37</v>
      </c>
      <c r="D909" t="s">
        <v>60</v>
      </c>
      <c r="E909">
        <v>5</v>
      </c>
      <c r="F909" t="s">
        <v>787</v>
      </c>
      <c r="G909" t="s">
        <v>166</v>
      </c>
      <c r="O909">
        <v>1</v>
      </c>
      <c r="P909">
        <v>3</v>
      </c>
      <c r="Q909">
        <v>0</v>
      </c>
      <c r="R909">
        <v>0</v>
      </c>
      <c r="S909">
        <v>0</v>
      </c>
      <c r="T909">
        <v>11</v>
      </c>
      <c r="U909">
        <v>7</v>
      </c>
      <c r="V909">
        <v>121</v>
      </c>
      <c r="W909">
        <v>1</v>
      </c>
      <c r="X909">
        <v>0</v>
      </c>
      <c r="Y909">
        <v>1</v>
      </c>
    </row>
    <row r="910" spans="1:27" hidden="1" x14ac:dyDescent="0.2">
      <c r="A910" t="s">
        <v>788</v>
      </c>
      <c r="B910" t="s">
        <v>721</v>
      </c>
      <c r="C910" t="s">
        <v>51</v>
      </c>
      <c r="D910" t="s">
        <v>48</v>
      </c>
      <c r="E910">
        <v>8</v>
      </c>
      <c r="F910" t="s">
        <v>789</v>
      </c>
      <c r="G910" t="s">
        <v>199</v>
      </c>
      <c r="O910">
        <v>1</v>
      </c>
      <c r="P910">
        <v>2</v>
      </c>
      <c r="Q910">
        <v>0</v>
      </c>
      <c r="R910">
        <v>0</v>
      </c>
      <c r="S910">
        <v>0</v>
      </c>
      <c r="T910">
        <v>5</v>
      </c>
      <c r="U910">
        <v>2</v>
      </c>
      <c r="V910">
        <v>12</v>
      </c>
      <c r="W910">
        <v>0</v>
      </c>
      <c r="X910">
        <v>0</v>
      </c>
      <c r="Y910">
        <v>0</v>
      </c>
    </row>
    <row r="911" spans="1:27" hidden="1" x14ac:dyDescent="0.2">
      <c r="A911" t="s">
        <v>788</v>
      </c>
      <c r="B911" t="s">
        <v>721</v>
      </c>
      <c r="C911" t="s">
        <v>51</v>
      </c>
      <c r="D911" t="s">
        <v>49</v>
      </c>
      <c r="E911">
        <v>2</v>
      </c>
      <c r="F911" t="s">
        <v>789</v>
      </c>
      <c r="G911" t="s">
        <v>113</v>
      </c>
      <c r="O911">
        <v>1</v>
      </c>
      <c r="P911">
        <v>3</v>
      </c>
      <c r="Q911">
        <v>0</v>
      </c>
      <c r="R911">
        <v>0</v>
      </c>
      <c r="S911">
        <v>0</v>
      </c>
      <c r="T911">
        <v>5</v>
      </c>
      <c r="U911">
        <v>2</v>
      </c>
      <c r="V911">
        <v>48</v>
      </c>
      <c r="W911">
        <v>1</v>
      </c>
      <c r="X911">
        <v>0</v>
      </c>
      <c r="Y911">
        <v>0</v>
      </c>
    </row>
    <row r="912" spans="1:27" hidden="1" x14ac:dyDescent="0.2">
      <c r="A912" t="s">
        <v>790</v>
      </c>
      <c r="B912" t="s">
        <v>721</v>
      </c>
      <c r="C912" t="s">
        <v>47</v>
      </c>
      <c r="D912" t="s">
        <v>60</v>
      </c>
      <c r="E912">
        <v>4</v>
      </c>
      <c r="F912" t="s">
        <v>791</v>
      </c>
      <c r="G912" t="s">
        <v>149</v>
      </c>
      <c r="O912">
        <v>2</v>
      </c>
      <c r="P912">
        <v>10</v>
      </c>
      <c r="Q912">
        <v>0</v>
      </c>
      <c r="R912">
        <v>0</v>
      </c>
      <c r="S912">
        <v>0</v>
      </c>
      <c r="T912">
        <v>5</v>
      </c>
      <c r="U912">
        <v>3</v>
      </c>
      <c r="V912">
        <v>15</v>
      </c>
      <c r="W912">
        <v>0</v>
      </c>
      <c r="X912">
        <v>0</v>
      </c>
      <c r="Y912">
        <v>0</v>
      </c>
    </row>
    <row r="913" spans="1:25" hidden="1" x14ac:dyDescent="0.2">
      <c r="A913" t="s">
        <v>782</v>
      </c>
      <c r="B913" t="s">
        <v>721</v>
      </c>
      <c r="C913" t="s">
        <v>62</v>
      </c>
      <c r="D913" t="s">
        <v>48</v>
      </c>
      <c r="E913">
        <v>7</v>
      </c>
      <c r="F913" t="s">
        <v>783</v>
      </c>
      <c r="G913" t="s">
        <v>190</v>
      </c>
      <c r="O913">
        <v>1</v>
      </c>
      <c r="P913">
        <v>13</v>
      </c>
      <c r="Q913">
        <v>0</v>
      </c>
      <c r="R913">
        <v>0</v>
      </c>
      <c r="S913">
        <v>0</v>
      </c>
      <c r="T913">
        <v>3</v>
      </c>
      <c r="U913">
        <v>2</v>
      </c>
      <c r="V913">
        <v>12</v>
      </c>
      <c r="W913">
        <v>0</v>
      </c>
      <c r="X913">
        <v>0</v>
      </c>
      <c r="Y913">
        <v>0</v>
      </c>
    </row>
    <row r="914" spans="1:25" hidden="1" x14ac:dyDescent="0.2">
      <c r="A914" t="s">
        <v>772</v>
      </c>
      <c r="B914" t="s">
        <v>721</v>
      </c>
      <c r="C914" t="s">
        <v>42</v>
      </c>
      <c r="D914" t="s">
        <v>58</v>
      </c>
      <c r="E914">
        <v>3</v>
      </c>
      <c r="F914" t="s">
        <v>773</v>
      </c>
      <c r="G914" t="s">
        <v>135</v>
      </c>
      <c r="O914">
        <v>1</v>
      </c>
      <c r="P914">
        <v>-1</v>
      </c>
      <c r="Q914">
        <v>0</v>
      </c>
      <c r="R914">
        <v>0</v>
      </c>
      <c r="S914">
        <v>0</v>
      </c>
      <c r="T914">
        <v>13</v>
      </c>
      <c r="U914">
        <v>8</v>
      </c>
      <c r="V914">
        <v>67</v>
      </c>
      <c r="W914">
        <v>0</v>
      </c>
      <c r="X914">
        <v>1</v>
      </c>
      <c r="Y914">
        <v>0</v>
      </c>
    </row>
    <row r="915" spans="1:25" hidden="1" x14ac:dyDescent="0.2">
      <c r="A915" t="s">
        <v>792</v>
      </c>
      <c r="B915" t="s">
        <v>721</v>
      </c>
      <c r="C915" t="s">
        <v>58</v>
      </c>
      <c r="D915" t="s">
        <v>42</v>
      </c>
      <c r="E915">
        <v>3</v>
      </c>
      <c r="F915" t="s">
        <v>793</v>
      </c>
      <c r="G915" t="s">
        <v>135</v>
      </c>
      <c r="O915">
        <v>2</v>
      </c>
      <c r="P915">
        <v>16</v>
      </c>
      <c r="Q915">
        <v>0</v>
      </c>
      <c r="R915">
        <v>0</v>
      </c>
      <c r="S915">
        <v>0</v>
      </c>
      <c r="T915">
        <v>8</v>
      </c>
      <c r="U915">
        <v>7</v>
      </c>
      <c r="V915">
        <v>66</v>
      </c>
      <c r="W915">
        <v>0</v>
      </c>
      <c r="X915">
        <v>0</v>
      </c>
      <c r="Y915">
        <v>0</v>
      </c>
    </row>
    <row r="916" spans="1:25" hidden="1" x14ac:dyDescent="0.2">
      <c r="A916" t="s">
        <v>788</v>
      </c>
      <c r="B916" t="s">
        <v>721</v>
      </c>
      <c r="C916" t="s">
        <v>51</v>
      </c>
      <c r="D916" t="s">
        <v>62</v>
      </c>
      <c r="E916">
        <v>4</v>
      </c>
      <c r="F916" t="s">
        <v>789</v>
      </c>
      <c r="G916" t="s">
        <v>144</v>
      </c>
      <c r="O916">
        <v>1</v>
      </c>
      <c r="P916">
        <v>6</v>
      </c>
      <c r="Q916">
        <v>0</v>
      </c>
      <c r="R916">
        <v>0</v>
      </c>
      <c r="S916">
        <v>0</v>
      </c>
      <c r="T916">
        <v>2</v>
      </c>
      <c r="U916">
        <v>1</v>
      </c>
      <c r="V916">
        <v>4</v>
      </c>
      <c r="W916">
        <v>0</v>
      </c>
      <c r="X916">
        <v>0</v>
      </c>
      <c r="Y916">
        <v>0</v>
      </c>
    </row>
    <row r="917" spans="1:25" hidden="1" x14ac:dyDescent="0.2">
      <c r="A917" t="s">
        <v>792</v>
      </c>
      <c r="B917" t="s">
        <v>721</v>
      </c>
      <c r="C917" t="s">
        <v>58</v>
      </c>
      <c r="D917" t="s">
        <v>43</v>
      </c>
      <c r="E917">
        <v>2</v>
      </c>
      <c r="F917" t="s">
        <v>793</v>
      </c>
      <c r="G917" t="s">
        <v>112</v>
      </c>
      <c r="O917">
        <v>1</v>
      </c>
      <c r="P917">
        <v>7</v>
      </c>
      <c r="Q917">
        <v>0</v>
      </c>
      <c r="R917">
        <v>0</v>
      </c>
      <c r="S917">
        <v>0</v>
      </c>
      <c r="T917">
        <v>5</v>
      </c>
      <c r="U917">
        <v>4</v>
      </c>
      <c r="V917">
        <v>47</v>
      </c>
      <c r="W917">
        <v>0</v>
      </c>
      <c r="X917">
        <v>0</v>
      </c>
      <c r="Y917">
        <v>0</v>
      </c>
    </row>
    <row r="918" spans="1:25" hidden="1" x14ac:dyDescent="0.2">
      <c r="A918" t="s">
        <v>776</v>
      </c>
      <c r="B918" t="s">
        <v>721</v>
      </c>
      <c r="C918" t="s">
        <v>48</v>
      </c>
      <c r="D918" t="s">
        <v>46</v>
      </c>
      <c r="E918">
        <v>6</v>
      </c>
      <c r="F918" t="s">
        <v>777</v>
      </c>
      <c r="G918" t="s">
        <v>169</v>
      </c>
      <c r="O918">
        <v>1</v>
      </c>
      <c r="P918">
        <v>8</v>
      </c>
      <c r="Q918">
        <v>0</v>
      </c>
      <c r="R918">
        <v>0</v>
      </c>
      <c r="S918">
        <v>0</v>
      </c>
      <c r="T918">
        <v>8</v>
      </c>
      <c r="U918">
        <v>6</v>
      </c>
      <c r="V918">
        <v>137</v>
      </c>
      <c r="W918">
        <v>2</v>
      </c>
      <c r="X918">
        <v>0</v>
      </c>
      <c r="Y918">
        <v>1</v>
      </c>
    </row>
    <row r="919" spans="1:25" hidden="1" x14ac:dyDescent="0.2">
      <c r="A919" t="s">
        <v>794</v>
      </c>
      <c r="B919" t="s">
        <v>795</v>
      </c>
      <c r="C919" t="s">
        <v>47</v>
      </c>
      <c r="D919" t="s">
        <v>52</v>
      </c>
      <c r="E919">
        <v>1</v>
      </c>
      <c r="F919" t="s">
        <v>796</v>
      </c>
      <c r="G919" t="s">
        <v>95</v>
      </c>
      <c r="O919">
        <v>1</v>
      </c>
      <c r="P919">
        <v>11</v>
      </c>
      <c r="Q919">
        <v>0</v>
      </c>
      <c r="R919">
        <v>0</v>
      </c>
      <c r="S919">
        <v>0</v>
      </c>
      <c r="T919">
        <v>3</v>
      </c>
      <c r="U919">
        <v>3</v>
      </c>
      <c r="V919">
        <v>27</v>
      </c>
      <c r="W919">
        <v>0</v>
      </c>
      <c r="X919">
        <v>0</v>
      </c>
      <c r="Y919">
        <v>0</v>
      </c>
    </row>
    <row r="920" spans="1:25" hidden="1" x14ac:dyDescent="0.2">
      <c r="A920" t="s">
        <v>797</v>
      </c>
      <c r="B920" t="s">
        <v>721</v>
      </c>
      <c r="C920" t="s">
        <v>54</v>
      </c>
      <c r="D920" t="s">
        <v>58</v>
      </c>
      <c r="E920">
        <v>5</v>
      </c>
      <c r="F920" t="s">
        <v>798</v>
      </c>
      <c r="G920" t="s">
        <v>155</v>
      </c>
      <c r="O920">
        <v>8</v>
      </c>
      <c r="P920">
        <v>20</v>
      </c>
      <c r="Q920">
        <v>0</v>
      </c>
      <c r="R920">
        <v>0</v>
      </c>
      <c r="S920">
        <v>0</v>
      </c>
      <c r="T920">
        <v>1</v>
      </c>
      <c r="U920">
        <v>1</v>
      </c>
      <c r="V920">
        <v>-2</v>
      </c>
      <c r="W920">
        <v>0</v>
      </c>
      <c r="X920">
        <v>0</v>
      </c>
      <c r="Y920">
        <v>0</v>
      </c>
    </row>
    <row r="921" spans="1:25" hidden="1" x14ac:dyDescent="0.2">
      <c r="A921" t="s">
        <v>768</v>
      </c>
      <c r="B921" t="s">
        <v>721</v>
      </c>
      <c r="C921" t="s">
        <v>35</v>
      </c>
      <c r="D921" t="s">
        <v>45</v>
      </c>
      <c r="E921">
        <v>7</v>
      </c>
      <c r="F921" t="s">
        <v>769</v>
      </c>
      <c r="G921" t="s">
        <v>185</v>
      </c>
      <c r="O921">
        <v>1</v>
      </c>
      <c r="P921">
        <v>21</v>
      </c>
      <c r="Q921">
        <v>0</v>
      </c>
      <c r="R921">
        <v>0</v>
      </c>
      <c r="S921">
        <v>0</v>
      </c>
      <c r="T921">
        <v>7</v>
      </c>
      <c r="U921">
        <v>4</v>
      </c>
      <c r="V921">
        <v>43</v>
      </c>
      <c r="W921">
        <v>0</v>
      </c>
      <c r="X921">
        <v>0</v>
      </c>
      <c r="Y921">
        <v>0</v>
      </c>
    </row>
    <row r="922" spans="1:25" hidden="1" x14ac:dyDescent="0.2">
      <c r="A922" t="s">
        <v>797</v>
      </c>
      <c r="B922" t="s">
        <v>721</v>
      </c>
      <c r="C922" t="s">
        <v>54</v>
      </c>
      <c r="D922" t="s">
        <v>33</v>
      </c>
      <c r="E922">
        <v>8</v>
      </c>
      <c r="F922" t="s">
        <v>798</v>
      </c>
      <c r="G922" t="s">
        <v>205</v>
      </c>
      <c r="O922">
        <v>3</v>
      </c>
      <c r="P922">
        <v>15</v>
      </c>
      <c r="Q922">
        <v>0</v>
      </c>
      <c r="R922">
        <v>0</v>
      </c>
      <c r="S922">
        <v>0</v>
      </c>
      <c r="T922">
        <v>6</v>
      </c>
      <c r="U922">
        <v>4</v>
      </c>
      <c r="V922">
        <v>23</v>
      </c>
      <c r="W922">
        <v>0</v>
      </c>
      <c r="X922">
        <v>0</v>
      </c>
      <c r="Y922">
        <v>0</v>
      </c>
    </row>
    <row r="923" spans="1:25" hidden="1" x14ac:dyDescent="0.2">
      <c r="A923" t="s">
        <v>799</v>
      </c>
      <c r="B923" t="s">
        <v>721</v>
      </c>
      <c r="C923" t="s">
        <v>55</v>
      </c>
      <c r="D923" t="s">
        <v>46</v>
      </c>
      <c r="E923">
        <v>7</v>
      </c>
      <c r="F923" t="s">
        <v>800</v>
      </c>
      <c r="G923" t="s">
        <v>195</v>
      </c>
      <c r="O923">
        <v>1</v>
      </c>
      <c r="P923">
        <v>-6</v>
      </c>
      <c r="Q923">
        <v>0</v>
      </c>
      <c r="R923">
        <v>0</v>
      </c>
      <c r="S923">
        <v>0</v>
      </c>
      <c r="T923">
        <v>2</v>
      </c>
      <c r="U923">
        <v>1</v>
      </c>
      <c r="V923">
        <v>31</v>
      </c>
      <c r="W923">
        <v>0</v>
      </c>
      <c r="X923">
        <v>0</v>
      </c>
      <c r="Y923">
        <v>0</v>
      </c>
    </row>
    <row r="924" spans="1:25" hidden="1" x14ac:dyDescent="0.2">
      <c r="A924" t="s">
        <v>801</v>
      </c>
      <c r="B924" t="s">
        <v>721</v>
      </c>
      <c r="C924" t="s">
        <v>48</v>
      </c>
      <c r="D924" t="s">
        <v>62</v>
      </c>
      <c r="E924">
        <v>7</v>
      </c>
      <c r="F924" t="s">
        <v>802</v>
      </c>
      <c r="G924" t="s">
        <v>190</v>
      </c>
      <c r="O924">
        <v>1</v>
      </c>
      <c r="P924">
        <v>6</v>
      </c>
      <c r="Q924">
        <v>0</v>
      </c>
      <c r="R924">
        <v>0</v>
      </c>
      <c r="S924">
        <v>0</v>
      </c>
      <c r="T924">
        <v>8</v>
      </c>
      <c r="U924">
        <v>6</v>
      </c>
      <c r="V924">
        <v>124</v>
      </c>
      <c r="W924">
        <v>0</v>
      </c>
      <c r="X924">
        <v>0</v>
      </c>
      <c r="Y924">
        <v>1</v>
      </c>
    </row>
    <row r="925" spans="1:25" hidden="1" x14ac:dyDescent="0.2">
      <c r="A925" t="s">
        <v>963</v>
      </c>
      <c r="B925" t="s">
        <v>721</v>
      </c>
      <c r="C925" t="s">
        <v>52</v>
      </c>
      <c r="D925" t="s">
        <v>39</v>
      </c>
      <c r="E925">
        <v>8</v>
      </c>
      <c r="F925" t="s">
        <v>964</v>
      </c>
      <c r="G925" t="s">
        <v>200</v>
      </c>
      <c r="O925">
        <v>1</v>
      </c>
      <c r="P925">
        <v>-1</v>
      </c>
      <c r="Q925">
        <v>0</v>
      </c>
      <c r="R925">
        <v>0</v>
      </c>
      <c r="S925">
        <v>0</v>
      </c>
      <c r="T925">
        <v>3</v>
      </c>
      <c r="U925">
        <v>3</v>
      </c>
      <c r="V925">
        <v>2</v>
      </c>
      <c r="W925">
        <v>0</v>
      </c>
      <c r="X925">
        <v>0</v>
      </c>
      <c r="Y925">
        <v>0</v>
      </c>
    </row>
    <row r="926" spans="1:25" hidden="1" x14ac:dyDescent="0.2">
      <c r="A926" t="s">
        <v>768</v>
      </c>
      <c r="B926" t="s">
        <v>721</v>
      </c>
      <c r="C926" t="s">
        <v>35</v>
      </c>
      <c r="D926" t="s">
        <v>53</v>
      </c>
      <c r="E926">
        <v>2</v>
      </c>
      <c r="F926" t="s">
        <v>769</v>
      </c>
      <c r="G926" t="s">
        <v>115</v>
      </c>
      <c r="O926">
        <v>4</v>
      </c>
      <c r="P926">
        <v>40</v>
      </c>
      <c r="Q926">
        <v>0</v>
      </c>
      <c r="R926">
        <v>0</v>
      </c>
      <c r="S926">
        <v>0</v>
      </c>
      <c r="T926">
        <v>3</v>
      </c>
      <c r="U926">
        <v>1</v>
      </c>
      <c r="V926">
        <v>6</v>
      </c>
      <c r="W926">
        <v>0</v>
      </c>
      <c r="X926">
        <v>0</v>
      </c>
      <c r="Y926">
        <v>0</v>
      </c>
    </row>
    <row r="927" spans="1:25" hidden="1" x14ac:dyDescent="0.2">
      <c r="A927" t="s">
        <v>803</v>
      </c>
      <c r="B927" t="s">
        <v>721</v>
      </c>
      <c r="C927" t="s">
        <v>51</v>
      </c>
      <c r="D927" t="s">
        <v>58</v>
      </c>
      <c r="E927">
        <v>6</v>
      </c>
      <c r="F927" t="s">
        <v>804</v>
      </c>
      <c r="G927" t="s">
        <v>171</v>
      </c>
      <c r="O927">
        <v>1</v>
      </c>
      <c r="P927">
        <v>8</v>
      </c>
      <c r="Q927">
        <v>0</v>
      </c>
      <c r="R927">
        <v>0</v>
      </c>
      <c r="S927">
        <v>0</v>
      </c>
      <c r="T927">
        <v>4</v>
      </c>
      <c r="U927">
        <v>2</v>
      </c>
      <c r="V927">
        <v>30</v>
      </c>
      <c r="W927">
        <v>0</v>
      </c>
      <c r="X927">
        <v>0</v>
      </c>
      <c r="Y927">
        <v>0</v>
      </c>
    </row>
    <row r="928" spans="1:25" hidden="1" x14ac:dyDescent="0.2">
      <c r="A928" t="s">
        <v>790</v>
      </c>
      <c r="B928" t="s">
        <v>721</v>
      </c>
      <c r="C928" t="s">
        <v>47</v>
      </c>
      <c r="D928" t="s">
        <v>49</v>
      </c>
      <c r="E928">
        <v>6</v>
      </c>
      <c r="F928" t="s">
        <v>791</v>
      </c>
      <c r="G928" t="s">
        <v>179</v>
      </c>
      <c r="O928">
        <v>1</v>
      </c>
      <c r="P928">
        <v>4</v>
      </c>
      <c r="Q928">
        <v>0</v>
      </c>
      <c r="R928">
        <v>0</v>
      </c>
      <c r="S928">
        <v>0</v>
      </c>
      <c r="T928">
        <v>2</v>
      </c>
      <c r="U928">
        <v>2</v>
      </c>
      <c r="V928">
        <v>11</v>
      </c>
      <c r="W928">
        <v>0</v>
      </c>
      <c r="X928">
        <v>0</v>
      </c>
      <c r="Y928">
        <v>0</v>
      </c>
    </row>
    <row r="929" spans="1:25" hidden="1" x14ac:dyDescent="0.2">
      <c r="A929" t="s">
        <v>782</v>
      </c>
      <c r="B929" t="s">
        <v>721</v>
      </c>
      <c r="C929" t="s">
        <v>62</v>
      </c>
      <c r="D929" t="s">
        <v>52</v>
      </c>
      <c r="E929">
        <v>5</v>
      </c>
      <c r="F929" t="s">
        <v>783</v>
      </c>
      <c r="G929" t="s">
        <v>156</v>
      </c>
      <c r="O929">
        <v>1</v>
      </c>
      <c r="P929">
        <v>5</v>
      </c>
      <c r="Q929">
        <v>0</v>
      </c>
      <c r="R929">
        <v>0</v>
      </c>
      <c r="S929">
        <v>0</v>
      </c>
      <c r="T929">
        <v>3</v>
      </c>
      <c r="U929">
        <v>2</v>
      </c>
      <c r="V929">
        <v>24</v>
      </c>
      <c r="W929">
        <v>1</v>
      </c>
      <c r="X929">
        <v>0</v>
      </c>
      <c r="Y929">
        <v>0</v>
      </c>
    </row>
    <row r="930" spans="1:25" hidden="1" x14ac:dyDescent="0.2">
      <c r="A930" t="s">
        <v>805</v>
      </c>
      <c r="B930" t="s">
        <v>721</v>
      </c>
      <c r="C930" t="s">
        <v>54</v>
      </c>
      <c r="D930" t="s">
        <v>59</v>
      </c>
      <c r="E930">
        <v>3</v>
      </c>
      <c r="F930" t="s">
        <v>806</v>
      </c>
      <c r="G930" t="s">
        <v>126</v>
      </c>
      <c r="O930">
        <v>1</v>
      </c>
      <c r="P930">
        <v>13</v>
      </c>
      <c r="Q930">
        <v>0</v>
      </c>
      <c r="R930">
        <v>0</v>
      </c>
      <c r="S930">
        <v>0</v>
      </c>
      <c r="T930">
        <v>12</v>
      </c>
      <c r="U930">
        <v>7</v>
      </c>
      <c r="V930">
        <v>95</v>
      </c>
      <c r="W930">
        <v>1</v>
      </c>
      <c r="X930">
        <v>0</v>
      </c>
      <c r="Y930">
        <v>0</v>
      </c>
    </row>
    <row r="931" spans="1:25" hidden="1" x14ac:dyDescent="0.2">
      <c r="A931" t="s">
        <v>807</v>
      </c>
      <c r="B931" t="s">
        <v>721</v>
      </c>
      <c r="C931" t="s">
        <v>43</v>
      </c>
      <c r="D931" t="s">
        <v>48</v>
      </c>
      <c r="E931">
        <v>1</v>
      </c>
      <c r="F931" t="s">
        <v>808</v>
      </c>
      <c r="G931" t="s">
        <v>89</v>
      </c>
      <c r="O931">
        <v>1</v>
      </c>
      <c r="P931">
        <v>9</v>
      </c>
      <c r="Q931">
        <v>0</v>
      </c>
      <c r="R931">
        <v>0</v>
      </c>
      <c r="S931">
        <v>0</v>
      </c>
      <c r="T931">
        <v>12</v>
      </c>
      <c r="U931">
        <v>11</v>
      </c>
      <c r="V931">
        <v>97</v>
      </c>
      <c r="W931">
        <v>0</v>
      </c>
      <c r="X931">
        <v>0</v>
      </c>
      <c r="Y931">
        <v>0</v>
      </c>
    </row>
    <row r="932" spans="1:25" hidden="1" x14ac:dyDescent="0.2">
      <c r="A932" t="s">
        <v>809</v>
      </c>
      <c r="B932" t="s">
        <v>721</v>
      </c>
      <c r="C932" t="s">
        <v>40</v>
      </c>
      <c r="D932" t="s">
        <v>42</v>
      </c>
      <c r="E932">
        <v>2</v>
      </c>
      <c r="F932" t="s">
        <v>810</v>
      </c>
      <c r="G932" t="s">
        <v>120</v>
      </c>
      <c r="O932">
        <v>1</v>
      </c>
      <c r="P932">
        <v>12</v>
      </c>
      <c r="Q932">
        <v>0</v>
      </c>
      <c r="R932">
        <v>0</v>
      </c>
      <c r="S932">
        <v>0</v>
      </c>
      <c r="T932">
        <v>4</v>
      </c>
      <c r="U932">
        <v>2</v>
      </c>
      <c r="V932">
        <v>27</v>
      </c>
      <c r="W932">
        <v>0</v>
      </c>
      <c r="X932">
        <v>0</v>
      </c>
      <c r="Y932">
        <v>0</v>
      </c>
    </row>
    <row r="933" spans="1:25" hidden="1" x14ac:dyDescent="0.2">
      <c r="A933" t="s">
        <v>811</v>
      </c>
      <c r="B933" t="s">
        <v>721</v>
      </c>
      <c r="C933" t="s">
        <v>44</v>
      </c>
      <c r="D933" t="s">
        <v>57</v>
      </c>
      <c r="E933">
        <v>6</v>
      </c>
      <c r="F933" t="s">
        <v>812</v>
      </c>
      <c r="G933" t="s">
        <v>177</v>
      </c>
      <c r="O933">
        <v>2</v>
      </c>
      <c r="P933">
        <v>15</v>
      </c>
      <c r="Q933">
        <v>0</v>
      </c>
      <c r="R933">
        <v>0</v>
      </c>
      <c r="S933">
        <v>0</v>
      </c>
      <c r="T933">
        <v>3</v>
      </c>
      <c r="U933">
        <v>2</v>
      </c>
      <c r="V933">
        <v>22</v>
      </c>
      <c r="W933">
        <v>0</v>
      </c>
      <c r="X933">
        <v>0</v>
      </c>
      <c r="Y933">
        <v>0</v>
      </c>
    </row>
    <row r="934" spans="1:25" hidden="1" x14ac:dyDescent="0.2">
      <c r="A934" t="s">
        <v>807</v>
      </c>
      <c r="B934" t="s">
        <v>721</v>
      </c>
      <c r="C934" t="s">
        <v>43</v>
      </c>
      <c r="D934" t="s">
        <v>58</v>
      </c>
      <c r="E934">
        <v>2</v>
      </c>
      <c r="F934" t="s">
        <v>808</v>
      </c>
      <c r="G934" t="s">
        <v>112</v>
      </c>
      <c r="O934">
        <v>1</v>
      </c>
      <c r="P934">
        <v>12</v>
      </c>
      <c r="Q934">
        <v>0</v>
      </c>
      <c r="R934">
        <v>0</v>
      </c>
      <c r="S934">
        <v>0</v>
      </c>
      <c r="T934">
        <v>19</v>
      </c>
      <c r="U934">
        <v>11</v>
      </c>
      <c r="V934">
        <v>97</v>
      </c>
      <c r="W934">
        <v>2</v>
      </c>
      <c r="X934">
        <v>0</v>
      </c>
      <c r="Y934">
        <v>0</v>
      </c>
    </row>
    <row r="935" spans="1:25" hidden="1" x14ac:dyDescent="0.2">
      <c r="A935" t="s">
        <v>811</v>
      </c>
      <c r="B935" t="s">
        <v>721</v>
      </c>
      <c r="C935" t="s">
        <v>44</v>
      </c>
      <c r="D935" t="s">
        <v>59</v>
      </c>
      <c r="E935">
        <v>8</v>
      </c>
      <c r="F935" t="s">
        <v>812</v>
      </c>
      <c r="G935" t="s">
        <v>209</v>
      </c>
      <c r="O935">
        <v>1</v>
      </c>
      <c r="P935">
        <v>14</v>
      </c>
      <c r="Q935">
        <v>0</v>
      </c>
      <c r="R935">
        <v>0</v>
      </c>
      <c r="S935">
        <v>0</v>
      </c>
      <c r="T935">
        <v>5</v>
      </c>
      <c r="U935">
        <v>3</v>
      </c>
      <c r="V935">
        <v>42</v>
      </c>
      <c r="W935">
        <v>1</v>
      </c>
      <c r="X935">
        <v>0</v>
      </c>
      <c r="Y935">
        <v>0</v>
      </c>
    </row>
    <row r="936" spans="1:25" hidden="1" x14ac:dyDescent="0.2">
      <c r="A936" t="s">
        <v>813</v>
      </c>
      <c r="B936" t="s">
        <v>721</v>
      </c>
      <c r="C936" t="s">
        <v>47</v>
      </c>
      <c r="D936" t="s">
        <v>62</v>
      </c>
      <c r="E936">
        <v>3</v>
      </c>
      <c r="F936" t="s">
        <v>814</v>
      </c>
      <c r="G936" t="s">
        <v>138</v>
      </c>
      <c r="O936">
        <v>1</v>
      </c>
      <c r="P936">
        <v>12</v>
      </c>
      <c r="Q936">
        <v>0</v>
      </c>
      <c r="R936">
        <v>0</v>
      </c>
      <c r="S936">
        <v>0</v>
      </c>
      <c r="T936">
        <v>12</v>
      </c>
      <c r="U936">
        <v>7</v>
      </c>
      <c r="V936">
        <v>91</v>
      </c>
      <c r="W936">
        <v>3</v>
      </c>
      <c r="X936">
        <v>0</v>
      </c>
      <c r="Y936">
        <v>0</v>
      </c>
    </row>
    <row r="937" spans="1:25" hidden="1" x14ac:dyDescent="0.2">
      <c r="A937" t="s">
        <v>815</v>
      </c>
      <c r="B937" t="s">
        <v>721</v>
      </c>
      <c r="C937" t="s">
        <v>54</v>
      </c>
      <c r="D937" t="s">
        <v>45</v>
      </c>
      <c r="E937">
        <v>2</v>
      </c>
      <c r="F937" t="s">
        <v>816</v>
      </c>
      <c r="G937" t="s">
        <v>116</v>
      </c>
      <c r="O937">
        <v>1</v>
      </c>
      <c r="P937">
        <v>-6</v>
      </c>
      <c r="Q937">
        <v>0</v>
      </c>
      <c r="R937">
        <v>0</v>
      </c>
      <c r="S937">
        <v>0</v>
      </c>
      <c r="T937">
        <v>8</v>
      </c>
      <c r="U937">
        <v>1</v>
      </c>
      <c r="V937">
        <v>9</v>
      </c>
      <c r="W937">
        <v>0</v>
      </c>
      <c r="X937">
        <v>0</v>
      </c>
      <c r="Y937">
        <v>0</v>
      </c>
    </row>
    <row r="938" spans="1:25" hidden="1" x14ac:dyDescent="0.2">
      <c r="A938" t="s">
        <v>817</v>
      </c>
      <c r="B938" t="s">
        <v>721</v>
      </c>
      <c r="C938" t="s">
        <v>41</v>
      </c>
      <c r="D938" t="s">
        <v>36</v>
      </c>
      <c r="E938">
        <v>2</v>
      </c>
      <c r="F938" t="s">
        <v>818</v>
      </c>
      <c r="G938" t="s">
        <v>117</v>
      </c>
      <c r="O938">
        <v>1</v>
      </c>
      <c r="P938">
        <v>-4</v>
      </c>
      <c r="Q938">
        <v>0</v>
      </c>
      <c r="R938">
        <v>0</v>
      </c>
      <c r="S938">
        <v>0</v>
      </c>
      <c r="T938">
        <v>7</v>
      </c>
      <c r="U938">
        <v>5</v>
      </c>
      <c r="V938">
        <v>62</v>
      </c>
      <c r="W938">
        <v>0</v>
      </c>
      <c r="X938">
        <v>0</v>
      </c>
      <c r="Y938">
        <v>0</v>
      </c>
    </row>
    <row r="939" spans="1:25" hidden="1" x14ac:dyDescent="0.2">
      <c r="A939" t="s">
        <v>819</v>
      </c>
      <c r="B939" t="s">
        <v>721</v>
      </c>
      <c r="C939" t="s">
        <v>39</v>
      </c>
      <c r="D939" t="s">
        <v>61</v>
      </c>
      <c r="E939">
        <v>2</v>
      </c>
      <c r="F939" t="s">
        <v>820</v>
      </c>
      <c r="G939" t="s">
        <v>110</v>
      </c>
      <c r="O939">
        <v>1</v>
      </c>
      <c r="P939">
        <v>29</v>
      </c>
      <c r="Q939">
        <v>0</v>
      </c>
      <c r="R939">
        <v>0</v>
      </c>
      <c r="S939">
        <v>0</v>
      </c>
      <c r="T939">
        <v>2</v>
      </c>
      <c r="U939">
        <v>1</v>
      </c>
      <c r="V939">
        <v>17</v>
      </c>
      <c r="W939">
        <v>0</v>
      </c>
      <c r="X939">
        <v>0</v>
      </c>
      <c r="Y939">
        <v>0</v>
      </c>
    </row>
    <row r="940" spans="1:25" hidden="1" x14ac:dyDescent="0.2">
      <c r="A940" t="s">
        <v>782</v>
      </c>
      <c r="B940" t="s">
        <v>721</v>
      </c>
      <c r="C940" t="s">
        <v>62</v>
      </c>
      <c r="D940" t="s">
        <v>47</v>
      </c>
      <c r="E940">
        <v>3</v>
      </c>
      <c r="F940" t="s">
        <v>783</v>
      </c>
      <c r="G940" t="s">
        <v>138</v>
      </c>
      <c r="O940">
        <v>1</v>
      </c>
      <c r="P940">
        <v>-7</v>
      </c>
      <c r="Q940">
        <v>0</v>
      </c>
      <c r="R940">
        <v>0</v>
      </c>
      <c r="S940">
        <v>0</v>
      </c>
      <c r="T940">
        <v>2</v>
      </c>
      <c r="U940">
        <v>2</v>
      </c>
      <c r="V940">
        <v>12</v>
      </c>
      <c r="W940">
        <v>0</v>
      </c>
      <c r="X940">
        <v>0</v>
      </c>
      <c r="Y940">
        <v>0</v>
      </c>
    </row>
    <row r="941" spans="1:25" hidden="1" x14ac:dyDescent="0.2">
      <c r="A941" t="s">
        <v>821</v>
      </c>
      <c r="B941" t="s">
        <v>721</v>
      </c>
      <c r="C941" t="s">
        <v>31</v>
      </c>
      <c r="D941" t="s">
        <v>62</v>
      </c>
      <c r="E941">
        <v>2</v>
      </c>
      <c r="F941" t="s">
        <v>822</v>
      </c>
      <c r="G941" t="s">
        <v>107</v>
      </c>
      <c r="O941">
        <v>1</v>
      </c>
      <c r="P941">
        <v>0</v>
      </c>
      <c r="Q941">
        <v>0</v>
      </c>
      <c r="R941">
        <v>0</v>
      </c>
      <c r="S941">
        <v>0</v>
      </c>
      <c r="T941">
        <v>14</v>
      </c>
      <c r="U941">
        <v>8</v>
      </c>
      <c r="V941">
        <v>87</v>
      </c>
      <c r="W941">
        <v>2</v>
      </c>
      <c r="X941">
        <v>0</v>
      </c>
      <c r="Y941">
        <v>0</v>
      </c>
    </row>
    <row r="942" spans="1:25" hidden="1" x14ac:dyDescent="0.2">
      <c r="A942" t="s">
        <v>823</v>
      </c>
      <c r="B942" t="s">
        <v>721</v>
      </c>
      <c r="C942" t="s">
        <v>46</v>
      </c>
      <c r="D942" t="s">
        <v>35</v>
      </c>
      <c r="E942">
        <v>4</v>
      </c>
      <c r="F942" t="s">
        <v>824</v>
      </c>
      <c r="G942" t="s">
        <v>151</v>
      </c>
      <c r="O942">
        <v>1</v>
      </c>
      <c r="P942">
        <v>13</v>
      </c>
      <c r="Q942">
        <v>0</v>
      </c>
      <c r="R942">
        <v>0</v>
      </c>
      <c r="S942">
        <v>0</v>
      </c>
      <c r="T942">
        <v>10</v>
      </c>
      <c r="U942">
        <v>7</v>
      </c>
      <c r="V942">
        <v>75</v>
      </c>
      <c r="W942">
        <v>0</v>
      </c>
      <c r="X942">
        <v>0</v>
      </c>
      <c r="Y942">
        <v>0</v>
      </c>
    </row>
    <row r="943" spans="1:25" hidden="1" x14ac:dyDescent="0.2">
      <c r="A943" t="s">
        <v>797</v>
      </c>
      <c r="B943" t="s">
        <v>721</v>
      </c>
      <c r="C943" t="s">
        <v>54</v>
      </c>
      <c r="D943" t="s">
        <v>42</v>
      </c>
      <c r="E943">
        <v>6</v>
      </c>
      <c r="F943" t="s">
        <v>798</v>
      </c>
      <c r="G943" t="s">
        <v>175</v>
      </c>
      <c r="O943">
        <v>5</v>
      </c>
      <c r="P943">
        <v>23</v>
      </c>
      <c r="Q943">
        <v>0</v>
      </c>
      <c r="R943">
        <v>0</v>
      </c>
      <c r="S943">
        <v>0</v>
      </c>
      <c r="T943">
        <v>4</v>
      </c>
      <c r="U943">
        <v>3</v>
      </c>
      <c r="V943">
        <v>19</v>
      </c>
      <c r="W943">
        <v>1</v>
      </c>
      <c r="X943">
        <v>0</v>
      </c>
      <c r="Y943">
        <v>0</v>
      </c>
    </row>
    <row r="944" spans="1:25" hidden="1" x14ac:dyDescent="0.2">
      <c r="A944" t="s">
        <v>825</v>
      </c>
      <c r="B944" t="s">
        <v>721</v>
      </c>
      <c r="C944" t="s">
        <v>59</v>
      </c>
      <c r="D944" t="s">
        <v>40</v>
      </c>
      <c r="E944">
        <v>4</v>
      </c>
      <c r="F944" t="s">
        <v>826</v>
      </c>
      <c r="G944" t="s">
        <v>143</v>
      </c>
      <c r="O944">
        <v>1</v>
      </c>
      <c r="P944">
        <v>4</v>
      </c>
      <c r="Q944">
        <v>0</v>
      </c>
      <c r="R944">
        <v>0</v>
      </c>
      <c r="S944">
        <v>0</v>
      </c>
      <c r="T944">
        <v>3</v>
      </c>
      <c r="U944">
        <v>2</v>
      </c>
      <c r="V944">
        <v>7</v>
      </c>
      <c r="W944">
        <v>0</v>
      </c>
      <c r="X944">
        <v>0</v>
      </c>
      <c r="Y944">
        <v>0</v>
      </c>
    </row>
    <row r="945" spans="1:27" hidden="1" x14ac:dyDescent="0.2">
      <c r="A945" t="s">
        <v>807</v>
      </c>
      <c r="B945" t="s">
        <v>721</v>
      </c>
      <c r="C945" t="s">
        <v>43</v>
      </c>
      <c r="D945" t="s">
        <v>59</v>
      </c>
      <c r="E945">
        <v>6</v>
      </c>
      <c r="F945" t="s">
        <v>808</v>
      </c>
      <c r="G945" t="s">
        <v>180</v>
      </c>
      <c r="O945">
        <v>1</v>
      </c>
      <c r="P945">
        <v>2</v>
      </c>
      <c r="Q945">
        <v>0</v>
      </c>
      <c r="R945">
        <v>0</v>
      </c>
      <c r="S945">
        <v>0</v>
      </c>
      <c r="T945">
        <v>10</v>
      </c>
      <c r="U945">
        <v>6</v>
      </c>
      <c r="V945">
        <v>50</v>
      </c>
      <c r="W945">
        <v>1</v>
      </c>
      <c r="X945">
        <v>0</v>
      </c>
      <c r="Y945">
        <v>0</v>
      </c>
    </row>
    <row r="946" spans="1:27" hidden="1" x14ac:dyDescent="0.2">
      <c r="A946" t="s">
        <v>805</v>
      </c>
      <c r="B946" t="s">
        <v>721</v>
      </c>
      <c r="C946" t="s">
        <v>54</v>
      </c>
      <c r="D946" t="s">
        <v>58</v>
      </c>
      <c r="E946">
        <v>5</v>
      </c>
      <c r="F946" t="s">
        <v>806</v>
      </c>
      <c r="G946" t="s">
        <v>155</v>
      </c>
      <c r="O946">
        <v>1</v>
      </c>
      <c r="P946">
        <v>1</v>
      </c>
      <c r="Q946">
        <v>0</v>
      </c>
      <c r="R946">
        <v>0</v>
      </c>
      <c r="S946">
        <v>0</v>
      </c>
      <c r="T946">
        <v>6</v>
      </c>
      <c r="U946">
        <v>3</v>
      </c>
      <c r="V946">
        <v>29</v>
      </c>
      <c r="W946">
        <v>0</v>
      </c>
      <c r="X946">
        <v>0</v>
      </c>
      <c r="Y946">
        <v>0</v>
      </c>
    </row>
    <row r="947" spans="1:27" hidden="1" x14ac:dyDescent="0.2">
      <c r="A947" t="s">
        <v>827</v>
      </c>
      <c r="B947" t="s">
        <v>721</v>
      </c>
      <c r="C947" t="s">
        <v>43</v>
      </c>
      <c r="D947" t="s">
        <v>58</v>
      </c>
      <c r="E947">
        <v>2</v>
      </c>
      <c r="F947" t="s">
        <v>828</v>
      </c>
      <c r="G947" t="s">
        <v>112</v>
      </c>
      <c r="O947">
        <v>1</v>
      </c>
      <c r="P947">
        <v>3</v>
      </c>
      <c r="Q947">
        <v>0</v>
      </c>
      <c r="R947">
        <v>0</v>
      </c>
      <c r="S947">
        <v>0</v>
      </c>
      <c r="T947">
        <v>2</v>
      </c>
      <c r="U947">
        <v>1</v>
      </c>
      <c r="V947">
        <v>29</v>
      </c>
      <c r="W947">
        <v>0</v>
      </c>
      <c r="X947">
        <v>0</v>
      </c>
      <c r="Y947">
        <v>0</v>
      </c>
    </row>
    <row r="948" spans="1:27" hidden="1" x14ac:dyDescent="0.2">
      <c r="A948" t="s">
        <v>803</v>
      </c>
      <c r="B948" t="s">
        <v>721</v>
      </c>
      <c r="C948" t="s">
        <v>51</v>
      </c>
      <c r="D948" t="s">
        <v>55</v>
      </c>
      <c r="E948">
        <v>3</v>
      </c>
      <c r="F948" t="s">
        <v>804</v>
      </c>
      <c r="G948" t="s">
        <v>125</v>
      </c>
      <c r="O948">
        <v>1</v>
      </c>
      <c r="P948">
        <v>6</v>
      </c>
      <c r="Q948">
        <v>0</v>
      </c>
      <c r="R948">
        <v>0</v>
      </c>
      <c r="S948">
        <v>0</v>
      </c>
      <c r="T948">
        <v>4</v>
      </c>
      <c r="U948">
        <v>2</v>
      </c>
      <c r="V948">
        <v>28</v>
      </c>
      <c r="W948">
        <v>0</v>
      </c>
      <c r="X948">
        <v>0</v>
      </c>
      <c r="Y948">
        <v>0</v>
      </c>
    </row>
    <row r="949" spans="1:27" hidden="1" x14ac:dyDescent="0.2">
      <c r="A949" t="s">
        <v>797</v>
      </c>
      <c r="B949" t="s">
        <v>721</v>
      </c>
      <c r="C949" t="s">
        <v>54</v>
      </c>
      <c r="D949" t="s">
        <v>45</v>
      </c>
      <c r="E949">
        <v>2</v>
      </c>
      <c r="F949" t="s">
        <v>798</v>
      </c>
      <c r="G949" t="s">
        <v>116</v>
      </c>
      <c r="O949">
        <v>10</v>
      </c>
      <c r="P949">
        <v>98</v>
      </c>
      <c r="Q949">
        <v>0</v>
      </c>
      <c r="R949">
        <v>0</v>
      </c>
      <c r="S949">
        <v>0</v>
      </c>
      <c r="T949">
        <v>4</v>
      </c>
      <c r="U949">
        <v>4</v>
      </c>
      <c r="V949">
        <v>26</v>
      </c>
      <c r="W949">
        <v>0</v>
      </c>
      <c r="X949">
        <v>0</v>
      </c>
      <c r="Y949">
        <v>0</v>
      </c>
    </row>
    <row r="950" spans="1:27" hidden="1" x14ac:dyDescent="0.2">
      <c r="A950" t="s">
        <v>817</v>
      </c>
      <c r="B950" t="s">
        <v>721</v>
      </c>
      <c r="C950" t="s">
        <v>41</v>
      </c>
      <c r="D950" t="s">
        <v>46</v>
      </c>
      <c r="E950">
        <v>1</v>
      </c>
      <c r="F950" t="s">
        <v>818</v>
      </c>
      <c r="G950" t="s">
        <v>100</v>
      </c>
      <c r="O950">
        <v>1</v>
      </c>
      <c r="P950">
        <v>4</v>
      </c>
      <c r="Q950">
        <v>0</v>
      </c>
      <c r="R950">
        <v>0</v>
      </c>
      <c r="S950">
        <v>0</v>
      </c>
      <c r="T950">
        <v>8</v>
      </c>
      <c r="U950">
        <v>4</v>
      </c>
      <c r="V950">
        <v>49</v>
      </c>
      <c r="W950">
        <v>0</v>
      </c>
      <c r="X950">
        <v>0</v>
      </c>
      <c r="Y950">
        <v>0</v>
      </c>
    </row>
    <row r="951" spans="1:27" hidden="1" x14ac:dyDescent="0.2">
      <c r="A951" t="s">
        <v>873</v>
      </c>
      <c r="B951" t="s">
        <v>721</v>
      </c>
      <c r="C951" t="s">
        <v>56</v>
      </c>
      <c r="D951" t="s">
        <v>32</v>
      </c>
      <c r="E951">
        <v>8</v>
      </c>
      <c r="F951" t="s">
        <v>874</v>
      </c>
      <c r="G951" t="s">
        <v>206</v>
      </c>
      <c r="O951">
        <v>1</v>
      </c>
      <c r="P951">
        <v>2</v>
      </c>
      <c r="Q951">
        <v>0</v>
      </c>
      <c r="R951">
        <v>0</v>
      </c>
      <c r="S951">
        <v>0</v>
      </c>
      <c r="T951">
        <v>9</v>
      </c>
      <c r="U951">
        <v>5</v>
      </c>
      <c r="V951">
        <v>46</v>
      </c>
      <c r="W951">
        <v>0</v>
      </c>
      <c r="X951">
        <v>0</v>
      </c>
      <c r="Y951">
        <v>0</v>
      </c>
    </row>
    <row r="952" spans="1:27" hidden="1" x14ac:dyDescent="0.2">
      <c r="A952" t="s">
        <v>817</v>
      </c>
      <c r="B952" t="s">
        <v>721</v>
      </c>
      <c r="C952" t="s">
        <v>41</v>
      </c>
      <c r="D952" t="s">
        <v>37</v>
      </c>
      <c r="E952">
        <v>8</v>
      </c>
      <c r="F952" t="s">
        <v>818</v>
      </c>
      <c r="G952" t="s">
        <v>201</v>
      </c>
      <c r="O952">
        <v>1</v>
      </c>
      <c r="P952">
        <v>-3</v>
      </c>
      <c r="Q952">
        <v>0</v>
      </c>
      <c r="R952">
        <v>0</v>
      </c>
      <c r="S952">
        <v>0</v>
      </c>
      <c r="T952">
        <v>8</v>
      </c>
      <c r="U952">
        <v>6</v>
      </c>
      <c r="V952">
        <v>88</v>
      </c>
      <c r="W952">
        <v>2</v>
      </c>
      <c r="X952">
        <v>0</v>
      </c>
      <c r="Y952">
        <v>0</v>
      </c>
    </row>
    <row r="953" spans="1:27" hidden="1" x14ac:dyDescent="0.2">
      <c r="A953" t="s">
        <v>797</v>
      </c>
      <c r="B953" t="s">
        <v>721</v>
      </c>
      <c r="C953" t="s">
        <v>54</v>
      </c>
      <c r="D953" t="s">
        <v>50</v>
      </c>
      <c r="E953">
        <v>7</v>
      </c>
      <c r="F953" t="s">
        <v>798</v>
      </c>
      <c r="G953" t="s">
        <v>183</v>
      </c>
      <c r="O953">
        <v>5</v>
      </c>
      <c r="P953">
        <v>20</v>
      </c>
      <c r="Q953">
        <v>0</v>
      </c>
      <c r="R953">
        <v>0</v>
      </c>
      <c r="S953">
        <v>0</v>
      </c>
      <c r="T953">
        <v>8</v>
      </c>
      <c r="U953">
        <v>6</v>
      </c>
      <c r="V953">
        <v>48</v>
      </c>
      <c r="W953">
        <v>0</v>
      </c>
      <c r="X953">
        <v>0</v>
      </c>
      <c r="Y953">
        <v>0</v>
      </c>
    </row>
    <row r="954" spans="1:27" hidden="1" x14ac:dyDescent="0.2">
      <c r="A954" t="s">
        <v>768</v>
      </c>
      <c r="B954" t="s">
        <v>721</v>
      </c>
      <c r="C954" t="s">
        <v>35</v>
      </c>
      <c r="D954" t="s">
        <v>46</v>
      </c>
      <c r="E954">
        <v>4</v>
      </c>
      <c r="F954" t="s">
        <v>769</v>
      </c>
      <c r="G954" t="s">
        <v>151</v>
      </c>
      <c r="O954">
        <v>2</v>
      </c>
      <c r="P954">
        <v>20</v>
      </c>
      <c r="Q954">
        <v>0</v>
      </c>
      <c r="R954">
        <v>0</v>
      </c>
      <c r="S954">
        <v>0</v>
      </c>
      <c r="T954">
        <v>7</v>
      </c>
      <c r="U954">
        <v>6</v>
      </c>
      <c r="V954">
        <v>96</v>
      </c>
      <c r="W954">
        <v>2</v>
      </c>
      <c r="X954">
        <v>0</v>
      </c>
      <c r="Y954">
        <v>0</v>
      </c>
    </row>
    <row r="955" spans="1:27" hidden="1" x14ac:dyDescent="0.2">
      <c r="A955" t="s">
        <v>829</v>
      </c>
      <c r="B955" t="s">
        <v>721</v>
      </c>
      <c r="C955" t="s">
        <v>62</v>
      </c>
      <c r="D955" t="s">
        <v>31</v>
      </c>
      <c r="E955">
        <v>2</v>
      </c>
      <c r="F955" t="s">
        <v>830</v>
      </c>
      <c r="G955" t="s">
        <v>107</v>
      </c>
      <c r="O955">
        <v>2</v>
      </c>
      <c r="P955">
        <v>-5</v>
      </c>
      <c r="Q955">
        <v>0</v>
      </c>
      <c r="R955">
        <v>0</v>
      </c>
      <c r="S955">
        <v>0</v>
      </c>
      <c r="T955">
        <v>7</v>
      </c>
      <c r="U955">
        <v>4</v>
      </c>
      <c r="V955">
        <v>57</v>
      </c>
      <c r="W955">
        <v>0</v>
      </c>
      <c r="X955">
        <v>0</v>
      </c>
      <c r="Y955">
        <v>0</v>
      </c>
    </row>
    <row r="956" spans="1:27" hidden="1" x14ac:dyDescent="0.2">
      <c r="A956" t="s">
        <v>871</v>
      </c>
      <c r="B956" t="s">
        <v>721</v>
      </c>
      <c r="C956" t="s">
        <v>46</v>
      </c>
      <c r="D956" t="s">
        <v>45</v>
      </c>
      <c r="E956">
        <v>8</v>
      </c>
      <c r="F956" t="s">
        <v>872</v>
      </c>
      <c r="G956" t="s">
        <v>198</v>
      </c>
      <c r="O956">
        <v>1</v>
      </c>
      <c r="P956">
        <v>0</v>
      </c>
      <c r="Q956">
        <v>0</v>
      </c>
      <c r="R956">
        <v>0</v>
      </c>
      <c r="S956">
        <v>0</v>
      </c>
      <c r="T956">
        <v>4</v>
      </c>
      <c r="U956">
        <v>3</v>
      </c>
      <c r="V956">
        <v>70</v>
      </c>
      <c r="W956">
        <v>0</v>
      </c>
      <c r="X956">
        <v>0</v>
      </c>
      <c r="Y956">
        <v>0</v>
      </c>
    </row>
    <row r="957" spans="1:27" hidden="1" x14ac:dyDescent="0.2">
      <c r="A957" t="s">
        <v>797</v>
      </c>
      <c r="B957" t="s">
        <v>721</v>
      </c>
      <c r="C957" t="s">
        <v>54</v>
      </c>
      <c r="D957" t="s">
        <v>59</v>
      </c>
      <c r="E957">
        <v>3</v>
      </c>
      <c r="F957" t="s">
        <v>798</v>
      </c>
      <c r="G957" t="s">
        <v>126</v>
      </c>
      <c r="O957">
        <v>5</v>
      </c>
      <c r="P957">
        <v>7</v>
      </c>
      <c r="Q957">
        <v>0</v>
      </c>
      <c r="R957">
        <v>0</v>
      </c>
      <c r="S957">
        <v>0</v>
      </c>
      <c r="T957">
        <v>2</v>
      </c>
      <c r="U957">
        <v>1</v>
      </c>
      <c r="V957">
        <v>35</v>
      </c>
      <c r="W957">
        <v>0</v>
      </c>
      <c r="X957">
        <v>0</v>
      </c>
      <c r="Y957">
        <v>0</v>
      </c>
    </row>
    <row r="958" spans="1:27" hidden="1" x14ac:dyDescent="0.2">
      <c r="A958" t="s">
        <v>831</v>
      </c>
      <c r="B958" t="s">
        <v>721</v>
      </c>
      <c r="C958" t="s">
        <v>45</v>
      </c>
      <c r="D958" t="s">
        <v>35</v>
      </c>
      <c r="E958">
        <v>7</v>
      </c>
      <c r="F958" t="s">
        <v>832</v>
      </c>
      <c r="G958" t="s">
        <v>185</v>
      </c>
      <c r="T958">
        <v>4</v>
      </c>
      <c r="U958">
        <v>4</v>
      </c>
      <c r="V958">
        <v>15</v>
      </c>
      <c r="W958">
        <v>0</v>
      </c>
      <c r="X958">
        <v>0</v>
      </c>
      <c r="Y958">
        <v>0</v>
      </c>
      <c r="Z958">
        <v>1</v>
      </c>
      <c r="AA958">
        <v>0</v>
      </c>
    </row>
    <row r="959" spans="1:27" hidden="1" x14ac:dyDescent="0.2">
      <c r="A959" t="s">
        <v>833</v>
      </c>
      <c r="B959" t="s">
        <v>795</v>
      </c>
      <c r="C959" t="s">
        <v>33</v>
      </c>
      <c r="D959" t="s">
        <v>50</v>
      </c>
      <c r="E959">
        <v>4</v>
      </c>
      <c r="F959" t="s">
        <v>834</v>
      </c>
      <c r="G959" t="s">
        <v>142</v>
      </c>
      <c r="T959">
        <v>3</v>
      </c>
      <c r="U959">
        <v>3</v>
      </c>
      <c r="V959">
        <v>28</v>
      </c>
      <c r="W959">
        <v>1</v>
      </c>
      <c r="X959">
        <v>0</v>
      </c>
      <c r="Y959">
        <v>0</v>
      </c>
      <c r="Z959">
        <v>1</v>
      </c>
      <c r="AA959">
        <v>0</v>
      </c>
    </row>
    <row r="960" spans="1:27" hidden="1" x14ac:dyDescent="0.2">
      <c r="A960" t="s">
        <v>835</v>
      </c>
      <c r="B960" t="s">
        <v>795</v>
      </c>
      <c r="C960" t="s">
        <v>41</v>
      </c>
      <c r="D960" t="s">
        <v>38</v>
      </c>
      <c r="E960">
        <v>5</v>
      </c>
      <c r="F960" t="s">
        <v>836</v>
      </c>
      <c r="G960" t="s">
        <v>159</v>
      </c>
      <c r="T960">
        <v>2</v>
      </c>
      <c r="U960">
        <v>2</v>
      </c>
      <c r="V960">
        <v>4</v>
      </c>
      <c r="W960">
        <v>0</v>
      </c>
      <c r="X960">
        <v>0</v>
      </c>
      <c r="Y960">
        <v>0</v>
      </c>
      <c r="Z960">
        <v>1</v>
      </c>
      <c r="AA960">
        <v>0</v>
      </c>
    </row>
    <row r="961" spans="1:27" hidden="1" x14ac:dyDescent="0.2">
      <c r="A961" t="s">
        <v>825</v>
      </c>
      <c r="B961" t="s">
        <v>721</v>
      </c>
      <c r="C961" t="s">
        <v>59</v>
      </c>
      <c r="D961" t="s">
        <v>58</v>
      </c>
      <c r="E961">
        <v>1</v>
      </c>
      <c r="F961" t="s">
        <v>826</v>
      </c>
      <c r="G961" t="s">
        <v>96</v>
      </c>
      <c r="T961">
        <v>3</v>
      </c>
      <c r="U961">
        <v>2</v>
      </c>
      <c r="V961">
        <v>45</v>
      </c>
      <c r="W961">
        <v>0</v>
      </c>
      <c r="X961">
        <v>0</v>
      </c>
      <c r="Y961">
        <v>0</v>
      </c>
      <c r="Z961">
        <v>1</v>
      </c>
      <c r="AA961">
        <v>0</v>
      </c>
    </row>
    <row r="962" spans="1:27" hidden="1" x14ac:dyDescent="0.2">
      <c r="A962" t="s">
        <v>837</v>
      </c>
      <c r="B962" t="s">
        <v>795</v>
      </c>
      <c r="C962" t="s">
        <v>34</v>
      </c>
      <c r="D962" t="s">
        <v>38</v>
      </c>
      <c r="E962">
        <v>2</v>
      </c>
      <c r="F962" t="s">
        <v>838</v>
      </c>
      <c r="G962" t="s">
        <v>119</v>
      </c>
      <c r="T962">
        <v>3</v>
      </c>
      <c r="U962">
        <v>2</v>
      </c>
      <c r="V962">
        <v>16</v>
      </c>
      <c r="W962">
        <v>0</v>
      </c>
      <c r="X962">
        <v>0</v>
      </c>
      <c r="Y962">
        <v>0</v>
      </c>
      <c r="Z962">
        <v>1</v>
      </c>
      <c r="AA962">
        <v>0</v>
      </c>
    </row>
    <row r="963" spans="1:27" hidden="1" x14ac:dyDescent="0.2">
      <c r="A963" t="s">
        <v>1214</v>
      </c>
      <c r="B963" t="s">
        <v>795</v>
      </c>
      <c r="C963" t="s">
        <v>37</v>
      </c>
      <c r="D963" t="s">
        <v>41</v>
      </c>
      <c r="E963">
        <v>8</v>
      </c>
      <c r="F963" t="s">
        <v>1215</v>
      </c>
      <c r="G963" t="s">
        <v>201</v>
      </c>
      <c r="T963">
        <v>2</v>
      </c>
      <c r="U963">
        <v>2</v>
      </c>
      <c r="V963">
        <v>7</v>
      </c>
      <c r="W963">
        <v>0</v>
      </c>
      <c r="X963">
        <v>0</v>
      </c>
      <c r="Y963">
        <v>0</v>
      </c>
      <c r="Z963">
        <v>1</v>
      </c>
      <c r="AA963">
        <v>0</v>
      </c>
    </row>
    <row r="964" spans="1:27" hidden="1" x14ac:dyDescent="0.2">
      <c r="A964" t="s">
        <v>839</v>
      </c>
      <c r="B964" t="s">
        <v>721</v>
      </c>
      <c r="C964" t="s">
        <v>32</v>
      </c>
      <c r="D964" t="s">
        <v>53</v>
      </c>
      <c r="E964">
        <v>6</v>
      </c>
      <c r="F964" t="s">
        <v>840</v>
      </c>
      <c r="G964" t="s">
        <v>176</v>
      </c>
      <c r="T964">
        <v>7</v>
      </c>
      <c r="U964">
        <v>4</v>
      </c>
      <c r="V964">
        <v>59</v>
      </c>
      <c r="W964">
        <v>1</v>
      </c>
      <c r="X964">
        <v>0</v>
      </c>
      <c r="Y964">
        <v>0</v>
      </c>
      <c r="Z964">
        <v>1</v>
      </c>
      <c r="AA964">
        <v>0</v>
      </c>
    </row>
    <row r="965" spans="1:27" hidden="1" x14ac:dyDescent="0.2">
      <c r="A965" t="s">
        <v>841</v>
      </c>
      <c r="B965" t="s">
        <v>721</v>
      </c>
      <c r="C965" t="s">
        <v>37</v>
      </c>
      <c r="D965" t="s">
        <v>34</v>
      </c>
      <c r="E965">
        <v>7</v>
      </c>
      <c r="F965" t="s">
        <v>842</v>
      </c>
      <c r="G965" t="s">
        <v>193</v>
      </c>
      <c r="T965">
        <v>2</v>
      </c>
      <c r="U965">
        <v>2</v>
      </c>
      <c r="V965">
        <v>43</v>
      </c>
      <c r="W965">
        <v>0</v>
      </c>
      <c r="X965">
        <v>0</v>
      </c>
      <c r="Y965">
        <v>0</v>
      </c>
      <c r="Z965">
        <v>0</v>
      </c>
      <c r="AA965">
        <v>1</v>
      </c>
    </row>
    <row r="966" spans="1:27" hidden="1" x14ac:dyDescent="0.2">
      <c r="A966" t="s">
        <v>843</v>
      </c>
      <c r="B966" t="s">
        <v>721</v>
      </c>
      <c r="C966" t="s">
        <v>58</v>
      </c>
      <c r="D966" t="s">
        <v>37</v>
      </c>
      <c r="E966">
        <v>4</v>
      </c>
      <c r="F966" t="s">
        <v>844</v>
      </c>
      <c r="G966" t="s">
        <v>145</v>
      </c>
      <c r="T966">
        <v>5</v>
      </c>
      <c r="U966">
        <v>3</v>
      </c>
      <c r="V966">
        <v>33</v>
      </c>
      <c r="W966">
        <v>0</v>
      </c>
      <c r="X966">
        <v>0</v>
      </c>
      <c r="Y966">
        <v>0</v>
      </c>
      <c r="Z966">
        <v>1</v>
      </c>
      <c r="AA966">
        <v>0</v>
      </c>
    </row>
    <row r="967" spans="1:27" hidden="1" x14ac:dyDescent="0.2">
      <c r="A967" t="s">
        <v>867</v>
      </c>
      <c r="B967" t="s">
        <v>721</v>
      </c>
      <c r="C967" t="s">
        <v>41</v>
      </c>
      <c r="D967" t="s">
        <v>37</v>
      </c>
      <c r="E967">
        <v>8</v>
      </c>
      <c r="F967" t="s">
        <v>868</v>
      </c>
      <c r="G967" t="s">
        <v>201</v>
      </c>
      <c r="T967">
        <v>8</v>
      </c>
      <c r="U967">
        <v>6</v>
      </c>
      <c r="V967">
        <v>70</v>
      </c>
      <c r="W967">
        <v>2</v>
      </c>
      <c r="X967">
        <v>0</v>
      </c>
      <c r="Y967">
        <v>0</v>
      </c>
      <c r="Z967">
        <v>1</v>
      </c>
      <c r="AA967">
        <v>0</v>
      </c>
    </row>
    <row r="968" spans="1:27" hidden="1" x14ac:dyDescent="0.2">
      <c r="A968" t="s">
        <v>845</v>
      </c>
      <c r="B968" t="s">
        <v>721</v>
      </c>
      <c r="C968" t="s">
        <v>61</v>
      </c>
      <c r="D968" t="s">
        <v>39</v>
      </c>
      <c r="E968">
        <v>2</v>
      </c>
      <c r="F968" t="s">
        <v>846</v>
      </c>
      <c r="G968" t="s">
        <v>110</v>
      </c>
      <c r="T968">
        <v>6</v>
      </c>
      <c r="U968">
        <v>3</v>
      </c>
      <c r="V968">
        <v>14</v>
      </c>
      <c r="W968">
        <v>0</v>
      </c>
      <c r="X968">
        <v>0</v>
      </c>
      <c r="Y968">
        <v>0</v>
      </c>
      <c r="Z968">
        <v>1</v>
      </c>
      <c r="AA968">
        <v>0</v>
      </c>
    </row>
    <row r="969" spans="1:27" hidden="1" x14ac:dyDescent="0.2">
      <c r="A969" t="s">
        <v>778</v>
      </c>
      <c r="B969" t="s">
        <v>721</v>
      </c>
      <c r="C969" t="s">
        <v>55</v>
      </c>
      <c r="D969" t="s">
        <v>46</v>
      </c>
      <c r="E969">
        <v>7</v>
      </c>
      <c r="F969" t="s">
        <v>779</v>
      </c>
      <c r="G969" t="s">
        <v>195</v>
      </c>
      <c r="T969">
        <v>1</v>
      </c>
      <c r="U969">
        <v>1</v>
      </c>
      <c r="V969">
        <v>9</v>
      </c>
      <c r="W969">
        <v>0</v>
      </c>
      <c r="X969">
        <v>0</v>
      </c>
      <c r="Y969">
        <v>0</v>
      </c>
      <c r="Z969">
        <v>1</v>
      </c>
      <c r="AA969">
        <v>0</v>
      </c>
    </row>
    <row r="970" spans="1:27" hidden="1" x14ac:dyDescent="0.2">
      <c r="A970" t="s">
        <v>847</v>
      </c>
      <c r="B970" t="s">
        <v>721</v>
      </c>
      <c r="C970" t="s">
        <v>32</v>
      </c>
      <c r="D970" t="s">
        <v>53</v>
      </c>
      <c r="E970">
        <v>6</v>
      </c>
      <c r="F970" t="s">
        <v>848</v>
      </c>
      <c r="G970" t="s">
        <v>176</v>
      </c>
      <c r="T970">
        <v>9</v>
      </c>
      <c r="U970">
        <v>7</v>
      </c>
      <c r="V970">
        <v>111</v>
      </c>
      <c r="W970">
        <v>1</v>
      </c>
      <c r="X970">
        <v>0</v>
      </c>
      <c r="Y970">
        <v>1</v>
      </c>
      <c r="Z970">
        <v>1</v>
      </c>
      <c r="AA970">
        <v>0</v>
      </c>
    </row>
    <row r="971" spans="1:27" hidden="1" x14ac:dyDescent="0.2">
      <c r="A971" t="s">
        <v>849</v>
      </c>
      <c r="B971" t="s">
        <v>721</v>
      </c>
      <c r="C971" t="s">
        <v>34</v>
      </c>
      <c r="D971" t="s">
        <v>37</v>
      </c>
      <c r="E971">
        <v>7</v>
      </c>
      <c r="F971" t="s">
        <v>850</v>
      </c>
      <c r="G971" t="s">
        <v>193</v>
      </c>
      <c r="T971">
        <v>2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1</v>
      </c>
      <c r="AA971">
        <v>0</v>
      </c>
    </row>
    <row r="972" spans="1:27" hidden="1" x14ac:dyDescent="0.2">
      <c r="A972" t="s">
        <v>851</v>
      </c>
      <c r="B972" t="s">
        <v>721</v>
      </c>
      <c r="C972" t="s">
        <v>40</v>
      </c>
      <c r="D972" t="s">
        <v>44</v>
      </c>
      <c r="E972">
        <v>1</v>
      </c>
      <c r="F972" t="s">
        <v>852</v>
      </c>
      <c r="G972" t="s">
        <v>92</v>
      </c>
      <c r="T972">
        <v>7</v>
      </c>
      <c r="U972">
        <v>5</v>
      </c>
      <c r="V972">
        <v>60</v>
      </c>
      <c r="W972">
        <v>0</v>
      </c>
      <c r="X972">
        <v>0</v>
      </c>
      <c r="Y972">
        <v>0</v>
      </c>
      <c r="Z972">
        <v>1</v>
      </c>
      <c r="AA972">
        <v>0</v>
      </c>
    </row>
    <row r="973" spans="1:27" hidden="1" x14ac:dyDescent="0.2">
      <c r="A973" t="s">
        <v>853</v>
      </c>
      <c r="B973" t="s">
        <v>795</v>
      </c>
      <c r="C973" t="s">
        <v>53</v>
      </c>
      <c r="D973" t="s">
        <v>38</v>
      </c>
      <c r="E973">
        <v>4</v>
      </c>
      <c r="F973" t="s">
        <v>854</v>
      </c>
      <c r="G973" t="s">
        <v>148</v>
      </c>
      <c r="T973">
        <v>8</v>
      </c>
      <c r="U973">
        <v>5</v>
      </c>
      <c r="V973">
        <v>37</v>
      </c>
      <c r="W973">
        <v>0</v>
      </c>
      <c r="X973">
        <v>0</v>
      </c>
      <c r="Y973">
        <v>0</v>
      </c>
      <c r="Z973">
        <v>1</v>
      </c>
      <c r="AA973">
        <v>0</v>
      </c>
    </row>
    <row r="974" spans="1:27" hidden="1" x14ac:dyDescent="0.2">
      <c r="A974" t="s">
        <v>855</v>
      </c>
      <c r="B974" t="s">
        <v>721</v>
      </c>
      <c r="C974" t="s">
        <v>45</v>
      </c>
      <c r="D974" t="s">
        <v>35</v>
      </c>
      <c r="E974">
        <v>7</v>
      </c>
      <c r="F974" t="s">
        <v>856</v>
      </c>
      <c r="G974" t="s">
        <v>185</v>
      </c>
      <c r="T974">
        <v>8</v>
      </c>
      <c r="U974">
        <v>4</v>
      </c>
      <c r="V974">
        <v>47</v>
      </c>
      <c r="W974">
        <v>0</v>
      </c>
      <c r="X974">
        <v>0</v>
      </c>
      <c r="Y974">
        <v>0</v>
      </c>
      <c r="Z974">
        <v>1</v>
      </c>
      <c r="AA974">
        <v>0</v>
      </c>
    </row>
    <row r="975" spans="1:27" hidden="1" x14ac:dyDescent="0.2">
      <c r="A975" t="s">
        <v>855</v>
      </c>
      <c r="B975" t="s">
        <v>721</v>
      </c>
      <c r="C975" t="s">
        <v>45</v>
      </c>
      <c r="D975" t="s">
        <v>56</v>
      </c>
      <c r="E975">
        <v>3</v>
      </c>
      <c r="F975" t="s">
        <v>856</v>
      </c>
      <c r="G975" t="s">
        <v>129</v>
      </c>
      <c r="T975">
        <v>10</v>
      </c>
      <c r="U975">
        <v>4</v>
      </c>
      <c r="V975">
        <v>45</v>
      </c>
      <c r="W975">
        <v>1</v>
      </c>
      <c r="X975">
        <v>0</v>
      </c>
      <c r="Y975">
        <v>0</v>
      </c>
      <c r="Z975">
        <v>1</v>
      </c>
      <c r="AA975">
        <v>0</v>
      </c>
    </row>
    <row r="976" spans="1:27" hidden="1" x14ac:dyDescent="0.2">
      <c r="A976" t="s">
        <v>857</v>
      </c>
      <c r="B976" t="s">
        <v>721</v>
      </c>
      <c r="C976" t="s">
        <v>53</v>
      </c>
      <c r="D976" t="s">
        <v>37</v>
      </c>
      <c r="E976">
        <v>3</v>
      </c>
      <c r="F976" t="s">
        <v>858</v>
      </c>
      <c r="G976" t="s">
        <v>123</v>
      </c>
      <c r="T976">
        <v>2</v>
      </c>
      <c r="U976">
        <v>2</v>
      </c>
      <c r="V976">
        <v>27</v>
      </c>
      <c r="W976">
        <v>0</v>
      </c>
      <c r="X976">
        <v>0</v>
      </c>
      <c r="Y976">
        <v>0</v>
      </c>
      <c r="Z976">
        <v>0</v>
      </c>
      <c r="AA976">
        <v>1</v>
      </c>
    </row>
    <row r="977" spans="1:27" hidden="1" x14ac:dyDescent="0.2">
      <c r="A977" t="s">
        <v>859</v>
      </c>
      <c r="B977" t="s">
        <v>721</v>
      </c>
      <c r="C977" t="s">
        <v>57</v>
      </c>
      <c r="D977" t="s">
        <v>61</v>
      </c>
      <c r="E977">
        <v>4</v>
      </c>
      <c r="F977" t="s">
        <v>860</v>
      </c>
      <c r="G977" t="s">
        <v>153</v>
      </c>
      <c r="T977">
        <v>1</v>
      </c>
      <c r="U977">
        <v>1</v>
      </c>
      <c r="V977">
        <v>21</v>
      </c>
      <c r="W977">
        <v>0</v>
      </c>
      <c r="X977">
        <v>0</v>
      </c>
      <c r="Y977">
        <v>0</v>
      </c>
      <c r="Z977">
        <v>1</v>
      </c>
      <c r="AA977">
        <v>0</v>
      </c>
    </row>
    <row r="978" spans="1:27" hidden="1" x14ac:dyDescent="0.2">
      <c r="A978" t="s">
        <v>849</v>
      </c>
      <c r="B978" t="s">
        <v>721</v>
      </c>
      <c r="C978" t="s">
        <v>34</v>
      </c>
      <c r="D978" t="s">
        <v>37</v>
      </c>
      <c r="E978">
        <v>1</v>
      </c>
      <c r="F978" t="s">
        <v>850</v>
      </c>
      <c r="G978" t="s">
        <v>104</v>
      </c>
      <c r="T978">
        <v>6</v>
      </c>
      <c r="U978">
        <v>4</v>
      </c>
      <c r="V978">
        <v>49</v>
      </c>
      <c r="W978">
        <v>0</v>
      </c>
      <c r="X978">
        <v>0</v>
      </c>
      <c r="Y978">
        <v>0</v>
      </c>
      <c r="Z978">
        <v>1</v>
      </c>
      <c r="AA978">
        <v>0</v>
      </c>
    </row>
    <row r="979" spans="1:27" hidden="1" x14ac:dyDescent="0.2">
      <c r="A979" t="s">
        <v>861</v>
      </c>
      <c r="B979" t="s">
        <v>721</v>
      </c>
      <c r="C979" t="s">
        <v>38</v>
      </c>
      <c r="D979" t="s">
        <v>53</v>
      </c>
      <c r="E979">
        <v>4</v>
      </c>
      <c r="F979" t="s">
        <v>862</v>
      </c>
      <c r="G979" t="s">
        <v>148</v>
      </c>
      <c r="T979">
        <v>4</v>
      </c>
      <c r="U979">
        <v>3</v>
      </c>
      <c r="V979">
        <v>64</v>
      </c>
      <c r="W979">
        <v>0</v>
      </c>
      <c r="X979">
        <v>0</v>
      </c>
      <c r="Y979">
        <v>0</v>
      </c>
      <c r="Z979">
        <v>1</v>
      </c>
      <c r="AA979">
        <v>0</v>
      </c>
    </row>
    <row r="980" spans="1:27" hidden="1" x14ac:dyDescent="0.2">
      <c r="A980" t="s">
        <v>863</v>
      </c>
      <c r="B980" t="s">
        <v>721</v>
      </c>
      <c r="C980" t="s">
        <v>31</v>
      </c>
      <c r="D980" t="s">
        <v>61</v>
      </c>
      <c r="E980">
        <v>3</v>
      </c>
      <c r="F980" t="s">
        <v>864</v>
      </c>
      <c r="G980" t="s">
        <v>137</v>
      </c>
      <c r="T980">
        <v>13</v>
      </c>
      <c r="U980">
        <v>9</v>
      </c>
      <c r="V980">
        <v>92</v>
      </c>
      <c r="W980">
        <v>1</v>
      </c>
      <c r="X980">
        <v>0</v>
      </c>
      <c r="Y980">
        <v>0</v>
      </c>
      <c r="Z980">
        <v>1</v>
      </c>
      <c r="AA980">
        <v>0</v>
      </c>
    </row>
    <row r="981" spans="1:27" hidden="1" x14ac:dyDescent="0.2">
      <c r="A981" t="s">
        <v>774</v>
      </c>
      <c r="B981" t="s">
        <v>721</v>
      </c>
      <c r="C981" t="s">
        <v>57</v>
      </c>
      <c r="D981" t="s">
        <v>35</v>
      </c>
      <c r="E981">
        <v>1</v>
      </c>
      <c r="F981" t="s">
        <v>775</v>
      </c>
      <c r="G981" t="s">
        <v>99</v>
      </c>
      <c r="T981">
        <v>4</v>
      </c>
      <c r="U981">
        <v>4</v>
      </c>
      <c r="V981">
        <v>34</v>
      </c>
      <c r="W981">
        <v>0</v>
      </c>
      <c r="X981">
        <v>0</v>
      </c>
      <c r="Y981">
        <v>0</v>
      </c>
      <c r="Z981">
        <v>0</v>
      </c>
      <c r="AA981">
        <v>1</v>
      </c>
    </row>
    <row r="982" spans="1:27" hidden="1" x14ac:dyDescent="0.2">
      <c r="A982" t="s">
        <v>865</v>
      </c>
      <c r="B982" t="s">
        <v>721</v>
      </c>
      <c r="C982" t="s">
        <v>61</v>
      </c>
      <c r="D982" t="s">
        <v>57</v>
      </c>
      <c r="E982">
        <v>4</v>
      </c>
      <c r="F982" t="s">
        <v>866</v>
      </c>
      <c r="G982" t="s">
        <v>153</v>
      </c>
      <c r="T982">
        <v>11</v>
      </c>
      <c r="U982">
        <v>7</v>
      </c>
      <c r="V982">
        <v>56</v>
      </c>
      <c r="W982">
        <v>0</v>
      </c>
      <c r="X982">
        <v>0</v>
      </c>
      <c r="Y982">
        <v>0</v>
      </c>
      <c r="Z982">
        <v>1</v>
      </c>
      <c r="AA982">
        <v>0</v>
      </c>
    </row>
    <row r="983" spans="1:27" hidden="1" x14ac:dyDescent="0.2">
      <c r="A983" t="s">
        <v>867</v>
      </c>
      <c r="B983" t="s">
        <v>721</v>
      </c>
      <c r="C983" t="s">
        <v>41</v>
      </c>
      <c r="D983" t="s">
        <v>36</v>
      </c>
      <c r="E983">
        <v>2</v>
      </c>
      <c r="F983" t="s">
        <v>868</v>
      </c>
      <c r="G983" t="s">
        <v>117</v>
      </c>
      <c r="T983">
        <v>6</v>
      </c>
      <c r="U983">
        <v>4</v>
      </c>
      <c r="V983">
        <v>44</v>
      </c>
      <c r="W983">
        <v>1</v>
      </c>
      <c r="X983">
        <v>0</v>
      </c>
      <c r="Y983">
        <v>0</v>
      </c>
      <c r="Z983">
        <v>1</v>
      </c>
      <c r="AA983">
        <v>0</v>
      </c>
    </row>
    <row r="984" spans="1:27" hidden="1" x14ac:dyDescent="0.2">
      <c r="A984" t="s">
        <v>869</v>
      </c>
      <c r="B984" t="s">
        <v>795</v>
      </c>
      <c r="C984" t="s">
        <v>62</v>
      </c>
      <c r="D984" t="s">
        <v>51</v>
      </c>
      <c r="E984">
        <v>4</v>
      </c>
      <c r="F984" t="s">
        <v>870</v>
      </c>
      <c r="G984" t="s">
        <v>144</v>
      </c>
      <c r="T984">
        <v>7</v>
      </c>
      <c r="U984">
        <v>5</v>
      </c>
      <c r="V984">
        <v>49</v>
      </c>
      <c r="W984">
        <v>0</v>
      </c>
      <c r="X984">
        <v>0</v>
      </c>
      <c r="Y984">
        <v>0</v>
      </c>
      <c r="Z984">
        <v>1</v>
      </c>
      <c r="AA984">
        <v>0</v>
      </c>
    </row>
    <row r="985" spans="1:27" hidden="1" x14ac:dyDescent="0.2">
      <c r="A985" t="s">
        <v>871</v>
      </c>
      <c r="B985" t="s">
        <v>721</v>
      </c>
      <c r="C985" t="s">
        <v>46</v>
      </c>
      <c r="D985" t="s">
        <v>52</v>
      </c>
      <c r="E985">
        <v>2</v>
      </c>
      <c r="F985" t="s">
        <v>872</v>
      </c>
      <c r="G985" t="s">
        <v>108</v>
      </c>
      <c r="T985">
        <v>1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1</v>
      </c>
      <c r="AA985">
        <v>0</v>
      </c>
    </row>
    <row r="986" spans="1:27" hidden="1" x14ac:dyDescent="0.2">
      <c r="A986" t="s">
        <v>782</v>
      </c>
      <c r="B986" t="s">
        <v>721</v>
      </c>
      <c r="C986" t="s">
        <v>62</v>
      </c>
      <c r="D986" t="s">
        <v>31</v>
      </c>
      <c r="E986">
        <v>2</v>
      </c>
      <c r="F986" t="s">
        <v>783</v>
      </c>
      <c r="G986" t="s">
        <v>107</v>
      </c>
      <c r="T986">
        <v>4</v>
      </c>
      <c r="U986">
        <v>2</v>
      </c>
      <c r="V986">
        <v>20</v>
      </c>
      <c r="W986">
        <v>0</v>
      </c>
      <c r="X986">
        <v>0</v>
      </c>
      <c r="Y986">
        <v>0</v>
      </c>
      <c r="Z986">
        <v>1</v>
      </c>
      <c r="AA986">
        <v>0</v>
      </c>
    </row>
    <row r="987" spans="1:27" hidden="1" x14ac:dyDescent="0.2">
      <c r="A987" t="s">
        <v>774</v>
      </c>
      <c r="B987" t="s">
        <v>721</v>
      </c>
      <c r="C987" t="s">
        <v>57</v>
      </c>
      <c r="D987" t="s">
        <v>52</v>
      </c>
      <c r="E987">
        <v>3</v>
      </c>
      <c r="F987" t="s">
        <v>775</v>
      </c>
      <c r="G987" t="s">
        <v>136</v>
      </c>
      <c r="T987">
        <v>1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1</v>
      </c>
    </row>
    <row r="988" spans="1:27" hidden="1" x14ac:dyDescent="0.2">
      <c r="A988" t="s">
        <v>873</v>
      </c>
      <c r="B988" t="s">
        <v>721</v>
      </c>
      <c r="C988" t="s">
        <v>56</v>
      </c>
      <c r="D988" t="s">
        <v>45</v>
      </c>
      <c r="E988">
        <v>3</v>
      </c>
      <c r="F988" t="s">
        <v>874</v>
      </c>
      <c r="G988" t="s">
        <v>129</v>
      </c>
      <c r="T988">
        <v>11</v>
      </c>
      <c r="U988">
        <v>8</v>
      </c>
      <c r="V988">
        <v>134</v>
      </c>
      <c r="W988">
        <v>0</v>
      </c>
      <c r="X988">
        <v>0</v>
      </c>
      <c r="Y988">
        <v>1</v>
      </c>
      <c r="Z988">
        <v>1</v>
      </c>
      <c r="AA988">
        <v>0</v>
      </c>
    </row>
    <row r="989" spans="1:27" hidden="1" x14ac:dyDescent="0.2">
      <c r="A989" t="s">
        <v>875</v>
      </c>
      <c r="B989" t="s">
        <v>795</v>
      </c>
      <c r="C989" t="s">
        <v>34</v>
      </c>
      <c r="D989" t="s">
        <v>43</v>
      </c>
      <c r="E989">
        <v>5</v>
      </c>
      <c r="F989" t="s">
        <v>876</v>
      </c>
      <c r="G989" t="s">
        <v>165</v>
      </c>
      <c r="T989">
        <v>6</v>
      </c>
      <c r="U989">
        <v>5</v>
      </c>
      <c r="V989">
        <v>33</v>
      </c>
      <c r="W989">
        <v>0</v>
      </c>
      <c r="X989">
        <v>0</v>
      </c>
      <c r="Y989">
        <v>0</v>
      </c>
      <c r="Z989">
        <v>1</v>
      </c>
      <c r="AA989">
        <v>0</v>
      </c>
    </row>
    <row r="990" spans="1:27" hidden="1" x14ac:dyDescent="0.2">
      <c r="A990" t="s">
        <v>879</v>
      </c>
      <c r="B990" t="s">
        <v>795</v>
      </c>
      <c r="C990" t="s">
        <v>41</v>
      </c>
      <c r="D990" t="s">
        <v>44</v>
      </c>
      <c r="E990">
        <v>3</v>
      </c>
      <c r="F990" t="s">
        <v>880</v>
      </c>
      <c r="G990" t="s">
        <v>128</v>
      </c>
      <c r="T990">
        <v>4</v>
      </c>
      <c r="U990">
        <v>4</v>
      </c>
      <c r="V990">
        <v>42</v>
      </c>
      <c r="W990">
        <v>0</v>
      </c>
      <c r="X990">
        <v>0</v>
      </c>
      <c r="Y990">
        <v>0</v>
      </c>
      <c r="Z990">
        <v>1</v>
      </c>
      <c r="AA990">
        <v>0</v>
      </c>
    </row>
    <row r="991" spans="1:27" hidden="1" x14ac:dyDescent="0.2">
      <c r="A991" t="s">
        <v>881</v>
      </c>
      <c r="B991" t="s">
        <v>721</v>
      </c>
      <c r="C991" t="s">
        <v>55</v>
      </c>
      <c r="D991" t="s">
        <v>56</v>
      </c>
      <c r="E991">
        <v>2</v>
      </c>
      <c r="F991" t="s">
        <v>882</v>
      </c>
      <c r="G991" t="s">
        <v>118</v>
      </c>
      <c r="T991">
        <v>7</v>
      </c>
      <c r="U991">
        <v>5</v>
      </c>
      <c r="V991">
        <v>89</v>
      </c>
      <c r="W991">
        <v>0</v>
      </c>
      <c r="X991">
        <v>0</v>
      </c>
      <c r="Y991">
        <v>0</v>
      </c>
      <c r="Z991">
        <v>1</v>
      </c>
      <c r="AA991">
        <v>0</v>
      </c>
    </row>
    <row r="992" spans="1:27" hidden="1" x14ac:dyDescent="0.2">
      <c r="A992" t="s">
        <v>897</v>
      </c>
      <c r="B992" t="s">
        <v>721</v>
      </c>
      <c r="C992" t="s">
        <v>50</v>
      </c>
      <c r="D992" t="s">
        <v>36</v>
      </c>
      <c r="E992">
        <v>8</v>
      </c>
      <c r="F992" t="s">
        <v>898</v>
      </c>
      <c r="G992" t="s">
        <v>204</v>
      </c>
      <c r="T992">
        <v>13</v>
      </c>
      <c r="U992">
        <v>12</v>
      </c>
      <c r="V992">
        <v>162</v>
      </c>
      <c r="W992">
        <v>1</v>
      </c>
      <c r="X992">
        <v>0</v>
      </c>
      <c r="Y992">
        <v>1</v>
      </c>
      <c r="Z992">
        <v>1</v>
      </c>
      <c r="AA992">
        <v>0</v>
      </c>
    </row>
    <row r="993" spans="1:27" hidden="1" x14ac:dyDescent="0.2">
      <c r="A993" t="s">
        <v>855</v>
      </c>
      <c r="B993" t="s">
        <v>721</v>
      </c>
      <c r="C993" t="s">
        <v>45</v>
      </c>
      <c r="D993" t="s">
        <v>54</v>
      </c>
      <c r="E993">
        <v>2</v>
      </c>
      <c r="F993" t="s">
        <v>856</v>
      </c>
      <c r="G993" t="s">
        <v>116</v>
      </c>
      <c r="T993">
        <v>4</v>
      </c>
      <c r="U993">
        <v>3</v>
      </c>
      <c r="V993">
        <v>115</v>
      </c>
      <c r="W993">
        <v>2</v>
      </c>
      <c r="X993">
        <v>0</v>
      </c>
      <c r="Y993">
        <v>1</v>
      </c>
      <c r="Z993">
        <v>0</v>
      </c>
      <c r="AA993">
        <v>1</v>
      </c>
    </row>
    <row r="994" spans="1:27" hidden="1" x14ac:dyDescent="0.2">
      <c r="A994" t="s">
        <v>883</v>
      </c>
      <c r="B994" t="s">
        <v>721</v>
      </c>
      <c r="C994" t="s">
        <v>38</v>
      </c>
      <c r="D994" t="s">
        <v>37</v>
      </c>
      <c r="E994">
        <v>6</v>
      </c>
      <c r="F994" t="s">
        <v>884</v>
      </c>
      <c r="G994" t="s">
        <v>181</v>
      </c>
      <c r="T994">
        <v>11</v>
      </c>
      <c r="U994">
        <v>6</v>
      </c>
      <c r="V994">
        <v>59</v>
      </c>
      <c r="W994">
        <v>0</v>
      </c>
      <c r="X994">
        <v>0</v>
      </c>
      <c r="Y994">
        <v>0</v>
      </c>
      <c r="Z994">
        <v>1</v>
      </c>
      <c r="AA994">
        <v>0</v>
      </c>
    </row>
    <row r="995" spans="1:27" hidden="1" x14ac:dyDescent="0.2">
      <c r="A995" t="s">
        <v>823</v>
      </c>
      <c r="B995" t="s">
        <v>721</v>
      </c>
      <c r="C995" t="s">
        <v>46</v>
      </c>
      <c r="D995" t="s">
        <v>48</v>
      </c>
      <c r="E995">
        <v>6</v>
      </c>
      <c r="F995" t="s">
        <v>824</v>
      </c>
      <c r="G995" t="s">
        <v>169</v>
      </c>
      <c r="T995">
        <v>14</v>
      </c>
      <c r="U995">
        <v>10</v>
      </c>
      <c r="V995">
        <v>196</v>
      </c>
      <c r="W995">
        <v>0</v>
      </c>
      <c r="X995">
        <v>0</v>
      </c>
      <c r="Y995">
        <v>1</v>
      </c>
      <c r="Z995">
        <v>1</v>
      </c>
      <c r="AA995">
        <v>0</v>
      </c>
    </row>
    <row r="996" spans="1:27" hidden="1" x14ac:dyDescent="0.2">
      <c r="A996" t="s">
        <v>885</v>
      </c>
      <c r="B996" t="s">
        <v>721</v>
      </c>
      <c r="C996" t="s">
        <v>61</v>
      </c>
      <c r="D996" t="s">
        <v>52</v>
      </c>
      <c r="E996">
        <v>6</v>
      </c>
      <c r="F996" t="s">
        <v>886</v>
      </c>
      <c r="G996" t="s">
        <v>170</v>
      </c>
      <c r="T996">
        <v>1</v>
      </c>
      <c r="U996">
        <v>1</v>
      </c>
      <c r="V996">
        <v>5</v>
      </c>
      <c r="W996">
        <v>0</v>
      </c>
      <c r="X996">
        <v>0</v>
      </c>
      <c r="Y996">
        <v>0</v>
      </c>
      <c r="Z996">
        <v>1</v>
      </c>
      <c r="AA996">
        <v>0</v>
      </c>
    </row>
    <row r="997" spans="1:27" hidden="1" x14ac:dyDescent="0.2">
      <c r="A997" t="s">
        <v>887</v>
      </c>
      <c r="B997" t="s">
        <v>721</v>
      </c>
      <c r="C997" t="s">
        <v>62</v>
      </c>
      <c r="D997" t="s">
        <v>33</v>
      </c>
      <c r="E997">
        <v>1</v>
      </c>
      <c r="F997" t="s">
        <v>888</v>
      </c>
      <c r="G997" t="s">
        <v>97</v>
      </c>
      <c r="T997">
        <v>3</v>
      </c>
      <c r="U997">
        <v>3</v>
      </c>
      <c r="V997">
        <v>25</v>
      </c>
      <c r="W997">
        <v>0</v>
      </c>
      <c r="X997">
        <v>0</v>
      </c>
      <c r="Y997">
        <v>0</v>
      </c>
      <c r="Z997">
        <v>1</v>
      </c>
      <c r="AA997">
        <v>0</v>
      </c>
    </row>
    <row r="998" spans="1:27" hidden="1" x14ac:dyDescent="0.2">
      <c r="A998" t="s">
        <v>889</v>
      </c>
      <c r="B998" t="s">
        <v>721</v>
      </c>
      <c r="C998" t="s">
        <v>49</v>
      </c>
      <c r="D998" t="s">
        <v>51</v>
      </c>
      <c r="E998">
        <v>2</v>
      </c>
      <c r="F998" t="s">
        <v>890</v>
      </c>
      <c r="G998" t="s">
        <v>113</v>
      </c>
      <c r="T998">
        <v>4</v>
      </c>
      <c r="U998">
        <v>2</v>
      </c>
      <c r="V998">
        <v>16</v>
      </c>
      <c r="W998">
        <v>0</v>
      </c>
      <c r="X998">
        <v>0</v>
      </c>
      <c r="Y998">
        <v>0</v>
      </c>
      <c r="Z998">
        <v>1</v>
      </c>
      <c r="AA998">
        <v>0</v>
      </c>
    </row>
    <row r="999" spans="1:27" hidden="1" x14ac:dyDescent="0.2">
      <c r="A999" t="s">
        <v>891</v>
      </c>
      <c r="B999" t="s">
        <v>721</v>
      </c>
      <c r="C999" t="s">
        <v>45</v>
      </c>
      <c r="D999" t="s">
        <v>49</v>
      </c>
      <c r="E999">
        <v>4</v>
      </c>
      <c r="F999" t="s">
        <v>892</v>
      </c>
      <c r="G999" t="s">
        <v>141</v>
      </c>
      <c r="T999">
        <v>1</v>
      </c>
      <c r="U999">
        <v>1</v>
      </c>
      <c r="V999">
        <v>7</v>
      </c>
      <c r="W999">
        <v>0</v>
      </c>
      <c r="X999">
        <v>0</v>
      </c>
      <c r="Y999">
        <v>0</v>
      </c>
    </row>
    <row r="1000" spans="1:27" hidden="1" x14ac:dyDescent="0.2">
      <c r="A1000" t="s">
        <v>893</v>
      </c>
      <c r="B1000" t="s">
        <v>721</v>
      </c>
      <c r="C1000" t="s">
        <v>46</v>
      </c>
      <c r="D1000" t="s">
        <v>60</v>
      </c>
      <c r="E1000">
        <v>3</v>
      </c>
      <c r="F1000" t="s">
        <v>894</v>
      </c>
      <c r="G1000" t="s">
        <v>134</v>
      </c>
      <c r="T1000">
        <v>5</v>
      </c>
      <c r="U1000">
        <v>1</v>
      </c>
      <c r="V1000">
        <v>12</v>
      </c>
      <c r="W1000">
        <v>0</v>
      </c>
      <c r="X1000">
        <v>0</v>
      </c>
      <c r="Y1000">
        <v>0</v>
      </c>
    </row>
    <row r="1001" spans="1:27" hidden="1" x14ac:dyDescent="0.2">
      <c r="A1001" t="s">
        <v>849</v>
      </c>
      <c r="B1001" t="s">
        <v>721</v>
      </c>
      <c r="C1001" t="s">
        <v>34</v>
      </c>
      <c r="D1001" t="s">
        <v>41</v>
      </c>
      <c r="E1001">
        <v>4</v>
      </c>
      <c r="F1001" t="s">
        <v>850</v>
      </c>
      <c r="G1001" t="s">
        <v>152</v>
      </c>
      <c r="T1001">
        <v>6</v>
      </c>
      <c r="U1001">
        <v>6</v>
      </c>
      <c r="V1001">
        <v>62</v>
      </c>
      <c r="W1001">
        <v>0</v>
      </c>
      <c r="X1001">
        <v>0</v>
      </c>
      <c r="Y1001">
        <v>0</v>
      </c>
    </row>
    <row r="1002" spans="1:27" hidden="1" x14ac:dyDescent="0.2">
      <c r="A1002" t="s">
        <v>895</v>
      </c>
      <c r="B1002" t="s">
        <v>795</v>
      </c>
      <c r="C1002" t="s">
        <v>38</v>
      </c>
      <c r="D1002" t="s">
        <v>37</v>
      </c>
      <c r="E1002">
        <v>6</v>
      </c>
      <c r="F1002" t="s">
        <v>896</v>
      </c>
      <c r="G1002" t="s">
        <v>181</v>
      </c>
      <c r="T1002">
        <v>7</v>
      </c>
      <c r="U1002">
        <v>4</v>
      </c>
      <c r="V1002">
        <v>43</v>
      </c>
      <c r="W1002">
        <v>0</v>
      </c>
      <c r="X1002">
        <v>0</v>
      </c>
      <c r="Y1002">
        <v>0</v>
      </c>
    </row>
    <row r="1003" spans="1:27" hidden="1" x14ac:dyDescent="0.2">
      <c r="A1003" t="s">
        <v>851</v>
      </c>
      <c r="B1003" t="s">
        <v>721</v>
      </c>
      <c r="C1003" t="s">
        <v>40</v>
      </c>
      <c r="D1003" t="s">
        <v>42</v>
      </c>
      <c r="E1003">
        <v>2</v>
      </c>
      <c r="F1003" t="s">
        <v>852</v>
      </c>
      <c r="G1003" t="s">
        <v>120</v>
      </c>
      <c r="T1003">
        <v>4</v>
      </c>
      <c r="U1003">
        <v>4</v>
      </c>
      <c r="V1003">
        <v>68</v>
      </c>
      <c r="W1003">
        <v>0</v>
      </c>
      <c r="X1003">
        <v>0</v>
      </c>
      <c r="Y1003">
        <v>0</v>
      </c>
    </row>
    <row r="1004" spans="1:27" hidden="1" x14ac:dyDescent="0.2">
      <c r="A1004" t="s">
        <v>897</v>
      </c>
      <c r="B1004" t="s">
        <v>721</v>
      </c>
      <c r="C1004" t="s">
        <v>50</v>
      </c>
      <c r="D1004" t="s">
        <v>41</v>
      </c>
      <c r="E1004">
        <v>6</v>
      </c>
      <c r="F1004" t="s">
        <v>898</v>
      </c>
      <c r="G1004" t="s">
        <v>168</v>
      </c>
      <c r="T1004">
        <v>11</v>
      </c>
      <c r="U1004">
        <v>6</v>
      </c>
      <c r="V1004">
        <v>93</v>
      </c>
      <c r="W1004">
        <v>0</v>
      </c>
      <c r="X1004">
        <v>0</v>
      </c>
      <c r="Y1004">
        <v>0</v>
      </c>
    </row>
    <row r="1005" spans="1:27" hidden="1" x14ac:dyDescent="0.2">
      <c r="A1005" t="s">
        <v>865</v>
      </c>
      <c r="B1005" t="s">
        <v>721</v>
      </c>
      <c r="C1005" t="s">
        <v>61</v>
      </c>
      <c r="D1005" t="s">
        <v>46</v>
      </c>
      <c r="E1005">
        <v>5</v>
      </c>
      <c r="F1005" t="s">
        <v>866</v>
      </c>
      <c r="G1005" t="s">
        <v>163</v>
      </c>
      <c r="T1005">
        <v>7</v>
      </c>
      <c r="U1005">
        <v>5</v>
      </c>
      <c r="V1005">
        <v>67</v>
      </c>
      <c r="W1005">
        <v>0</v>
      </c>
      <c r="X1005">
        <v>0</v>
      </c>
      <c r="Y1005">
        <v>0</v>
      </c>
    </row>
    <row r="1006" spans="1:27" hidden="1" x14ac:dyDescent="0.2">
      <c r="A1006" t="s">
        <v>899</v>
      </c>
      <c r="B1006" t="s">
        <v>721</v>
      </c>
      <c r="C1006" t="s">
        <v>43</v>
      </c>
      <c r="D1006" t="s">
        <v>40</v>
      </c>
      <c r="E1006">
        <v>3</v>
      </c>
      <c r="F1006" t="s">
        <v>900</v>
      </c>
      <c r="G1006" t="s">
        <v>127</v>
      </c>
      <c r="T1006">
        <v>3</v>
      </c>
      <c r="U1006">
        <v>1</v>
      </c>
      <c r="V1006">
        <v>5</v>
      </c>
      <c r="W1006">
        <v>0</v>
      </c>
      <c r="X1006">
        <v>0</v>
      </c>
      <c r="Y1006">
        <v>0</v>
      </c>
    </row>
    <row r="1007" spans="1:27" hidden="1" x14ac:dyDescent="0.2">
      <c r="A1007" t="s">
        <v>901</v>
      </c>
      <c r="B1007" t="s">
        <v>721</v>
      </c>
      <c r="C1007" t="s">
        <v>62</v>
      </c>
      <c r="D1007" t="s">
        <v>47</v>
      </c>
      <c r="E1007">
        <v>3</v>
      </c>
      <c r="F1007" t="s">
        <v>902</v>
      </c>
      <c r="G1007" t="s">
        <v>138</v>
      </c>
      <c r="T1007">
        <v>1</v>
      </c>
      <c r="U1007">
        <v>1</v>
      </c>
      <c r="V1007">
        <v>16</v>
      </c>
      <c r="W1007">
        <v>0</v>
      </c>
      <c r="X1007">
        <v>0</v>
      </c>
      <c r="Y1007">
        <v>0</v>
      </c>
    </row>
    <row r="1008" spans="1:27" hidden="1" x14ac:dyDescent="0.2">
      <c r="A1008" t="s">
        <v>903</v>
      </c>
      <c r="B1008" t="s">
        <v>721</v>
      </c>
      <c r="C1008" t="s">
        <v>36</v>
      </c>
      <c r="D1008" t="s">
        <v>41</v>
      </c>
      <c r="E1008">
        <v>2</v>
      </c>
      <c r="F1008" t="s">
        <v>904</v>
      </c>
      <c r="G1008" t="s">
        <v>117</v>
      </c>
      <c r="T1008">
        <v>4</v>
      </c>
      <c r="U1008">
        <v>3</v>
      </c>
      <c r="V1008">
        <v>82</v>
      </c>
      <c r="W1008">
        <v>0</v>
      </c>
      <c r="X1008">
        <v>0</v>
      </c>
      <c r="Y1008">
        <v>0</v>
      </c>
    </row>
    <row r="1009" spans="1:25" hidden="1" x14ac:dyDescent="0.2">
      <c r="A1009" t="s">
        <v>807</v>
      </c>
      <c r="B1009" t="s">
        <v>721</v>
      </c>
      <c r="C1009" t="s">
        <v>43</v>
      </c>
      <c r="D1009" t="s">
        <v>40</v>
      </c>
      <c r="E1009">
        <v>3</v>
      </c>
      <c r="F1009" t="s">
        <v>808</v>
      </c>
      <c r="G1009" t="s">
        <v>127</v>
      </c>
      <c r="T1009">
        <v>11</v>
      </c>
      <c r="U1009">
        <v>8</v>
      </c>
      <c r="V1009">
        <v>85</v>
      </c>
      <c r="W1009">
        <v>0</v>
      </c>
      <c r="X1009">
        <v>0</v>
      </c>
      <c r="Y1009">
        <v>0</v>
      </c>
    </row>
    <row r="1010" spans="1:25" hidden="1" x14ac:dyDescent="0.2">
      <c r="A1010" t="s">
        <v>905</v>
      </c>
      <c r="B1010" t="s">
        <v>721</v>
      </c>
      <c r="C1010" t="s">
        <v>56</v>
      </c>
      <c r="D1010" t="s">
        <v>31</v>
      </c>
      <c r="E1010">
        <v>5</v>
      </c>
      <c r="F1010" t="s">
        <v>906</v>
      </c>
      <c r="G1010" t="s">
        <v>164</v>
      </c>
      <c r="T1010">
        <v>1</v>
      </c>
      <c r="U1010">
        <v>0</v>
      </c>
      <c r="V1010">
        <v>0</v>
      </c>
      <c r="W1010">
        <v>0</v>
      </c>
      <c r="X1010">
        <v>0</v>
      </c>
      <c r="Y1010">
        <v>0</v>
      </c>
    </row>
    <row r="1011" spans="1:25" hidden="1" x14ac:dyDescent="0.2">
      <c r="A1011" t="s">
        <v>907</v>
      </c>
      <c r="B1011" t="s">
        <v>795</v>
      </c>
      <c r="C1011" t="s">
        <v>46</v>
      </c>
      <c r="D1011" t="s">
        <v>55</v>
      </c>
      <c r="E1011">
        <v>7</v>
      </c>
      <c r="F1011" t="s">
        <v>908</v>
      </c>
      <c r="G1011" t="s">
        <v>195</v>
      </c>
      <c r="T1011">
        <v>6</v>
      </c>
      <c r="U1011">
        <v>4</v>
      </c>
      <c r="V1011">
        <v>62</v>
      </c>
      <c r="W1011">
        <v>0</v>
      </c>
      <c r="X1011">
        <v>0</v>
      </c>
      <c r="Y1011">
        <v>0</v>
      </c>
    </row>
    <row r="1012" spans="1:25" hidden="1" x14ac:dyDescent="0.2">
      <c r="A1012" t="s">
        <v>909</v>
      </c>
      <c r="B1012" t="s">
        <v>795</v>
      </c>
      <c r="C1012" t="s">
        <v>58</v>
      </c>
      <c r="D1012" t="s">
        <v>37</v>
      </c>
      <c r="E1012">
        <v>4</v>
      </c>
      <c r="F1012" t="s">
        <v>910</v>
      </c>
      <c r="G1012" t="s">
        <v>145</v>
      </c>
      <c r="T1012">
        <v>13</v>
      </c>
      <c r="U1012">
        <v>9</v>
      </c>
      <c r="V1012">
        <v>111</v>
      </c>
      <c r="W1012">
        <v>0</v>
      </c>
      <c r="X1012">
        <v>0</v>
      </c>
      <c r="Y1012">
        <v>1</v>
      </c>
    </row>
    <row r="1013" spans="1:25" hidden="1" x14ac:dyDescent="0.2">
      <c r="A1013" t="s">
        <v>907</v>
      </c>
      <c r="B1013" t="s">
        <v>795</v>
      </c>
      <c r="C1013" t="s">
        <v>46</v>
      </c>
      <c r="D1013" t="s">
        <v>48</v>
      </c>
      <c r="E1013">
        <v>6</v>
      </c>
      <c r="F1013" t="s">
        <v>908</v>
      </c>
      <c r="G1013" t="s">
        <v>169</v>
      </c>
      <c r="T1013">
        <v>1</v>
      </c>
      <c r="U1013">
        <v>0</v>
      </c>
      <c r="V1013">
        <v>0</v>
      </c>
      <c r="W1013">
        <v>0</v>
      </c>
      <c r="X1013">
        <v>0</v>
      </c>
      <c r="Y1013">
        <v>0</v>
      </c>
    </row>
    <row r="1014" spans="1:25" hidden="1" x14ac:dyDescent="0.2">
      <c r="A1014" t="s">
        <v>911</v>
      </c>
      <c r="B1014" t="s">
        <v>721</v>
      </c>
      <c r="C1014" t="s">
        <v>50</v>
      </c>
      <c r="D1014" t="s">
        <v>38</v>
      </c>
      <c r="E1014">
        <v>1</v>
      </c>
      <c r="F1014" t="s">
        <v>912</v>
      </c>
      <c r="G1014" t="s">
        <v>105</v>
      </c>
      <c r="T1014">
        <v>1</v>
      </c>
      <c r="U1014">
        <v>1</v>
      </c>
      <c r="V1014">
        <v>5</v>
      </c>
      <c r="W1014">
        <v>0</v>
      </c>
      <c r="X1014">
        <v>0</v>
      </c>
      <c r="Y1014">
        <v>0</v>
      </c>
    </row>
    <row r="1015" spans="1:25" hidden="1" x14ac:dyDescent="0.2">
      <c r="A1015" t="s">
        <v>913</v>
      </c>
      <c r="B1015" t="s">
        <v>721</v>
      </c>
      <c r="C1015" t="s">
        <v>59</v>
      </c>
      <c r="D1015" t="s">
        <v>58</v>
      </c>
      <c r="E1015">
        <v>1</v>
      </c>
      <c r="F1015" t="s">
        <v>914</v>
      </c>
      <c r="G1015" t="s">
        <v>96</v>
      </c>
      <c r="T1015">
        <v>14</v>
      </c>
      <c r="U1015">
        <v>7</v>
      </c>
      <c r="V1015">
        <v>88</v>
      </c>
      <c r="W1015">
        <v>0</v>
      </c>
      <c r="X1015">
        <v>0</v>
      </c>
      <c r="Y1015">
        <v>0</v>
      </c>
    </row>
    <row r="1016" spans="1:25" hidden="1" x14ac:dyDescent="0.2">
      <c r="A1016" t="s">
        <v>915</v>
      </c>
      <c r="B1016" t="s">
        <v>795</v>
      </c>
      <c r="C1016" t="s">
        <v>50</v>
      </c>
      <c r="D1016" t="s">
        <v>37</v>
      </c>
      <c r="E1016">
        <v>2</v>
      </c>
      <c r="F1016" t="s">
        <v>916</v>
      </c>
      <c r="G1016" t="s">
        <v>109</v>
      </c>
      <c r="T1016">
        <v>1</v>
      </c>
      <c r="U1016">
        <v>0</v>
      </c>
      <c r="V1016">
        <v>0</v>
      </c>
      <c r="W1016">
        <v>0</v>
      </c>
      <c r="X1016">
        <v>0</v>
      </c>
      <c r="Y1016">
        <v>0</v>
      </c>
    </row>
    <row r="1017" spans="1:25" hidden="1" x14ac:dyDescent="0.2">
      <c r="A1017" t="s">
        <v>917</v>
      </c>
      <c r="B1017" t="s">
        <v>795</v>
      </c>
      <c r="C1017" t="s">
        <v>48</v>
      </c>
      <c r="D1017" t="s">
        <v>35</v>
      </c>
      <c r="E1017">
        <v>3</v>
      </c>
      <c r="F1017" t="s">
        <v>918</v>
      </c>
      <c r="G1017" t="s">
        <v>131</v>
      </c>
      <c r="T1017">
        <v>3</v>
      </c>
      <c r="U1017">
        <v>2</v>
      </c>
      <c r="V1017">
        <v>17</v>
      </c>
      <c r="W1017">
        <v>0</v>
      </c>
      <c r="X1017">
        <v>0</v>
      </c>
      <c r="Y1017">
        <v>0</v>
      </c>
    </row>
    <row r="1018" spans="1:25" hidden="1" x14ac:dyDescent="0.2">
      <c r="A1018" t="s">
        <v>917</v>
      </c>
      <c r="B1018" t="s">
        <v>795</v>
      </c>
      <c r="C1018" t="s">
        <v>48</v>
      </c>
      <c r="D1018" t="s">
        <v>62</v>
      </c>
      <c r="E1018">
        <v>7</v>
      </c>
      <c r="F1018" t="s">
        <v>918</v>
      </c>
      <c r="G1018" t="s">
        <v>190</v>
      </c>
      <c r="T1018">
        <v>2</v>
      </c>
      <c r="U1018">
        <v>0</v>
      </c>
      <c r="V1018">
        <v>0</v>
      </c>
      <c r="W1018">
        <v>0</v>
      </c>
      <c r="X1018">
        <v>0</v>
      </c>
      <c r="Y1018">
        <v>0</v>
      </c>
    </row>
    <row r="1019" spans="1:25" hidden="1" x14ac:dyDescent="0.2">
      <c r="A1019" t="s">
        <v>869</v>
      </c>
      <c r="B1019" t="s">
        <v>795</v>
      </c>
      <c r="C1019" t="s">
        <v>62</v>
      </c>
      <c r="D1019" t="s">
        <v>31</v>
      </c>
      <c r="E1019">
        <v>2</v>
      </c>
      <c r="F1019" t="s">
        <v>870</v>
      </c>
      <c r="G1019" t="s">
        <v>107</v>
      </c>
      <c r="T1019">
        <v>5</v>
      </c>
      <c r="U1019">
        <v>4</v>
      </c>
      <c r="V1019">
        <v>58</v>
      </c>
      <c r="W1019">
        <v>0</v>
      </c>
      <c r="X1019">
        <v>0</v>
      </c>
      <c r="Y1019">
        <v>0</v>
      </c>
    </row>
    <row r="1020" spans="1:25" hidden="1" x14ac:dyDescent="0.2">
      <c r="A1020" t="s">
        <v>919</v>
      </c>
      <c r="B1020" t="s">
        <v>795</v>
      </c>
      <c r="C1020" t="s">
        <v>61</v>
      </c>
      <c r="D1020" t="s">
        <v>39</v>
      </c>
      <c r="E1020">
        <v>7</v>
      </c>
      <c r="F1020" t="s">
        <v>920</v>
      </c>
      <c r="G1020" t="s">
        <v>187</v>
      </c>
      <c r="T1020">
        <v>1</v>
      </c>
      <c r="U1020">
        <v>1</v>
      </c>
      <c r="V1020">
        <v>13</v>
      </c>
      <c r="W1020">
        <v>0</v>
      </c>
      <c r="X1020">
        <v>0</v>
      </c>
      <c r="Y1020">
        <v>0</v>
      </c>
    </row>
    <row r="1021" spans="1:25" hidden="1" x14ac:dyDescent="0.2">
      <c r="A1021" t="s">
        <v>973</v>
      </c>
      <c r="B1021" t="s">
        <v>721</v>
      </c>
      <c r="C1021" t="s">
        <v>51</v>
      </c>
      <c r="D1021" t="s">
        <v>48</v>
      </c>
      <c r="E1021">
        <v>8</v>
      </c>
      <c r="F1021" t="s">
        <v>974</v>
      </c>
      <c r="G1021" t="s">
        <v>199</v>
      </c>
      <c r="T1021">
        <v>17</v>
      </c>
      <c r="U1021">
        <v>11</v>
      </c>
      <c r="V1021">
        <v>118</v>
      </c>
      <c r="W1021">
        <v>1</v>
      </c>
      <c r="X1021">
        <v>0</v>
      </c>
      <c r="Y1021">
        <v>1</v>
      </c>
    </row>
    <row r="1022" spans="1:25" hidden="1" x14ac:dyDescent="0.2">
      <c r="A1022" t="s">
        <v>921</v>
      </c>
      <c r="B1022" t="s">
        <v>795</v>
      </c>
      <c r="C1022" t="s">
        <v>42</v>
      </c>
      <c r="D1022" t="s">
        <v>54</v>
      </c>
      <c r="E1022">
        <v>6</v>
      </c>
      <c r="F1022" t="s">
        <v>922</v>
      </c>
      <c r="G1022" t="s">
        <v>175</v>
      </c>
      <c r="T1022">
        <v>4</v>
      </c>
      <c r="U1022">
        <v>4</v>
      </c>
      <c r="V1022">
        <v>33</v>
      </c>
      <c r="W1022">
        <v>1</v>
      </c>
      <c r="X1022">
        <v>0</v>
      </c>
      <c r="Y1022">
        <v>0</v>
      </c>
    </row>
    <row r="1023" spans="1:25" hidden="1" x14ac:dyDescent="0.2">
      <c r="A1023" t="s">
        <v>923</v>
      </c>
      <c r="B1023" t="s">
        <v>721</v>
      </c>
      <c r="C1023" t="s">
        <v>41</v>
      </c>
      <c r="D1023" t="s">
        <v>34</v>
      </c>
      <c r="E1023">
        <v>4</v>
      </c>
      <c r="F1023" t="s">
        <v>924</v>
      </c>
      <c r="G1023" t="s">
        <v>152</v>
      </c>
      <c r="T1023">
        <v>1</v>
      </c>
      <c r="U1023">
        <v>1</v>
      </c>
      <c r="V1023">
        <v>30</v>
      </c>
      <c r="W1023">
        <v>0</v>
      </c>
      <c r="X1023">
        <v>0</v>
      </c>
      <c r="Y1023">
        <v>0</v>
      </c>
    </row>
    <row r="1024" spans="1:25" hidden="1" x14ac:dyDescent="0.2">
      <c r="A1024" t="s">
        <v>925</v>
      </c>
      <c r="B1024" t="s">
        <v>476</v>
      </c>
      <c r="C1024" t="s">
        <v>58</v>
      </c>
      <c r="D1024" t="s">
        <v>37</v>
      </c>
      <c r="E1024">
        <v>4</v>
      </c>
      <c r="F1024" t="s">
        <v>926</v>
      </c>
      <c r="G1024" t="s">
        <v>145</v>
      </c>
      <c r="T1024">
        <v>1</v>
      </c>
      <c r="U1024">
        <v>1</v>
      </c>
      <c r="V1024">
        <v>-6</v>
      </c>
      <c r="W1024">
        <v>0</v>
      </c>
      <c r="X1024">
        <v>0</v>
      </c>
      <c r="Y1024">
        <v>0</v>
      </c>
    </row>
    <row r="1025" spans="1:25" hidden="1" x14ac:dyDescent="0.2">
      <c r="A1025" t="s">
        <v>1263</v>
      </c>
      <c r="B1025" t="s">
        <v>721</v>
      </c>
      <c r="C1025" t="s">
        <v>45</v>
      </c>
      <c r="D1025" t="s">
        <v>46</v>
      </c>
      <c r="E1025">
        <v>8</v>
      </c>
      <c r="F1025" t="s">
        <v>1264</v>
      </c>
      <c r="G1025" t="s">
        <v>198</v>
      </c>
      <c r="T1025">
        <v>1</v>
      </c>
      <c r="U1025">
        <v>0</v>
      </c>
      <c r="V1025">
        <v>0</v>
      </c>
      <c r="W1025">
        <v>0</v>
      </c>
      <c r="X1025">
        <v>0</v>
      </c>
      <c r="Y1025">
        <v>0</v>
      </c>
    </row>
    <row r="1026" spans="1:25" hidden="1" x14ac:dyDescent="0.2">
      <c r="A1026" t="s">
        <v>845</v>
      </c>
      <c r="B1026" t="s">
        <v>721</v>
      </c>
      <c r="C1026" t="s">
        <v>61</v>
      </c>
      <c r="D1026" t="s">
        <v>57</v>
      </c>
      <c r="E1026">
        <v>4</v>
      </c>
      <c r="F1026" t="s">
        <v>846</v>
      </c>
      <c r="G1026" t="s">
        <v>153</v>
      </c>
      <c r="T1026">
        <v>3</v>
      </c>
      <c r="U1026">
        <v>2</v>
      </c>
      <c r="V1026">
        <v>21</v>
      </c>
      <c r="W1026">
        <v>0</v>
      </c>
      <c r="X1026">
        <v>0</v>
      </c>
      <c r="Y1026">
        <v>0</v>
      </c>
    </row>
    <row r="1027" spans="1:25" hidden="1" x14ac:dyDescent="0.2">
      <c r="A1027" t="s">
        <v>927</v>
      </c>
      <c r="B1027" t="s">
        <v>721</v>
      </c>
      <c r="C1027" t="s">
        <v>46</v>
      </c>
      <c r="D1027" t="s">
        <v>41</v>
      </c>
      <c r="E1027">
        <v>1</v>
      </c>
      <c r="F1027" t="s">
        <v>928</v>
      </c>
      <c r="G1027" t="s">
        <v>100</v>
      </c>
      <c r="T1027">
        <v>8</v>
      </c>
      <c r="U1027">
        <v>6</v>
      </c>
      <c r="V1027">
        <v>87</v>
      </c>
      <c r="W1027">
        <v>0</v>
      </c>
      <c r="X1027">
        <v>0</v>
      </c>
      <c r="Y1027">
        <v>0</v>
      </c>
    </row>
    <row r="1028" spans="1:25" hidden="1" x14ac:dyDescent="0.2">
      <c r="A1028" t="s">
        <v>827</v>
      </c>
      <c r="B1028" t="s">
        <v>721</v>
      </c>
      <c r="C1028" t="s">
        <v>43</v>
      </c>
      <c r="D1028" t="s">
        <v>40</v>
      </c>
      <c r="E1028">
        <v>3</v>
      </c>
      <c r="F1028" t="s">
        <v>828</v>
      </c>
      <c r="G1028" t="s">
        <v>127</v>
      </c>
      <c r="T1028">
        <v>5</v>
      </c>
      <c r="U1028">
        <v>5</v>
      </c>
      <c r="V1028">
        <v>39</v>
      </c>
      <c r="W1028">
        <v>1</v>
      </c>
      <c r="X1028">
        <v>0</v>
      </c>
      <c r="Y1028">
        <v>0</v>
      </c>
    </row>
    <row r="1029" spans="1:25" hidden="1" x14ac:dyDescent="0.2">
      <c r="A1029" t="s">
        <v>929</v>
      </c>
      <c r="B1029" t="s">
        <v>721</v>
      </c>
      <c r="C1029" t="s">
        <v>36</v>
      </c>
      <c r="D1029" t="s">
        <v>40</v>
      </c>
      <c r="E1029">
        <v>5</v>
      </c>
      <c r="F1029" t="s">
        <v>930</v>
      </c>
      <c r="G1029" t="s">
        <v>158</v>
      </c>
      <c r="T1029">
        <v>3</v>
      </c>
      <c r="U1029">
        <v>1</v>
      </c>
      <c r="V1029">
        <v>14</v>
      </c>
      <c r="W1029">
        <v>0</v>
      </c>
      <c r="X1029">
        <v>1</v>
      </c>
      <c r="Y1029">
        <v>0</v>
      </c>
    </row>
    <row r="1030" spans="1:25" hidden="1" x14ac:dyDescent="0.2">
      <c r="A1030" t="s">
        <v>931</v>
      </c>
      <c r="B1030" t="s">
        <v>721</v>
      </c>
      <c r="C1030" t="s">
        <v>48</v>
      </c>
      <c r="D1030" t="s">
        <v>49</v>
      </c>
      <c r="E1030">
        <v>5</v>
      </c>
      <c r="F1030" t="s">
        <v>932</v>
      </c>
      <c r="G1030" t="s">
        <v>167</v>
      </c>
      <c r="T1030">
        <v>3</v>
      </c>
      <c r="U1030">
        <v>1</v>
      </c>
      <c r="V1030">
        <v>72</v>
      </c>
      <c r="W1030">
        <v>1</v>
      </c>
      <c r="X1030">
        <v>0</v>
      </c>
      <c r="Y1030">
        <v>0</v>
      </c>
    </row>
    <row r="1031" spans="1:25" hidden="1" x14ac:dyDescent="0.2">
      <c r="A1031" t="s">
        <v>933</v>
      </c>
      <c r="B1031" t="s">
        <v>721</v>
      </c>
      <c r="C1031" t="s">
        <v>33</v>
      </c>
      <c r="D1031" t="s">
        <v>42</v>
      </c>
      <c r="E1031">
        <v>7</v>
      </c>
      <c r="F1031" t="s">
        <v>934</v>
      </c>
      <c r="G1031" t="s">
        <v>186</v>
      </c>
      <c r="T1031">
        <v>16</v>
      </c>
      <c r="U1031">
        <v>9</v>
      </c>
      <c r="V1031">
        <v>127</v>
      </c>
      <c r="W1031">
        <v>2</v>
      </c>
      <c r="X1031">
        <v>0</v>
      </c>
      <c r="Y1031">
        <v>1</v>
      </c>
    </row>
    <row r="1032" spans="1:25" hidden="1" x14ac:dyDescent="0.2">
      <c r="A1032" t="s">
        <v>935</v>
      </c>
      <c r="B1032" t="s">
        <v>721</v>
      </c>
      <c r="C1032" t="s">
        <v>58</v>
      </c>
      <c r="D1032" t="s">
        <v>42</v>
      </c>
      <c r="E1032">
        <v>3</v>
      </c>
      <c r="F1032" t="s">
        <v>936</v>
      </c>
      <c r="G1032" t="s">
        <v>135</v>
      </c>
      <c r="T1032">
        <v>2</v>
      </c>
      <c r="U1032">
        <v>1</v>
      </c>
      <c r="V1032">
        <v>39</v>
      </c>
      <c r="W1032">
        <v>0</v>
      </c>
      <c r="X1032">
        <v>0</v>
      </c>
      <c r="Y1032">
        <v>0</v>
      </c>
    </row>
    <row r="1033" spans="1:25" hidden="1" x14ac:dyDescent="0.2">
      <c r="A1033" t="s">
        <v>895</v>
      </c>
      <c r="B1033" t="s">
        <v>795</v>
      </c>
      <c r="C1033" t="s">
        <v>38</v>
      </c>
      <c r="D1033" t="s">
        <v>41</v>
      </c>
      <c r="E1033">
        <v>5</v>
      </c>
      <c r="F1033" t="s">
        <v>896</v>
      </c>
      <c r="G1033" t="s">
        <v>159</v>
      </c>
      <c r="T1033">
        <v>7</v>
      </c>
      <c r="U1033">
        <v>5</v>
      </c>
      <c r="V1033">
        <v>60</v>
      </c>
      <c r="W1033">
        <v>0</v>
      </c>
      <c r="X1033">
        <v>0</v>
      </c>
      <c r="Y1033">
        <v>0</v>
      </c>
    </row>
    <row r="1034" spans="1:25" hidden="1" x14ac:dyDescent="0.2">
      <c r="A1034" t="s">
        <v>895</v>
      </c>
      <c r="B1034" t="s">
        <v>795</v>
      </c>
      <c r="C1034" t="s">
        <v>38</v>
      </c>
      <c r="D1034" t="s">
        <v>53</v>
      </c>
      <c r="E1034">
        <v>4</v>
      </c>
      <c r="F1034" t="s">
        <v>896</v>
      </c>
      <c r="G1034" t="s">
        <v>148</v>
      </c>
      <c r="T1034">
        <v>3</v>
      </c>
      <c r="U1034">
        <v>2</v>
      </c>
      <c r="V1034">
        <v>11</v>
      </c>
      <c r="W1034">
        <v>0</v>
      </c>
      <c r="X1034">
        <v>0</v>
      </c>
      <c r="Y1034">
        <v>0</v>
      </c>
    </row>
    <row r="1035" spans="1:25" hidden="1" x14ac:dyDescent="0.2">
      <c r="A1035" t="s">
        <v>937</v>
      </c>
      <c r="B1035" t="s">
        <v>795</v>
      </c>
      <c r="C1035" t="s">
        <v>43</v>
      </c>
      <c r="D1035" t="s">
        <v>34</v>
      </c>
      <c r="E1035">
        <v>5</v>
      </c>
      <c r="F1035" t="s">
        <v>938</v>
      </c>
      <c r="G1035" t="s">
        <v>165</v>
      </c>
      <c r="T1035">
        <v>5</v>
      </c>
      <c r="U1035">
        <v>4</v>
      </c>
      <c r="V1035">
        <v>67</v>
      </c>
      <c r="W1035">
        <v>0</v>
      </c>
      <c r="X1035">
        <v>0</v>
      </c>
      <c r="Y1035">
        <v>0</v>
      </c>
    </row>
    <row r="1036" spans="1:25" hidden="1" x14ac:dyDescent="0.2">
      <c r="A1036" t="s">
        <v>939</v>
      </c>
      <c r="B1036" t="s">
        <v>721</v>
      </c>
      <c r="C1036" t="s">
        <v>35</v>
      </c>
      <c r="D1036" t="s">
        <v>46</v>
      </c>
      <c r="E1036">
        <v>4</v>
      </c>
      <c r="F1036" t="s">
        <v>940</v>
      </c>
      <c r="G1036" t="s">
        <v>151</v>
      </c>
      <c r="T1036">
        <v>3</v>
      </c>
      <c r="U1036">
        <v>2</v>
      </c>
      <c r="V1036">
        <v>30</v>
      </c>
      <c r="W1036">
        <v>1</v>
      </c>
      <c r="X1036">
        <v>0</v>
      </c>
      <c r="Y1036">
        <v>0</v>
      </c>
    </row>
    <row r="1037" spans="1:25" hidden="1" x14ac:dyDescent="0.2">
      <c r="A1037" t="s">
        <v>941</v>
      </c>
      <c r="B1037" t="s">
        <v>721</v>
      </c>
      <c r="C1037" t="s">
        <v>58</v>
      </c>
      <c r="D1037" t="s">
        <v>54</v>
      </c>
      <c r="E1037">
        <v>5</v>
      </c>
      <c r="F1037" t="s">
        <v>942</v>
      </c>
      <c r="G1037" t="s">
        <v>155</v>
      </c>
      <c r="T1037">
        <v>2</v>
      </c>
      <c r="U1037">
        <v>2</v>
      </c>
      <c r="V1037">
        <v>24</v>
      </c>
      <c r="W1037">
        <v>0</v>
      </c>
      <c r="X1037">
        <v>0</v>
      </c>
      <c r="Y1037">
        <v>0</v>
      </c>
    </row>
    <row r="1038" spans="1:25" hidden="1" x14ac:dyDescent="0.2">
      <c r="A1038" t="s">
        <v>1114</v>
      </c>
      <c r="B1038" t="s">
        <v>531</v>
      </c>
      <c r="C1038" t="s">
        <v>60</v>
      </c>
      <c r="D1038" t="s">
        <v>35</v>
      </c>
      <c r="E1038">
        <v>8</v>
      </c>
      <c r="F1038" t="s">
        <v>1115</v>
      </c>
      <c r="G1038" t="s">
        <v>203</v>
      </c>
      <c r="T1038">
        <v>1</v>
      </c>
      <c r="U1038">
        <v>0</v>
      </c>
      <c r="V1038">
        <v>0</v>
      </c>
      <c r="W1038">
        <v>0</v>
      </c>
      <c r="X1038">
        <v>0</v>
      </c>
      <c r="Y1038">
        <v>0</v>
      </c>
    </row>
    <row r="1039" spans="1:25" hidden="1" x14ac:dyDescent="0.2">
      <c r="A1039" t="s">
        <v>1124</v>
      </c>
      <c r="B1039" t="s">
        <v>795</v>
      </c>
      <c r="C1039" t="s">
        <v>33</v>
      </c>
      <c r="D1039" t="s">
        <v>54</v>
      </c>
      <c r="E1039">
        <v>8</v>
      </c>
      <c r="F1039" t="s">
        <v>1125</v>
      </c>
      <c r="G1039" t="s">
        <v>205</v>
      </c>
      <c r="T1039">
        <v>1</v>
      </c>
      <c r="U1039">
        <v>0</v>
      </c>
      <c r="V1039">
        <v>0</v>
      </c>
      <c r="W1039">
        <v>0</v>
      </c>
      <c r="X1039">
        <v>0</v>
      </c>
      <c r="Y1039">
        <v>0</v>
      </c>
    </row>
    <row r="1040" spans="1:25" hidden="1" x14ac:dyDescent="0.2">
      <c r="A1040" t="s">
        <v>913</v>
      </c>
      <c r="B1040" t="s">
        <v>721</v>
      </c>
      <c r="C1040" t="s">
        <v>59</v>
      </c>
      <c r="D1040" t="s">
        <v>44</v>
      </c>
      <c r="E1040">
        <v>8</v>
      </c>
      <c r="F1040" t="s">
        <v>914</v>
      </c>
      <c r="G1040" t="s">
        <v>209</v>
      </c>
      <c r="T1040">
        <v>7</v>
      </c>
      <c r="U1040">
        <v>1</v>
      </c>
      <c r="V1040">
        <v>15</v>
      </c>
      <c r="W1040">
        <v>0</v>
      </c>
      <c r="X1040">
        <v>0</v>
      </c>
      <c r="Y1040">
        <v>0</v>
      </c>
    </row>
    <row r="1041" spans="1:25" hidden="1" x14ac:dyDescent="0.2">
      <c r="A1041" t="s">
        <v>943</v>
      </c>
      <c r="B1041" t="s">
        <v>795</v>
      </c>
      <c r="C1041" t="s">
        <v>36</v>
      </c>
      <c r="D1041" t="s">
        <v>54</v>
      </c>
      <c r="E1041">
        <v>1</v>
      </c>
      <c r="F1041" t="s">
        <v>944</v>
      </c>
      <c r="G1041" t="s">
        <v>103</v>
      </c>
      <c r="T1041">
        <v>7</v>
      </c>
      <c r="U1041">
        <v>5</v>
      </c>
      <c r="V1041">
        <v>110</v>
      </c>
      <c r="W1041">
        <v>2</v>
      </c>
      <c r="X1041">
        <v>0</v>
      </c>
      <c r="Y1041">
        <v>1</v>
      </c>
    </row>
    <row r="1042" spans="1:25" hidden="1" x14ac:dyDescent="0.2">
      <c r="A1042" t="s">
        <v>907</v>
      </c>
      <c r="B1042" t="s">
        <v>795</v>
      </c>
      <c r="C1042" t="s">
        <v>46</v>
      </c>
      <c r="D1042" t="s">
        <v>60</v>
      </c>
      <c r="E1042">
        <v>3</v>
      </c>
      <c r="F1042" t="s">
        <v>908</v>
      </c>
      <c r="G1042" t="s">
        <v>134</v>
      </c>
      <c r="T1042">
        <v>3</v>
      </c>
      <c r="U1042">
        <v>2</v>
      </c>
      <c r="V1042">
        <v>34</v>
      </c>
      <c r="W1042">
        <v>0</v>
      </c>
      <c r="X1042">
        <v>0</v>
      </c>
      <c r="Y1042">
        <v>0</v>
      </c>
    </row>
    <row r="1043" spans="1:25" hidden="1" x14ac:dyDescent="0.2">
      <c r="A1043" t="s">
        <v>945</v>
      </c>
      <c r="B1043" t="s">
        <v>721</v>
      </c>
      <c r="C1043" t="s">
        <v>48</v>
      </c>
      <c r="D1043" t="s">
        <v>55</v>
      </c>
      <c r="E1043">
        <v>4</v>
      </c>
      <c r="F1043" t="s">
        <v>946</v>
      </c>
      <c r="G1043" t="s">
        <v>139</v>
      </c>
      <c r="T1043">
        <v>2</v>
      </c>
      <c r="U1043">
        <v>1</v>
      </c>
      <c r="V1043">
        <v>11</v>
      </c>
      <c r="W1043">
        <v>0</v>
      </c>
      <c r="X1043">
        <v>0</v>
      </c>
      <c r="Y1043">
        <v>0</v>
      </c>
    </row>
    <row r="1044" spans="1:25" hidden="1" x14ac:dyDescent="0.2">
      <c r="A1044" t="s">
        <v>947</v>
      </c>
      <c r="B1044" t="s">
        <v>795</v>
      </c>
      <c r="C1044" t="s">
        <v>33</v>
      </c>
      <c r="D1044" t="s">
        <v>62</v>
      </c>
      <c r="E1044">
        <v>1</v>
      </c>
      <c r="F1044" t="s">
        <v>948</v>
      </c>
      <c r="G1044" t="s">
        <v>97</v>
      </c>
      <c r="T1044">
        <v>4</v>
      </c>
      <c r="U1044">
        <v>1</v>
      </c>
      <c r="V1044">
        <v>18</v>
      </c>
      <c r="W1044">
        <v>0</v>
      </c>
      <c r="X1044">
        <v>0</v>
      </c>
      <c r="Y1044">
        <v>0</v>
      </c>
    </row>
    <row r="1045" spans="1:25" hidden="1" x14ac:dyDescent="0.2">
      <c r="A1045" t="s">
        <v>949</v>
      </c>
      <c r="B1045" t="s">
        <v>721</v>
      </c>
      <c r="C1045" t="s">
        <v>33</v>
      </c>
      <c r="D1045" t="s">
        <v>42</v>
      </c>
      <c r="E1045">
        <v>7</v>
      </c>
      <c r="F1045" t="s">
        <v>950</v>
      </c>
      <c r="G1045" t="s">
        <v>186</v>
      </c>
      <c r="T1045">
        <v>3</v>
      </c>
      <c r="U1045">
        <v>1</v>
      </c>
      <c r="V1045">
        <v>16</v>
      </c>
      <c r="W1045">
        <v>0</v>
      </c>
      <c r="X1045">
        <v>0</v>
      </c>
      <c r="Y1045">
        <v>0</v>
      </c>
    </row>
    <row r="1046" spans="1:25" hidden="1" x14ac:dyDescent="0.2">
      <c r="A1046" t="s">
        <v>833</v>
      </c>
      <c r="B1046" t="s">
        <v>795</v>
      </c>
      <c r="C1046" t="s">
        <v>33</v>
      </c>
      <c r="D1046" t="s">
        <v>40</v>
      </c>
      <c r="E1046">
        <v>6</v>
      </c>
      <c r="F1046" t="s">
        <v>834</v>
      </c>
      <c r="G1046" t="s">
        <v>173</v>
      </c>
      <c r="T1046">
        <v>2</v>
      </c>
      <c r="U1046">
        <v>1</v>
      </c>
      <c r="V1046">
        <v>8</v>
      </c>
      <c r="W1046">
        <v>0</v>
      </c>
      <c r="X1046">
        <v>0</v>
      </c>
      <c r="Y1046">
        <v>0</v>
      </c>
    </row>
    <row r="1047" spans="1:25" hidden="1" x14ac:dyDescent="0.2">
      <c r="A1047" t="s">
        <v>1010</v>
      </c>
      <c r="B1047" t="s">
        <v>721</v>
      </c>
      <c r="C1047" t="s">
        <v>59</v>
      </c>
      <c r="D1047" t="s">
        <v>44</v>
      </c>
      <c r="E1047">
        <v>8</v>
      </c>
      <c r="F1047" t="s">
        <v>1011</v>
      </c>
      <c r="G1047" t="s">
        <v>209</v>
      </c>
      <c r="T1047">
        <v>5</v>
      </c>
      <c r="U1047">
        <v>5</v>
      </c>
      <c r="V1047">
        <v>48</v>
      </c>
      <c r="W1047">
        <v>0</v>
      </c>
      <c r="X1047">
        <v>0</v>
      </c>
      <c r="Y1047">
        <v>0</v>
      </c>
    </row>
    <row r="1048" spans="1:25" hidden="1" x14ac:dyDescent="0.2">
      <c r="A1048" t="s">
        <v>951</v>
      </c>
      <c r="B1048" t="s">
        <v>721</v>
      </c>
      <c r="C1048" t="s">
        <v>52</v>
      </c>
      <c r="D1048" t="s">
        <v>56</v>
      </c>
      <c r="E1048">
        <v>4</v>
      </c>
      <c r="F1048" t="s">
        <v>952</v>
      </c>
      <c r="G1048" t="s">
        <v>147</v>
      </c>
      <c r="T1048">
        <v>2</v>
      </c>
      <c r="U1048">
        <v>0</v>
      </c>
      <c r="V1048">
        <v>0</v>
      </c>
      <c r="W1048">
        <v>0</v>
      </c>
      <c r="X1048">
        <v>0</v>
      </c>
      <c r="Y1048">
        <v>0</v>
      </c>
    </row>
    <row r="1049" spans="1:25" hidden="1" x14ac:dyDescent="0.2">
      <c r="A1049" t="s">
        <v>953</v>
      </c>
      <c r="B1049" t="s">
        <v>721</v>
      </c>
      <c r="C1049" t="s">
        <v>60</v>
      </c>
      <c r="D1049" t="s">
        <v>37</v>
      </c>
      <c r="E1049">
        <v>5</v>
      </c>
      <c r="F1049" t="s">
        <v>954</v>
      </c>
      <c r="G1049" t="s">
        <v>166</v>
      </c>
      <c r="T1049">
        <v>12</v>
      </c>
      <c r="U1049">
        <v>8</v>
      </c>
      <c r="V1049">
        <v>107</v>
      </c>
      <c r="W1049">
        <v>1</v>
      </c>
      <c r="X1049">
        <v>0</v>
      </c>
      <c r="Y1049">
        <v>1</v>
      </c>
    </row>
    <row r="1050" spans="1:25" hidden="1" x14ac:dyDescent="0.2">
      <c r="A1050" t="s">
        <v>955</v>
      </c>
      <c r="B1050" t="s">
        <v>795</v>
      </c>
      <c r="C1050" t="s">
        <v>43</v>
      </c>
      <c r="D1050" t="s">
        <v>32</v>
      </c>
      <c r="E1050">
        <v>7</v>
      </c>
      <c r="F1050" t="s">
        <v>956</v>
      </c>
      <c r="G1050" t="s">
        <v>189</v>
      </c>
      <c r="T1050">
        <v>2</v>
      </c>
      <c r="U1050">
        <v>1</v>
      </c>
      <c r="V1050">
        <v>4</v>
      </c>
      <c r="W1050">
        <v>0</v>
      </c>
      <c r="X1050">
        <v>0</v>
      </c>
      <c r="Y1050">
        <v>0</v>
      </c>
    </row>
    <row r="1051" spans="1:25" hidden="1" x14ac:dyDescent="0.2">
      <c r="A1051" t="s">
        <v>957</v>
      </c>
      <c r="B1051" t="s">
        <v>721</v>
      </c>
      <c r="C1051" t="s">
        <v>53</v>
      </c>
      <c r="D1051" t="s">
        <v>32</v>
      </c>
      <c r="E1051">
        <v>6</v>
      </c>
      <c r="F1051" t="s">
        <v>958</v>
      </c>
      <c r="G1051" t="s">
        <v>176</v>
      </c>
      <c r="T1051">
        <v>8</v>
      </c>
      <c r="U1051">
        <v>5</v>
      </c>
      <c r="V1051">
        <v>28</v>
      </c>
      <c r="W1051">
        <v>1</v>
      </c>
      <c r="X1051">
        <v>0</v>
      </c>
      <c r="Y1051">
        <v>0</v>
      </c>
    </row>
    <row r="1052" spans="1:25" hidden="1" x14ac:dyDescent="0.2">
      <c r="A1052" t="s">
        <v>959</v>
      </c>
      <c r="B1052" t="s">
        <v>721</v>
      </c>
      <c r="C1052" t="s">
        <v>50</v>
      </c>
      <c r="D1052" t="s">
        <v>41</v>
      </c>
      <c r="E1052">
        <v>6</v>
      </c>
      <c r="F1052" t="s">
        <v>960</v>
      </c>
      <c r="G1052" t="s">
        <v>168</v>
      </c>
      <c r="T1052">
        <v>4</v>
      </c>
      <c r="U1052">
        <v>3</v>
      </c>
      <c r="V1052">
        <v>23</v>
      </c>
      <c r="W1052">
        <v>1</v>
      </c>
      <c r="X1052">
        <v>0</v>
      </c>
      <c r="Y1052">
        <v>0</v>
      </c>
    </row>
    <row r="1053" spans="1:25" hidden="1" x14ac:dyDescent="0.2">
      <c r="A1053" t="s">
        <v>975</v>
      </c>
      <c r="B1053" t="s">
        <v>721</v>
      </c>
      <c r="C1053" t="s">
        <v>39</v>
      </c>
      <c r="D1053" t="s">
        <v>52</v>
      </c>
      <c r="E1053">
        <v>8</v>
      </c>
      <c r="F1053" t="s">
        <v>976</v>
      </c>
      <c r="G1053" t="s">
        <v>200</v>
      </c>
      <c r="T1053">
        <v>1</v>
      </c>
      <c r="U1053">
        <v>1</v>
      </c>
      <c r="V1053">
        <v>35</v>
      </c>
      <c r="W1053">
        <v>0</v>
      </c>
      <c r="X1053">
        <v>0</v>
      </c>
      <c r="Y1053">
        <v>0</v>
      </c>
    </row>
    <row r="1054" spans="1:25" hidden="1" x14ac:dyDescent="0.2">
      <c r="A1054" t="s">
        <v>794</v>
      </c>
      <c r="B1054" t="s">
        <v>795</v>
      </c>
      <c r="C1054" t="s">
        <v>47</v>
      </c>
      <c r="D1054" t="s">
        <v>49</v>
      </c>
      <c r="E1054">
        <v>6</v>
      </c>
      <c r="F1054" t="s">
        <v>796</v>
      </c>
      <c r="G1054" t="s">
        <v>179</v>
      </c>
      <c r="T1054">
        <v>5</v>
      </c>
      <c r="U1054">
        <v>2</v>
      </c>
      <c r="V1054">
        <v>34</v>
      </c>
      <c r="W1054">
        <v>0</v>
      </c>
      <c r="X1054">
        <v>0</v>
      </c>
      <c r="Y1054">
        <v>0</v>
      </c>
    </row>
    <row r="1055" spans="1:25" hidden="1" x14ac:dyDescent="0.2">
      <c r="A1055" t="s">
        <v>961</v>
      </c>
      <c r="B1055" t="s">
        <v>795</v>
      </c>
      <c r="C1055" t="s">
        <v>60</v>
      </c>
      <c r="D1055" t="s">
        <v>55</v>
      </c>
      <c r="E1055">
        <v>6</v>
      </c>
      <c r="F1055" t="s">
        <v>962</v>
      </c>
      <c r="G1055" t="s">
        <v>178</v>
      </c>
      <c r="T1055">
        <v>1</v>
      </c>
      <c r="U1055">
        <v>0</v>
      </c>
      <c r="V1055">
        <v>0</v>
      </c>
      <c r="W1055">
        <v>0</v>
      </c>
      <c r="X1055">
        <v>0</v>
      </c>
      <c r="Y1055">
        <v>0</v>
      </c>
    </row>
    <row r="1056" spans="1:25" hidden="1" x14ac:dyDescent="0.2">
      <c r="A1056" t="s">
        <v>963</v>
      </c>
      <c r="B1056" t="s">
        <v>721</v>
      </c>
      <c r="C1056" t="s">
        <v>52</v>
      </c>
      <c r="D1056" t="s">
        <v>47</v>
      </c>
      <c r="E1056">
        <v>1</v>
      </c>
      <c r="F1056" t="s">
        <v>964</v>
      </c>
      <c r="G1056" t="s">
        <v>95</v>
      </c>
      <c r="T1056">
        <v>5</v>
      </c>
      <c r="U1056">
        <v>1</v>
      </c>
      <c r="V1056">
        <v>8</v>
      </c>
      <c r="W1056">
        <v>0</v>
      </c>
      <c r="X1056">
        <v>0</v>
      </c>
      <c r="Y1056">
        <v>0</v>
      </c>
    </row>
    <row r="1057" spans="1:25" hidden="1" x14ac:dyDescent="0.2">
      <c r="A1057" t="s">
        <v>965</v>
      </c>
      <c r="B1057" t="s">
        <v>721</v>
      </c>
      <c r="C1057" t="s">
        <v>44</v>
      </c>
      <c r="D1057" t="s">
        <v>57</v>
      </c>
      <c r="E1057">
        <v>6</v>
      </c>
      <c r="F1057" t="s">
        <v>966</v>
      </c>
      <c r="G1057" t="s">
        <v>177</v>
      </c>
      <c r="T1057">
        <v>6</v>
      </c>
      <c r="U1057">
        <v>2</v>
      </c>
      <c r="V1057">
        <v>24</v>
      </c>
      <c r="W1057">
        <v>0</v>
      </c>
      <c r="X1057">
        <v>0</v>
      </c>
      <c r="Y1057">
        <v>0</v>
      </c>
    </row>
    <row r="1058" spans="1:25" hidden="1" x14ac:dyDescent="0.2">
      <c r="A1058" t="s">
        <v>967</v>
      </c>
      <c r="B1058" t="s">
        <v>795</v>
      </c>
      <c r="C1058" t="s">
        <v>38</v>
      </c>
      <c r="D1058" t="s">
        <v>53</v>
      </c>
      <c r="E1058">
        <v>4</v>
      </c>
      <c r="F1058" t="s">
        <v>968</v>
      </c>
      <c r="G1058" t="s">
        <v>148</v>
      </c>
      <c r="T1058">
        <v>2</v>
      </c>
      <c r="U1058">
        <v>1</v>
      </c>
      <c r="V1058">
        <v>10</v>
      </c>
      <c r="W1058">
        <v>1</v>
      </c>
      <c r="X1058">
        <v>0</v>
      </c>
      <c r="Y1058">
        <v>0</v>
      </c>
    </row>
    <row r="1059" spans="1:25" hidden="1" x14ac:dyDescent="0.2">
      <c r="A1059" t="s">
        <v>969</v>
      </c>
      <c r="B1059" t="s">
        <v>721</v>
      </c>
      <c r="C1059" t="s">
        <v>44</v>
      </c>
      <c r="D1059" t="s">
        <v>36</v>
      </c>
      <c r="E1059">
        <v>4</v>
      </c>
      <c r="F1059" t="s">
        <v>970</v>
      </c>
      <c r="G1059" t="s">
        <v>140</v>
      </c>
      <c r="T1059">
        <v>4</v>
      </c>
      <c r="U1059">
        <v>4</v>
      </c>
      <c r="V1059">
        <v>54</v>
      </c>
      <c r="W1059">
        <v>0</v>
      </c>
      <c r="X1059">
        <v>0</v>
      </c>
      <c r="Y1059">
        <v>0</v>
      </c>
    </row>
    <row r="1060" spans="1:25" hidden="1" x14ac:dyDescent="0.2">
      <c r="A1060" t="s">
        <v>1064</v>
      </c>
      <c r="B1060" t="s">
        <v>795</v>
      </c>
      <c r="C1060" t="s">
        <v>49</v>
      </c>
      <c r="D1060" t="s">
        <v>55</v>
      </c>
      <c r="E1060">
        <v>8</v>
      </c>
      <c r="F1060" t="s">
        <v>1065</v>
      </c>
      <c r="G1060" t="s">
        <v>202</v>
      </c>
      <c r="T1060">
        <v>1</v>
      </c>
      <c r="U1060">
        <v>1</v>
      </c>
      <c r="V1060">
        <v>10</v>
      </c>
      <c r="W1060">
        <v>0</v>
      </c>
      <c r="X1060">
        <v>0</v>
      </c>
      <c r="Y1060">
        <v>0</v>
      </c>
    </row>
    <row r="1061" spans="1:25" hidden="1" x14ac:dyDescent="0.2">
      <c r="A1061" t="s">
        <v>859</v>
      </c>
      <c r="B1061" t="s">
        <v>721</v>
      </c>
      <c r="C1061" t="s">
        <v>57</v>
      </c>
      <c r="D1061" t="s">
        <v>44</v>
      </c>
      <c r="E1061">
        <v>6</v>
      </c>
      <c r="F1061" t="s">
        <v>860</v>
      </c>
      <c r="G1061" t="s">
        <v>177</v>
      </c>
      <c r="T1061">
        <v>1</v>
      </c>
      <c r="U1061">
        <v>1</v>
      </c>
      <c r="V1061">
        <v>12</v>
      </c>
      <c r="W1061">
        <v>0</v>
      </c>
      <c r="X1061">
        <v>0</v>
      </c>
      <c r="Y1061">
        <v>0</v>
      </c>
    </row>
    <row r="1062" spans="1:25" hidden="1" x14ac:dyDescent="0.2">
      <c r="A1062" t="s">
        <v>971</v>
      </c>
      <c r="B1062" t="s">
        <v>721</v>
      </c>
      <c r="C1062" t="s">
        <v>61</v>
      </c>
      <c r="D1062" t="s">
        <v>46</v>
      </c>
      <c r="E1062">
        <v>5</v>
      </c>
      <c r="F1062" t="s">
        <v>972</v>
      </c>
      <c r="G1062" t="s">
        <v>163</v>
      </c>
      <c r="T1062">
        <v>3</v>
      </c>
      <c r="U1062">
        <v>1</v>
      </c>
      <c r="V1062">
        <v>11</v>
      </c>
      <c r="W1062">
        <v>0</v>
      </c>
      <c r="X1062">
        <v>0</v>
      </c>
      <c r="Y1062">
        <v>0</v>
      </c>
    </row>
    <row r="1063" spans="1:25" hidden="1" x14ac:dyDescent="0.2">
      <c r="A1063" t="s">
        <v>973</v>
      </c>
      <c r="B1063" t="s">
        <v>721</v>
      </c>
      <c r="C1063" t="s">
        <v>51</v>
      </c>
      <c r="D1063" t="s">
        <v>55</v>
      </c>
      <c r="E1063">
        <v>3</v>
      </c>
      <c r="F1063" t="s">
        <v>974</v>
      </c>
      <c r="G1063" t="s">
        <v>125</v>
      </c>
      <c r="T1063">
        <v>13</v>
      </c>
      <c r="U1063">
        <v>10</v>
      </c>
      <c r="V1063">
        <v>227</v>
      </c>
      <c r="W1063">
        <v>2</v>
      </c>
      <c r="X1063">
        <v>0</v>
      </c>
      <c r="Y1063">
        <v>1</v>
      </c>
    </row>
    <row r="1064" spans="1:25" hidden="1" x14ac:dyDescent="0.2">
      <c r="A1064" t="s">
        <v>877</v>
      </c>
      <c r="B1064" t="s">
        <v>795</v>
      </c>
      <c r="C1064" t="s">
        <v>35</v>
      </c>
      <c r="D1064" t="s">
        <v>46</v>
      </c>
      <c r="E1064">
        <v>4</v>
      </c>
      <c r="F1064" t="s">
        <v>878</v>
      </c>
      <c r="G1064" t="s">
        <v>151</v>
      </c>
      <c r="T1064">
        <v>6</v>
      </c>
      <c r="U1064">
        <v>3</v>
      </c>
      <c r="V1064">
        <v>22</v>
      </c>
      <c r="W1064">
        <v>0</v>
      </c>
      <c r="X1064">
        <v>0</v>
      </c>
      <c r="Y1064">
        <v>0</v>
      </c>
    </row>
    <row r="1065" spans="1:25" hidden="1" x14ac:dyDescent="0.2">
      <c r="A1065" t="s">
        <v>919</v>
      </c>
      <c r="B1065" t="s">
        <v>795</v>
      </c>
      <c r="C1065" t="s">
        <v>61</v>
      </c>
      <c r="D1065" t="s">
        <v>52</v>
      </c>
      <c r="E1065">
        <v>6</v>
      </c>
      <c r="F1065" t="s">
        <v>920</v>
      </c>
      <c r="G1065" t="s">
        <v>170</v>
      </c>
      <c r="T1065">
        <v>6</v>
      </c>
      <c r="U1065">
        <v>3</v>
      </c>
      <c r="V1065">
        <v>17</v>
      </c>
      <c r="W1065">
        <v>1</v>
      </c>
      <c r="X1065">
        <v>0</v>
      </c>
      <c r="Y1065">
        <v>0</v>
      </c>
    </row>
    <row r="1066" spans="1:25" hidden="1" x14ac:dyDescent="0.2">
      <c r="A1066" t="s">
        <v>1314</v>
      </c>
      <c r="B1066" t="s">
        <v>721</v>
      </c>
      <c r="C1066" t="s">
        <v>45</v>
      </c>
      <c r="D1066" t="s">
        <v>46</v>
      </c>
      <c r="E1066">
        <v>8</v>
      </c>
      <c r="F1066" t="s">
        <v>1315</v>
      </c>
      <c r="G1066" t="s">
        <v>198</v>
      </c>
      <c r="T1066">
        <v>1</v>
      </c>
      <c r="U1066">
        <v>0</v>
      </c>
      <c r="V1066">
        <v>0</v>
      </c>
      <c r="W1066">
        <v>0</v>
      </c>
      <c r="X1066">
        <v>0</v>
      </c>
      <c r="Y1066">
        <v>0</v>
      </c>
    </row>
    <row r="1067" spans="1:25" hidden="1" x14ac:dyDescent="0.2">
      <c r="A1067" t="s">
        <v>879</v>
      </c>
      <c r="B1067" t="s">
        <v>795</v>
      </c>
      <c r="C1067" t="s">
        <v>41</v>
      </c>
      <c r="D1067" t="s">
        <v>34</v>
      </c>
      <c r="E1067">
        <v>4</v>
      </c>
      <c r="F1067" t="s">
        <v>880</v>
      </c>
      <c r="G1067" t="s">
        <v>152</v>
      </c>
      <c r="T1067">
        <v>3</v>
      </c>
      <c r="U1067">
        <v>3</v>
      </c>
      <c r="V1067">
        <v>30</v>
      </c>
      <c r="W1067">
        <v>0</v>
      </c>
      <c r="X1067">
        <v>0</v>
      </c>
      <c r="Y1067">
        <v>0</v>
      </c>
    </row>
    <row r="1068" spans="1:25" hidden="1" x14ac:dyDescent="0.2">
      <c r="A1068" t="s">
        <v>975</v>
      </c>
      <c r="B1068" t="s">
        <v>721</v>
      </c>
      <c r="C1068" t="s">
        <v>39</v>
      </c>
      <c r="D1068" t="s">
        <v>61</v>
      </c>
      <c r="E1068">
        <v>7</v>
      </c>
      <c r="F1068" t="s">
        <v>976</v>
      </c>
      <c r="G1068" t="s">
        <v>187</v>
      </c>
      <c r="T1068">
        <v>2</v>
      </c>
      <c r="U1068">
        <v>1</v>
      </c>
      <c r="V1068">
        <v>21</v>
      </c>
      <c r="W1068">
        <v>0</v>
      </c>
      <c r="X1068">
        <v>0</v>
      </c>
      <c r="Y1068">
        <v>0</v>
      </c>
    </row>
    <row r="1069" spans="1:25" hidden="1" x14ac:dyDescent="0.2">
      <c r="A1069" t="s">
        <v>977</v>
      </c>
      <c r="B1069" t="s">
        <v>721</v>
      </c>
      <c r="C1069" t="s">
        <v>62</v>
      </c>
      <c r="D1069" t="s">
        <v>39</v>
      </c>
      <c r="E1069">
        <v>6</v>
      </c>
      <c r="F1069" t="s">
        <v>978</v>
      </c>
      <c r="G1069" t="s">
        <v>174</v>
      </c>
      <c r="T1069">
        <v>3</v>
      </c>
      <c r="U1069">
        <v>1</v>
      </c>
      <c r="V1069">
        <v>4</v>
      </c>
      <c r="W1069">
        <v>0</v>
      </c>
      <c r="X1069">
        <v>0</v>
      </c>
      <c r="Y1069">
        <v>0</v>
      </c>
    </row>
    <row r="1070" spans="1:25" hidden="1" x14ac:dyDescent="0.2">
      <c r="A1070" t="s">
        <v>869</v>
      </c>
      <c r="B1070" t="s">
        <v>795</v>
      </c>
      <c r="C1070" t="s">
        <v>62</v>
      </c>
      <c r="D1070" t="s">
        <v>52</v>
      </c>
      <c r="E1070">
        <v>5</v>
      </c>
      <c r="F1070" t="s">
        <v>870</v>
      </c>
      <c r="G1070" t="s">
        <v>156</v>
      </c>
      <c r="T1070">
        <v>6</v>
      </c>
      <c r="U1070">
        <v>3</v>
      </c>
      <c r="V1070">
        <v>35</v>
      </c>
      <c r="W1070">
        <v>0</v>
      </c>
      <c r="X1070">
        <v>0</v>
      </c>
      <c r="Y1070">
        <v>0</v>
      </c>
    </row>
    <row r="1071" spans="1:25" hidden="1" x14ac:dyDescent="0.2">
      <c r="A1071" t="s">
        <v>979</v>
      </c>
      <c r="B1071" t="s">
        <v>721</v>
      </c>
      <c r="C1071" t="s">
        <v>34</v>
      </c>
      <c r="D1071" t="s">
        <v>38</v>
      </c>
      <c r="E1071">
        <v>2</v>
      </c>
      <c r="F1071" t="s">
        <v>980</v>
      </c>
      <c r="G1071" t="s">
        <v>119</v>
      </c>
      <c r="T1071">
        <v>7</v>
      </c>
      <c r="U1071">
        <v>4</v>
      </c>
      <c r="V1071">
        <v>84</v>
      </c>
      <c r="W1071">
        <v>1</v>
      </c>
      <c r="X1071">
        <v>0</v>
      </c>
      <c r="Y1071">
        <v>0</v>
      </c>
    </row>
    <row r="1072" spans="1:25" hidden="1" x14ac:dyDescent="0.2">
      <c r="A1072" t="s">
        <v>981</v>
      </c>
      <c r="B1072" t="s">
        <v>795</v>
      </c>
      <c r="C1072" t="s">
        <v>49</v>
      </c>
      <c r="D1072" t="s">
        <v>48</v>
      </c>
      <c r="E1072">
        <v>5</v>
      </c>
      <c r="F1072" t="s">
        <v>982</v>
      </c>
      <c r="G1072" t="s">
        <v>167</v>
      </c>
      <c r="T1072">
        <v>11</v>
      </c>
      <c r="U1072">
        <v>9</v>
      </c>
      <c r="V1072">
        <v>92</v>
      </c>
      <c r="W1072">
        <v>2</v>
      </c>
      <c r="X1072">
        <v>0</v>
      </c>
      <c r="Y1072">
        <v>0</v>
      </c>
    </row>
    <row r="1073" spans="1:25" hidden="1" x14ac:dyDescent="0.2">
      <c r="A1073" t="s">
        <v>855</v>
      </c>
      <c r="B1073" t="s">
        <v>721</v>
      </c>
      <c r="C1073" t="s">
        <v>45</v>
      </c>
      <c r="D1073" t="s">
        <v>49</v>
      </c>
      <c r="E1073">
        <v>4</v>
      </c>
      <c r="F1073" t="s">
        <v>856</v>
      </c>
      <c r="G1073" t="s">
        <v>141</v>
      </c>
      <c r="T1073">
        <v>10</v>
      </c>
      <c r="U1073">
        <v>6</v>
      </c>
      <c r="V1073">
        <v>79</v>
      </c>
      <c r="W1073">
        <v>0</v>
      </c>
      <c r="X1073">
        <v>0</v>
      </c>
      <c r="Y1073">
        <v>0</v>
      </c>
    </row>
    <row r="1074" spans="1:25" hidden="1" x14ac:dyDescent="0.2">
      <c r="A1074" t="s">
        <v>983</v>
      </c>
      <c r="B1074" t="s">
        <v>721</v>
      </c>
      <c r="C1074" t="s">
        <v>60</v>
      </c>
      <c r="D1074" t="s">
        <v>46</v>
      </c>
      <c r="E1074">
        <v>3</v>
      </c>
      <c r="F1074" t="s">
        <v>984</v>
      </c>
      <c r="G1074" t="s">
        <v>134</v>
      </c>
      <c r="T1074">
        <v>2</v>
      </c>
      <c r="U1074">
        <v>0</v>
      </c>
      <c r="V1074">
        <v>0</v>
      </c>
      <c r="W1074">
        <v>0</v>
      </c>
      <c r="X1074">
        <v>0</v>
      </c>
      <c r="Y1074">
        <v>0</v>
      </c>
    </row>
    <row r="1075" spans="1:25" hidden="1" x14ac:dyDescent="0.2">
      <c r="A1075" t="s">
        <v>895</v>
      </c>
      <c r="B1075" t="s">
        <v>795</v>
      </c>
      <c r="C1075" t="s">
        <v>38</v>
      </c>
      <c r="D1075" t="s">
        <v>44</v>
      </c>
      <c r="E1075">
        <v>7</v>
      </c>
      <c r="F1075" t="s">
        <v>896</v>
      </c>
      <c r="G1075" t="s">
        <v>194</v>
      </c>
      <c r="T1075">
        <v>8</v>
      </c>
      <c r="U1075">
        <v>5</v>
      </c>
      <c r="V1075">
        <v>63</v>
      </c>
      <c r="W1075">
        <v>0</v>
      </c>
      <c r="X1075">
        <v>0</v>
      </c>
      <c r="Y1075">
        <v>0</v>
      </c>
    </row>
    <row r="1076" spans="1:25" hidden="1" x14ac:dyDescent="0.2">
      <c r="A1076" t="s">
        <v>985</v>
      </c>
      <c r="B1076" t="s">
        <v>721</v>
      </c>
      <c r="C1076" t="s">
        <v>55</v>
      </c>
      <c r="D1076" t="s">
        <v>45</v>
      </c>
      <c r="E1076">
        <v>5</v>
      </c>
      <c r="F1076" t="s">
        <v>986</v>
      </c>
      <c r="G1076" t="s">
        <v>157</v>
      </c>
      <c r="T1076">
        <v>4</v>
      </c>
      <c r="U1076">
        <v>1</v>
      </c>
      <c r="V1076">
        <v>0</v>
      </c>
      <c r="W1076">
        <v>0</v>
      </c>
      <c r="X1076">
        <v>0</v>
      </c>
      <c r="Y1076">
        <v>0</v>
      </c>
    </row>
    <row r="1077" spans="1:25" hidden="1" x14ac:dyDescent="0.2">
      <c r="A1077" t="s">
        <v>987</v>
      </c>
      <c r="B1077" t="s">
        <v>721</v>
      </c>
      <c r="C1077" t="s">
        <v>38</v>
      </c>
      <c r="D1077" t="s">
        <v>44</v>
      </c>
      <c r="E1077">
        <v>7</v>
      </c>
      <c r="F1077" t="s">
        <v>988</v>
      </c>
      <c r="G1077" t="s">
        <v>194</v>
      </c>
      <c r="T1077">
        <v>5</v>
      </c>
      <c r="U1077">
        <v>2</v>
      </c>
      <c r="V1077">
        <v>5</v>
      </c>
      <c r="W1077">
        <v>0</v>
      </c>
      <c r="X1077">
        <v>0</v>
      </c>
      <c r="Y1077">
        <v>0</v>
      </c>
    </row>
    <row r="1078" spans="1:25" hidden="1" x14ac:dyDescent="0.2">
      <c r="A1078" t="s">
        <v>989</v>
      </c>
      <c r="B1078" t="s">
        <v>721</v>
      </c>
      <c r="C1078" t="s">
        <v>59</v>
      </c>
      <c r="D1078" t="s">
        <v>54</v>
      </c>
      <c r="E1078">
        <v>3</v>
      </c>
      <c r="F1078" t="s">
        <v>990</v>
      </c>
      <c r="G1078" t="s">
        <v>126</v>
      </c>
      <c r="T1078">
        <v>7</v>
      </c>
      <c r="U1078">
        <v>4</v>
      </c>
      <c r="V1078">
        <v>32</v>
      </c>
      <c r="W1078">
        <v>1</v>
      </c>
      <c r="X1078">
        <v>0</v>
      </c>
      <c r="Y1078">
        <v>0</v>
      </c>
    </row>
    <row r="1079" spans="1:25" hidden="1" x14ac:dyDescent="0.2">
      <c r="A1079" t="s">
        <v>991</v>
      </c>
      <c r="B1079" t="s">
        <v>721</v>
      </c>
      <c r="C1079" t="s">
        <v>50</v>
      </c>
      <c r="D1079" t="s">
        <v>38</v>
      </c>
      <c r="E1079">
        <v>1</v>
      </c>
      <c r="F1079" t="s">
        <v>992</v>
      </c>
      <c r="G1079" t="s">
        <v>105</v>
      </c>
      <c r="T1079">
        <v>4</v>
      </c>
      <c r="U1079">
        <v>2</v>
      </c>
      <c r="V1079">
        <v>16</v>
      </c>
      <c r="W1079">
        <v>0</v>
      </c>
      <c r="X1079">
        <v>0</v>
      </c>
      <c r="Y1079">
        <v>0</v>
      </c>
    </row>
    <row r="1080" spans="1:25" hidden="1" x14ac:dyDescent="0.2">
      <c r="A1080" t="s">
        <v>813</v>
      </c>
      <c r="B1080" t="s">
        <v>721</v>
      </c>
      <c r="C1080" t="s">
        <v>47</v>
      </c>
      <c r="D1080" t="s">
        <v>49</v>
      </c>
      <c r="E1080">
        <v>6</v>
      </c>
      <c r="F1080" t="s">
        <v>814</v>
      </c>
      <c r="G1080" t="s">
        <v>179</v>
      </c>
      <c r="T1080">
        <v>5</v>
      </c>
      <c r="U1080">
        <v>2</v>
      </c>
      <c r="V1080">
        <v>38</v>
      </c>
      <c r="W1080">
        <v>0</v>
      </c>
      <c r="X1080">
        <v>0</v>
      </c>
      <c r="Y1080">
        <v>0</v>
      </c>
    </row>
    <row r="1081" spans="1:25" hidden="1" x14ac:dyDescent="0.2">
      <c r="A1081" t="s">
        <v>903</v>
      </c>
      <c r="B1081" t="s">
        <v>721</v>
      </c>
      <c r="C1081" t="s">
        <v>36</v>
      </c>
      <c r="D1081" t="s">
        <v>33</v>
      </c>
      <c r="E1081">
        <v>3</v>
      </c>
      <c r="F1081" t="s">
        <v>904</v>
      </c>
      <c r="G1081" t="s">
        <v>133</v>
      </c>
      <c r="T1081">
        <v>6</v>
      </c>
      <c r="U1081">
        <v>3</v>
      </c>
      <c r="V1081">
        <v>61</v>
      </c>
      <c r="W1081">
        <v>0</v>
      </c>
      <c r="X1081">
        <v>0</v>
      </c>
      <c r="Y1081">
        <v>0</v>
      </c>
    </row>
    <row r="1082" spans="1:25" hidden="1" x14ac:dyDescent="0.2">
      <c r="A1082" t="s">
        <v>1028</v>
      </c>
      <c r="B1082" t="s">
        <v>795</v>
      </c>
      <c r="C1082" t="s">
        <v>41</v>
      </c>
      <c r="D1082" t="s">
        <v>37</v>
      </c>
      <c r="E1082">
        <v>8</v>
      </c>
      <c r="F1082" t="s">
        <v>1029</v>
      </c>
      <c r="G1082" t="s">
        <v>201</v>
      </c>
      <c r="T1082">
        <v>2</v>
      </c>
      <c r="U1082">
        <v>1</v>
      </c>
      <c r="V1082">
        <v>5</v>
      </c>
      <c r="W1082">
        <v>0</v>
      </c>
      <c r="X1082">
        <v>0</v>
      </c>
      <c r="Y1082">
        <v>0</v>
      </c>
    </row>
    <row r="1083" spans="1:25" hidden="1" x14ac:dyDescent="0.2">
      <c r="A1083" t="s">
        <v>993</v>
      </c>
      <c r="B1083" t="s">
        <v>795</v>
      </c>
      <c r="C1083" t="s">
        <v>51</v>
      </c>
      <c r="D1083" t="s">
        <v>56</v>
      </c>
      <c r="E1083">
        <v>1</v>
      </c>
      <c r="F1083" t="s">
        <v>994</v>
      </c>
      <c r="G1083" t="s">
        <v>102</v>
      </c>
      <c r="T1083">
        <v>12</v>
      </c>
      <c r="U1083">
        <v>9</v>
      </c>
      <c r="V1083">
        <v>104</v>
      </c>
      <c r="W1083">
        <v>2</v>
      </c>
      <c r="X1083">
        <v>0</v>
      </c>
      <c r="Y1083">
        <v>1</v>
      </c>
    </row>
    <row r="1084" spans="1:25" hidden="1" x14ac:dyDescent="0.2">
      <c r="A1084" t="s">
        <v>937</v>
      </c>
      <c r="B1084" t="s">
        <v>795</v>
      </c>
      <c r="C1084" t="s">
        <v>43</v>
      </c>
      <c r="D1084" t="s">
        <v>32</v>
      </c>
      <c r="E1084">
        <v>7</v>
      </c>
      <c r="F1084" t="s">
        <v>938</v>
      </c>
      <c r="G1084" t="s">
        <v>189</v>
      </c>
      <c r="T1084">
        <v>16</v>
      </c>
      <c r="U1084">
        <v>11</v>
      </c>
      <c r="V1084">
        <v>108</v>
      </c>
      <c r="W1084">
        <v>1</v>
      </c>
      <c r="X1084">
        <v>0</v>
      </c>
      <c r="Y1084">
        <v>1</v>
      </c>
    </row>
    <row r="1085" spans="1:25" hidden="1" x14ac:dyDescent="0.2">
      <c r="A1085" t="s">
        <v>907</v>
      </c>
      <c r="B1085" t="s">
        <v>795</v>
      </c>
      <c r="C1085" t="s">
        <v>46</v>
      </c>
      <c r="D1085" t="s">
        <v>41</v>
      </c>
      <c r="E1085">
        <v>1</v>
      </c>
      <c r="F1085" t="s">
        <v>908</v>
      </c>
      <c r="G1085" t="s">
        <v>100</v>
      </c>
      <c r="T1085">
        <v>1</v>
      </c>
      <c r="U1085">
        <v>1</v>
      </c>
      <c r="V1085">
        <v>4</v>
      </c>
      <c r="W1085">
        <v>0</v>
      </c>
      <c r="X1085">
        <v>0</v>
      </c>
      <c r="Y1085">
        <v>0</v>
      </c>
    </row>
    <row r="1086" spans="1:25" hidden="1" x14ac:dyDescent="0.2">
      <c r="A1086" t="s">
        <v>995</v>
      </c>
      <c r="B1086" t="s">
        <v>795</v>
      </c>
      <c r="C1086" t="s">
        <v>62</v>
      </c>
      <c r="D1086" t="s">
        <v>33</v>
      </c>
      <c r="E1086">
        <v>1</v>
      </c>
      <c r="F1086" t="s">
        <v>996</v>
      </c>
      <c r="G1086" t="s">
        <v>97</v>
      </c>
      <c r="T1086">
        <v>1</v>
      </c>
      <c r="U1086">
        <v>0</v>
      </c>
      <c r="V1086">
        <v>0</v>
      </c>
      <c r="W1086">
        <v>0</v>
      </c>
      <c r="X1086">
        <v>0</v>
      </c>
      <c r="Y1086">
        <v>0</v>
      </c>
    </row>
    <row r="1087" spans="1:25" hidden="1" x14ac:dyDescent="0.2">
      <c r="A1087" t="s">
        <v>997</v>
      </c>
      <c r="B1087" t="s">
        <v>795</v>
      </c>
      <c r="C1087" t="s">
        <v>46</v>
      </c>
      <c r="D1087" t="s">
        <v>61</v>
      </c>
      <c r="E1087">
        <v>5</v>
      </c>
      <c r="F1087" t="s">
        <v>998</v>
      </c>
      <c r="G1087" t="s">
        <v>163</v>
      </c>
      <c r="T1087">
        <v>2</v>
      </c>
      <c r="U1087">
        <v>2</v>
      </c>
      <c r="V1087">
        <v>25</v>
      </c>
      <c r="W1087">
        <v>1</v>
      </c>
      <c r="X1087">
        <v>0</v>
      </c>
      <c r="Y1087">
        <v>0</v>
      </c>
    </row>
    <row r="1088" spans="1:25" hidden="1" x14ac:dyDescent="0.2">
      <c r="A1088" t="s">
        <v>831</v>
      </c>
      <c r="B1088" t="s">
        <v>721</v>
      </c>
      <c r="C1088" t="s">
        <v>45</v>
      </c>
      <c r="D1088" t="s">
        <v>55</v>
      </c>
      <c r="E1088">
        <v>5</v>
      </c>
      <c r="F1088" t="s">
        <v>832</v>
      </c>
      <c r="G1088" t="s">
        <v>157</v>
      </c>
      <c r="T1088">
        <v>5</v>
      </c>
      <c r="U1088">
        <v>4</v>
      </c>
      <c r="V1088">
        <v>75</v>
      </c>
      <c r="W1088">
        <v>0</v>
      </c>
      <c r="X1088">
        <v>0</v>
      </c>
      <c r="Y1088">
        <v>0</v>
      </c>
    </row>
    <row r="1089" spans="1:25" hidden="1" x14ac:dyDescent="0.2">
      <c r="A1089" t="s">
        <v>999</v>
      </c>
      <c r="B1089" t="s">
        <v>721</v>
      </c>
      <c r="C1089" t="s">
        <v>42</v>
      </c>
      <c r="D1089" t="s">
        <v>58</v>
      </c>
      <c r="E1089">
        <v>3</v>
      </c>
      <c r="F1089" t="s">
        <v>1000</v>
      </c>
      <c r="G1089" t="s">
        <v>135</v>
      </c>
      <c r="T1089">
        <v>3</v>
      </c>
      <c r="U1089">
        <v>1</v>
      </c>
      <c r="V1089">
        <v>10</v>
      </c>
      <c r="W1089">
        <v>0</v>
      </c>
      <c r="X1089">
        <v>0</v>
      </c>
      <c r="Y1089">
        <v>0</v>
      </c>
    </row>
    <row r="1090" spans="1:25" hidden="1" x14ac:dyDescent="0.2">
      <c r="A1090" t="s">
        <v>1001</v>
      </c>
      <c r="B1090" t="s">
        <v>1002</v>
      </c>
      <c r="C1090" t="s">
        <v>46</v>
      </c>
      <c r="D1090" t="s">
        <v>35</v>
      </c>
      <c r="E1090">
        <v>4</v>
      </c>
      <c r="F1090" t="s">
        <v>1003</v>
      </c>
      <c r="G1090" t="s">
        <v>151</v>
      </c>
      <c r="T1090">
        <v>1</v>
      </c>
      <c r="U1090">
        <v>0</v>
      </c>
      <c r="V1090">
        <v>0</v>
      </c>
      <c r="W1090">
        <v>0</v>
      </c>
      <c r="X1090">
        <v>0</v>
      </c>
      <c r="Y1090">
        <v>0</v>
      </c>
    </row>
    <row r="1091" spans="1:25" hidden="1" x14ac:dyDescent="0.2">
      <c r="A1091" t="s">
        <v>865</v>
      </c>
      <c r="B1091" t="s">
        <v>721</v>
      </c>
      <c r="C1091" t="s">
        <v>61</v>
      </c>
      <c r="D1091" t="s">
        <v>39</v>
      </c>
      <c r="E1091">
        <v>2</v>
      </c>
      <c r="F1091" t="s">
        <v>866</v>
      </c>
      <c r="G1091" t="s">
        <v>110</v>
      </c>
      <c r="T1091">
        <v>17</v>
      </c>
      <c r="U1091">
        <v>10</v>
      </c>
      <c r="V1091">
        <v>83</v>
      </c>
      <c r="W1091">
        <v>1</v>
      </c>
      <c r="X1091">
        <v>0</v>
      </c>
      <c r="Y1091">
        <v>0</v>
      </c>
    </row>
    <row r="1092" spans="1:25" hidden="1" x14ac:dyDescent="0.2">
      <c r="A1092" t="s">
        <v>1004</v>
      </c>
      <c r="B1092" t="s">
        <v>721</v>
      </c>
      <c r="C1092" t="s">
        <v>33</v>
      </c>
      <c r="D1092" t="s">
        <v>36</v>
      </c>
      <c r="E1092">
        <v>3</v>
      </c>
      <c r="F1092" t="s">
        <v>1005</v>
      </c>
      <c r="G1092" t="s">
        <v>133</v>
      </c>
      <c r="T1092">
        <v>14</v>
      </c>
      <c r="U1092">
        <v>8</v>
      </c>
      <c r="V1092">
        <v>101</v>
      </c>
      <c r="W1092">
        <v>1</v>
      </c>
      <c r="X1092">
        <v>0</v>
      </c>
      <c r="Y1092">
        <v>1</v>
      </c>
    </row>
    <row r="1093" spans="1:25" hidden="1" x14ac:dyDescent="0.2">
      <c r="A1093" t="s">
        <v>1006</v>
      </c>
      <c r="B1093" t="s">
        <v>721</v>
      </c>
      <c r="C1093" t="s">
        <v>37</v>
      </c>
      <c r="D1093" t="s">
        <v>34</v>
      </c>
      <c r="E1093">
        <v>1</v>
      </c>
      <c r="F1093" t="s">
        <v>1007</v>
      </c>
      <c r="G1093" t="s">
        <v>104</v>
      </c>
      <c r="T1093">
        <v>6</v>
      </c>
      <c r="U1093">
        <v>2</v>
      </c>
      <c r="V1093">
        <v>26</v>
      </c>
      <c r="W1093">
        <v>0</v>
      </c>
      <c r="X1093">
        <v>0</v>
      </c>
      <c r="Y1093">
        <v>0</v>
      </c>
    </row>
    <row r="1094" spans="1:25" hidden="1" x14ac:dyDescent="0.2">
      <c r="A1094" t="s">
        <v>1008</v>
      </c>
      <c r="B1094" t="s">
        <v>531</v>
      </c>
      <c r="C1094" t="s">
        <v>55</v>
      </c>
      <c r="D1094" t="s">
        <v>48</v>
      </c>
      <c r="E1094">
        <v>4</v>
      </c>
      <c r="F1094" t="s">
        <v>1009</v>
      </c>
      <c r="G1094" t="s">
        <v>139</v>
      </c>
      <c r="T1094">
        <v>1</v>
      </c>
      <c r="U1094">
        <v>1</v>
      </c>
      <c r="V1094">
        <v>3</v>
      </c>
      <c r="W1094">
        <v>0</v>
      </c>
      <c r="X1094">
        <v>0</v>
      </c>
      <c r="Y1094">
        <v>0</v>
      </c>
    </row>
    <row r="1095" spans="1:25" hidden="1" x14ac:dyDescent="0.2">
      <c r="A1095" t="s">
        <v>1010</v>
      </c>
      <c r="B1095" t="s">
        <v>721</v>
      </c>
      <c r="C1095" t="s">
        <v>59</v>
      </c>
      <c r="D1095" t="s">
        <v>40</v>
      </c>
      <c r="E1095">
        <v>4</v>
      </c>
      <c r="F1095" t="s">
        <v>1011</v>
      </c>
      <c r="G1095" t="s">
        <v>143</v>
      </c>
      <c r="T1095">
        <v>1</v>
      </c>
      <c r="U1095">
        <v>1</v>
      </c>
      <c r="V1095">
        <v>16</v>
      </c>
      <c r="W1095">
        <v>0</v>
      </c>
      <c r="X1095">
        <v>0</v>
      </c>
      <c r="Y1095">
        <v>0</v>
      </c>
    </row>
    <row r="1096" spans="1:25" hidden="1" x14ac:dyDescent="0.2">
      <c r="A1096" t="s">
        <v>1012</v>
      </c>
      <c r="B1096" t="s">
        <v>795</v>
      </c>
      <c r="C1096" t="s">
        <v>57</v>
      </c>
      <c r="D1096" t="s">
        <v>51</v>
      </c>
      <c r="E1096">
        <v>5</v>
      </c>
      <c r="F1096" t="s">
        <v>1013</v>
      </c>
      <c r="G1096" t="s">
        <v>160</v>
      </c>
      <c r="T1096">
        <v>3</v>
      </c>
      <c r="U1096">
        <v>2</v>
      </c>
      <c r="V1096">
        <v>17</v>
      </c>
      <c r="W1096">
        <v>0</v>
      </c>
      <c r="X1096">
        <v>0</v>
      </c>
      <c r="Y1096">
        <v>0</v>
      </c>
    </row>
    <row r="1097" spans="1:25" hidden="1" x14ac:dyDescent="0.2">
      <c r="A1097" t="s">
        <v>967</v>
      </c>
      <c r="B1097" t="s">
        <v>795</v>
      </c>
      <c r="C1097" t="s">
        <v>38</v>
      </c>
      <c r="D1097" t="s">
        <v>50</v>
      </c>
      <c r="E1097">
        <v>1</v>
      </c>
      <c r="F1097" t="s">
        <v>968</v>
      </c>
      <c r="G1097" t="s">
        <v>105</v>
      </c>
      <c r="T1097">
        <v>1</v>
      </c>
      <c r="U1097">
        <v>1</v>
      </c>
      <c r="V1097">
        <v>6</v>
      </c>
      <c r="W1097">
        <v>0</v>
      </c>
      <c r="X1097">
        <v>0</v>
      </c>
      <c r="Y1097">
        <v>0</v>
      </c>
    </row>
    <row r="1098" spans="1:25" hidden="1" x14ac:dyDescent="0.2">
      <c r="A1098" t="s">
        <v>1014</v>
      </c>
      <c r="B1098" t="s">
        <v>721</v>
      </c>
      <c r="C1098" t="s">
        <v>39</v>
      </c>
      <c r="D1098" t="s">
        <v>31</v>
      </c>
      <c r="E1098">
        <v>4</v>
      </c>
      <c r="F1098" t="s">
        <v>1015</v>
      </c>
      <c r="G1098" t="s">
        <v>150</v>
      </c>
      <c r="T1098">
        <v>1</v>
      </c>
      <c r="U1098">
        <v>1</v>
      </c>
      <c r="V1098">
        <v>9</v>
      </c>
      <c r="W1098">
        <v>0</v>
      </c>
      <c r="X1098">
        <v>0</v>
      </c>
      <c r="Y1098">
        <v>0</v>
      </c>
    </row>
    <row r="1099" spans="1:25" hidden="1" x14ac:dyDescent="0.2">
      <c r="A1099" t="s">
        <v>1016</v>
      </c>
      <c r="B1099" t="s">
        <v>795</v>
      </c>
      <c r="C1099" t="s">
        <v>54</v>
      </c>
      <c r="D1099" t="s">
        <v>59</v>
      </c>
      <c r="E1099">
        <v>3</v>
      </c>
      <c r="F1099" t="s">
        <v>1017</v>
      </c>
      <c r="G1099" t="s">
        <v>126</v>
      </c>
      <c r="T1099">
        <v>2</v>
      </c>
      <c r="U1099">
        <v>2</v>
      </c>
      <c r="V1099">
        <v>29</v>
      </c>
      <c r="W1099">
        <v>0</v>
      </c>
      <c r="X1099">
        <v>0</v>
      </c>
      <c r="Y1099">
        <v>0</v>
      </c>
    </row>
    <row r="1100" spans="1:25" x14ac:dyDescent="0.2">
      <c r="A1100" t="s">
        <v>1018</v>
      </c>
      <c r="B1100" t="s">
        <v>795</v>
      </c>
      <c r="C1100" t="s">
        <v>56</v>
      </c>
      <c r="D1100" t="s">
        <v>49</v>
      </c>
      <c r="E1100">
        <v>7</v>
      </c>
      <c r="F1100" t="s">
        <v>1019</v>
      </c>
      <c r="G1100" t="s">
        <v>192</v>
      </c>
      <c r="T1100">
        <v>2</v>
      </c>
      <c r="U1100">
        <v>2</v>
      </c>
      <c r="V1100">
        <v>1</v>
      </c>
      <c r="W1100">
        <v>0</v>
      </c>
      <c r="X1100">
        <v>0</v>
      </c>
      <c r="Y1100">
        <v>0</v>
      </c>
    </row>
    <row r="1101" spans="1:25" hidden="1" x14ac:dyDescent="0.2">
      <c r="A1101" t="s">
        <v>829</v>
      </c>
      <c r="B1101" t="s">
        <v>721</v>
      </c>
      <c r="C1101" t="s">
        <v>62</v>
      </c>
      <c r="D1101" t="s">
        <v>51</v>
      </c>
      <c r="E1101">
        <v>4</v>
      </c>
      <c r="F1101" t="s">
        <v>830</v>
      </c>
      <c r="G1101" t="s">
        <v>144</v>
      </c>
      <c r="T1101">
        <v>13</v>
      </c>
      <c r="U1101">
        <v>11</v>
      </c>
      <c r="V1101">
        <v>148</v>
      </c>
      <c r="W1101">
        <v>0</v>
      </c>
      <c r="X1101">
        <v>0</v>
      </c>
      <c r="Y1101">
        <v>1</v>
      </c>
    </row>
    <row r="1102" spans="1:25" hidden="1" x14ac:dyDescent="0.2">
      <c r="A1102" t="s">
        <v>1020</v>
      </c>
      <c r="B1102" t="s">
        <v>721</v>
      </c>
      <c r="C1102" t="s">
        <v>44</v>
      </c>
      <c r="D1102" t="s">
        <v>33</v>
      </c>
      <c r="E1102">
        <v>2</v>
      </c>
      <c r="F1102" t="s">
        <v>1021</v>
      </c>
      <c r="G1102" t="s">
        <v>111</v>
      </c>
      <c r="T1102">
        <v>1</v>
      </c>
      <c r="U1102">
        <v>1</v>
      </c>
      <c r="V1102">
        <v>11</v>
      </c>
      <c r="W1102">
        <v>0</v>
      </c>
      <c r="X1102">
        <v>0</v>
      </c>
      <c r="Y1102">
        <v>0</v>
      </c>
    </row>
    <row r="1103" spans="1:25" hidden="1" x14ac:dyDescent="0.2">
      <c r="A1103" t="s">
        <v>778</v>
      </c>
      <c r="B1103" t="s">
        <v>721</v>
      </c>
      <c r="C1103" t="s">
        <v>55</v>
      </c>
      <c r="D1103" t="s">
        <v>45</v>
      </c>
      <c r="E1103">
        <v>5</v>
      </c>
      <c r="F1103" t="s">
        <v>779</v>
      </c>
      <c r="G1103" t="s">
        <v>157</v>
      </c>
      <c r="T1103">
        <v>2</v>
      </c>
      <c r="U1103">
        <v>2</v>
      </c>
      <c r="V1103">
        <v>24</v>
      </c>
      <c r="W1103">
        <v>0</v>
      </c>
      <c r="X1103">
        <v>0</v>
      </c>
      <c r="Y1103">
        <v>0</v>
      </c>
    </row>
    <row r="1104" spans="1:25" hidden="1" x14ac:dyDescent="0.2">
      <c r="A1104" t="s">
        <v>1022</v>
      </c>
      <c r="B1104" t="s">
        <v>721</v>
      </c>
      <c r="C1104" t="s">
        <v>48</v>
      </c>
      <c r="D1104" t="s">
        <v>46</v>
      </c>
      <c r="E1104">
        <v>6</v>
      </c>
      <c r="F1104" t="s">
        <v>1023</v>
      </c>
      <c r="G1104" t="s">
        <v>169</v>
      </c>
      <c r="T1104">
        <v>1</v>
      </c>
      <c r="U1104">
        <v>0</v>
      </c>
      <c r="V1104">
        <v>0</v>
      </c>
      <c r="W1104">
        <v>0</v>
      </c>
      <c r="X1104">
        <v>0</v>
      </c>
      <c r="Y1104">
        <v>0</v>
      </c>
    </row>
    <row r="1105" spans="1:25" hidden="1" x14ac:dyDescent="0.2">
      <c r="A1105" t="s">
        <v>1024</v>
      </c>
      <c r="B1105" t="s">
        <v>721</v>
      </c>
      <c r="C1105" t="s">
        <v>53</v>
      </c>
      <c r="D1105" t="s">
        <v>37</v>
      </c>
      <c r="E1105">
        <v>3</v>
      </c>
      <c r="F1105" t="s">
        <v>1025</v>
      </c>
      <c r="G1105" t="s">
        <v>123</v>
      </c>
      <c r="T1105">
        <v>5</v>
      </c>
      <c r="U1105">
        <v>2</v>
      </c>
      <c r="V1105">
        <v>9</v>
      </c>
      <c r="W1105">
        <v>0</v>
      </c>
      <c r="X1105">
        <v>0</v>
      </c>
      <c r="Y1105">
        <v>0</v>
      </c>
    </row>
    <row r="1106" spans="1:25" hidden="1" x14ac:dyDescent="0.2">
      <c r="A1106" t="s">
        <v>1026</v>
      </c>
      <c r="B1106" t="s">
        <v>795</v>
      </c>
      <c r="C1106" t="s">
        <v>52</v>
      </c>
      <c r="D1106" t="s">
        <v>62</v>
      </c>
      <c r="E1106">
        <v>5</v>
      </c>
      <c r="F1106" t="s">
        <v>1027</v>
      </c>
      <c r="G1106" t="s">
        <v>156</v>
      </c>
      <c r="T1106">
        <v>1</v>
      </c>
      <c r="U1106">
        <v>0</v>
      </c>
      <c r="V1106">
        <v>0</v>
      </c>
      <c r="W1106">
        <v>0</v>
      </c>
      <c r="X1106">
        <v>0</v>
      </c>
      <c r="Y1106">
        <v>0</v>
      </c>
    </row>
    <row r="1107" spans="1:25" hidden="1" x14ac:dyDescent="0.2">
      <c r="A1107" t="s">
        <v>965</v>
      </c>
      <c r="B1107" t="s">
        <v>721</v>
      </c>
      <c r="C1107" t="s">
        <v>44</v>
      </c>
      <c r="D1107" t="s">
        <v>38</v>
      </c>
      <c r="E1107">
        <v>7</v>
      </c>
      <c r="F1107" t="s">
        <v>966</v>
      </c>
      <c r="G1107" t="s">
        <v>194</v>
      </c>
      <c r="T1107">
        <v>2</v>
      </c>
      <c r="U1107">
        <v>1</v>
      </c>
      <c r="V1107">
        <v>20</v>
      </c>
      <c r="W1107">
        <v>0</v>
      </c>
      <c r="X1107">
        <v>0</v>
      </c>
      <c r="Y1107">
        <v>0</v>
      </c>
    </row>
    <row r="1108" spans="1:25" hidden="1" x14ac:dyDescent="0.2">
      <c r="A1108" t="s">
        <v>917</v>
      </c>
      <c r="B1108" t="s">
        <v>795</v>
      </c>
      <c r="C1108" t="s">
        <v>48</v>
      </c>
      <c r="D1108" t="s">
        <v>46</v>
      </c>
      <c r="E1108">
        <v>6</v>
      </c>
      <c r="F1108" t="s">
        <v>918</v>
      </c>
      <c r="G1108" t="s">
        <v>169</v>
      </c>
      <c r="T1108">
        <v>1</v>
      </c>
      <c r="U1108">
        <v>1</v>
      </c>
      <c r="V1108">
        <v>5</v>
      </c>
      <c r="W1108">
        <v>0</v>
      </c>
      <c r="X1108">
        <v>0</v>
      </c>
      <c r="Y1108">
        <v>0</v>
      </c>
    </row>
    <row r="1109" spans="1:25" hidden="1" x14ac:dyDescent="0.2">
      <c r="A1109" t="s">
        <v>991</v>
      </c>
      <c r="B1109" t="s">
        <v>721</v>
      </c>
      <c r="C1109" t="s">
        <v>50</v>
      </c>
      <c r="D1109" t="s">
        <v>34</v>
      </c>
      <c r="E1109">
        <v>3</v>
      </c>
      <c r="F1109" t="s">
        <v>992</v>
      </c>
      <c r="G1109" t="s">
        <v>124</v>
      </c>
      <c r="T1109">
        <v>6</v>
      </c>
      <c r="U1109">
        <v>3</v>
      </c>
      <c r="V1109">
        <v>45</v>
      </c>
      <c r="W1109">
        <v>0</v>
      </c>
      <c r="X1109">
        <v>0</v>
      </c>
      <c r="Y1109">
        <v>0</v>
      </c>
    </row>
    <row r="1110" spans="1:25" hidden="1" x14ac:dyDescent="0.2">
      <c r="A1110" t="s">
        <v>1028</v>
      </c>
      <c r="B1110" t="s">
        <v>795</v>
      </c>
      <c r="C1110" t="s">
        <v>41</v>
      </c>
      <c r="D1110" t="s">
        <v>50</v>
      </c>
      <c r="E1110">
        <v>6</v>
      </c>
      <c r="F1110" t="s">
        <v>1029</v>
      </c>
      <c r="G1110" t="s">
        <v>168</v>
      </c>
      <c r="T1110">
        <v>5</v>
      </c>
      <c r="U1110">
        <v>3</v>
      </c>
      <c r="V1110">
        <v>38</v>
      </c>
      <c r="W1110">
        <v>0</v>
      </c>
      <c r="X1110">
        <v>0</v>
      </c>
      <c r="Y1110">
        <v>0</v>
      </c>
    </row>
    <row r="1111" spans="1:25" hidden="1" x14ac:dyDescent="0.2">
      <c r="A1111" t="s">
        <v>963</v>
      </c>
      <c r="B1111" t="s">
        <v>721</v>
      </c>
      <c r="C1111" t="s">
        <v>52</v>
      </c>
      <c r="D1111" t="s">
        <v>46</v>
      </c>
      <c r="E1111">
        <v>2</v>
      </c>
      <c r="F1111" t="s">
        <v>964</v>
      </c>
      <c r="G1111" t="s">
        <v>108</v>
      </c>
      <c r="T1111">
        <v>8</v>
      </c>
      <c r="U1111">
        <v>7</v>
      </c>
      <c r="V1111">
        <v>41</v>
      </c>
      <c r="W1111">
        <v>0</v>
      </c>
      <c r="X1111">
        <v>0</v>
      </c>
      <c r="Y1111">
        <v>0</v>
      </c>
    </row>
    <row r="1112" spans="1:25" hidden="1" x14ac:dyDescent="0.2">
      <c r="A1112" t="s">
        <v>859</v>
      </c>
      <c r="B1112" t="s">
        <v>721</v>
      </c>
      <c r="C1112" t="s">
        <v>57</v>
      </c>
      <c r="D1112" t="s">
        <v>47</v>
      </c>
      <c r="E1112">
        <v>2</v>
      </c>
      <c r="F1112" t="s">
        <v>860</v>
      </c>
      <c r="G1112" t="s">
        <v>121</v>
      </c>
      <c r="T1112">
        <v>2</v>
      </c>
      <c r="U1112">
        <v>1</v>
      </c>
      <c r="V1112">
        <v>13</v>
      </c>
      <c r="W1112">
        <v>0</v>
      </c>
      <c r="X1112">
        <v>0</v>
      </c>
      <c r="Y1112">
        <v>0</v>
      </c>
    </row>
    <row r="1113" spans="1:25" hidden="1" x14ac:dyDescent="0.2">
      <c r="A1113" t="s">
        <v>768</v>
      </c>
      <c r="B1113" t="s">
        <v>721</v>
      </c>
      <c r="C1113" t="s">
        <v>35</v>
      </c>
      <c r="D1113" t="s">
        <v>48</v>
      </c>
      <c r="E1113">
        <v>3</v>
      </c>
      <c r="F1113" t="s">
        <v>769</v>
      </c>
      <c r="G1113" t="s">
        <v>131</v>
      </c>
      <c r="T1113">
        <v>5</v>
      </c>
      <c r="U1113">
        <v>5</v>
      </c>
      <c r="V1113">
        <v>38</v>
      </c>
      <c r="W1113">
        <v>0</v>
      </c>
      <c r="X1113">
        <v>0</v>
      </c>
      <c r="Y1113">
        <v>0</v>
      </c>
    </row>
    <row r="1114" spans="1:25" hidden="1" x14ac:dyDescent="0.2">
      <c r="A1114" t="s">
        <v>923</v>
      </c>
      <c r="B1114" t="s">
        <v>721</v>
      </c>
      <c r="C1114" t="s">
        <v>41</v>
      </c>
      <c r="D1114" t="s">
        <v>59</v>
      </c>
      <c r="E1114">
        <v>7</v>
      </c>
      <c r="F1114" t="s">
        <v>924</v>
      </c>
      <c r="G1114" t="s">
        <v>188</v>
      </c>
      <c r="T1114">
        <v>1</v>
      </c>
      <c r="U1114">
        <v>1</v>
      </c>
      <c r="V1114">
        <v>24</v>
      </c>
      <c r="W1114">
        <v>0</v>
      </c>
      <c r="X1114">
        <v>0</v>
      </c>
      <c r="Y1114">
        <v>0</v>
      </c>
    </row>
    <row r="1115" spans="1:25" hidden="1" x14ac:dyDescent="0.2">
      <c r="A1115" t="s">
        <v>1030</v>
      </c>
      <c r="B1115" t="s">
        <v>721</v>
      </c>
      <c r="C1115" t="s">
        <v>42</v>
      </c>
      <c r="D1115" t="s">
        <v>32</v>
      </c>
      <c r="E1115">
        <v>4</v>
      </c>
      <c r="F1115" t="s">
        <v>1031</v>
      </c>
      <c r="G1115" t="s">
        <v>146</v>
      </c>
      <c r="T1115">
        <v>8</v>
      </c>
      <c r="U1115">
        <v>5</v>
      </c>
      <c r="V1115">
        <v>81</v>
      </c>
      <c r="W1115">
        <v>1</v>
      </c>
      <c r="X1115">
        <v>0</v>
      </c>
      <c r="Y1115">
        <v>0</v>
      </c>
    </row>
    <row r="1116" spans="1:25" hidden="1" x14ac:dyDescent="0.2">
      <c r="A1116" t="s">
        <v>979</v>
      </c>
      <c r="B1116" t="s">
        <v>721</v>
      </c>
      <c r="C1116" t="s">
        <v>34</v>
      </c>
      <c r="D1116" t="s">
        <v>37</v>
      </c>
      <c r="E1116">
        <v>1</v>
      </c>
      <c r="F1116" t="s">
        <v>980</v>
      </c>
      <c r="G1116" t="s">
        <v>104</v>
      </c>
      <c r="T1116">
        <v>8</v>
      </c>
      <c r="U1116">
        <v>5</v>
      </c>
      <c r="V1116">
        <v>60</v>
      </c>
      <c r="W1116">
        <v>0</v>
      </c>
      <c r="X1116">
        <v>0</v>
      </c>
      <c r="Y1116">
        <v>0</v>
      </c>
    </row>
    <row r="1117" spans="1:25" hidden="1" x14ac:dyDescent="0.2">
      <c r="A1117" t="s">
        <v>959</v>
      </c>
      <c r="B1117" t="s">
        <v>721</v>
      </c>
      <c r="C1117" t="s">
        <v>50</v>
      </c>
      <c r="D1117" t="s">
        <v>54</v>
      </c>
      <c r="E1117">
        <v>7</v>
      </c>
      <c r="F1117" t="s">
        <v>960</v>
      </c>
      <c r="G1117" t="s">
        <v>183</v>
      </c>
      <c r="T1117">
        <v>4</v>
      </c>
      <c r="U1117">
        <v>3</v>
      </c>
      <c r="V1117">
        <v>48</v>
      </c>
      <c r="W1117">
        <v>0</v>
      </c>
      <c r="X1117">
        <v>0</v>
      </c>
      <c r="Y1117">
        <v>0</v>
      </c>
    </row>
    <row r="1118" spans="1:25" hidden="1" x14ac:dyDescent="0.2">
      <c r="A1118" t="s">
        <v>1032</v>
      </c>
      <c r="B1118" t="s">
        <v>721</v>
      </c>
      <c r="C1118" t="s">
        <v>59</v>
      </c>
      <c r="D1118" t="s">
        <v>40</v>
      </c>
      <c r="E1118">
        <v>4</v>
      </c>
      <c r="F1118" t="s">
        <v>1033</v>
      </c>
      <c r="G1118" t="s">
        <v>143</v>
      </c>
      <c r="T1118">
        <v>2</v>
      </c>
      <c r="U1118">
        <v>0</v>
      </c>
      <c r="V1118">
        <v>0</v>
      </c>
      <c r="W1118">
        <v>0</v>
      </c>
      <c r="X1118">
        <v>0</v>
      </c>
      <c r="Y1118">
        <v>0</v>
      </c>
    </row>
    <row r="1119" spans="1:25" hidden="1" x14ac:dyDescent="0.2">
      <c r="A1119" t="s">
        <v>993</v>
      </c>
      <c r="B1119" t="s">
        <v>795</v>
      </c>
      <c r="C1119" t="s">
        <v>51</v>
      </c>
      <c r="D1119" t="s">
        <v>58</v>
      </c>
      <c r="E1119">
        <v>6</v>
      </c>
      <c r="F1119" t="s">
        <v>994</v>
      </c>
      <c r="G1119" t="s">
        <v>171</v>
      </c>
      <c r="T1119">
        <v>4</v>
      </c>
      <c r="U1119">
        <v>4</v>
      </c>
      <c r="V1119">
        <v>30</v>
      </c>
      <c r="W1119">
        <v>1</v>
      </c>
      <c r="X1119">
        <v>0</v>
      </c>
      <c r="Y1119">
        <v>0</v>
      </c>
    </row>
    <row r="1120" spans="1:25" hidden="1" x14ac:dyDescent="0.2">
      <c r="A1120" t="s">
        <v>861</v>
      </c>
      <c r="B1120" t="s">
        <v>721</v>
      </c>
      <c r="C1120" t="s">
        <v>38</v>
      </c>
      <c r="D1120" t="s">
        <v>32</v>
      </c>
      <c r="E1120">
        <v>3</v>
      </c>
      <c r="F1120" t="s">
        <v>862</v>
      </c>
      <c r="G1120" t="s">
        <v>130</v>
      </c>
      <c r="T1120">
        <v>4</v>
      </c>
      <c r="U1120">
        <v>0</v>
      </c>
      <c r="V1120">
        <v>0</v>
      </c>
      <c r="W1120">
        <v>0</v>
      </c>
      <c r="X1120">
        <v>0</v>
      </c>
      <c r="Y1120">
        <v>0</v>
      </c>
    </row>
    <row r="1121" spans="1:25" hidden="1" x14ac:dyDescent="0.2">
      <c r="A1121" t="s">
        <v>821</v>
      </c>
      <c r="B1121" t="s">
        <v>721</v>
      </c>
      <c r="C1121" t="s">
        <v>31</v>
      </c>
      <c r="D1121" t="s">
        <v>39</v>
      </c>
      <c r="E1121">
        <v>4</v>
      </c>
      <c r="F1121" t="s">
        <v>822</v>
      </c>
      <c r="G1121" t="s">
        <v>150</v>
      </c>
      <c r="T1121">
        <v>6</v>
      </c>
      <c r="U1121">
        <v>3</v>
      </c>
      <c r="V1121">
        <v>68</v>
      </c>
      <c r="W1121">
        <v>0</v>
      </c>
      <c r="X1121">
        <v>0</v>
      </c>
      <c r="Y1121">
        <v>0</v>
      </c>
    </row>
    <row r="1122" spans="1:25" hidden="1" x14ac:dyDescent="0.2">
      <c r="A1122" t="s">
        <v>1034</v>
      </c>
      <c r="B1122" t="s">
        <v>795</v>
      </c>
      <c r="C1122" t="s">
        <v>39</v>
      </c>
      <c r="D1122" t="s">
        <v>31</v>
      </c>
      <c r="E1122">
        <v>4</v>
      </c>
      <c r="F1122" t="s">
        <v>1035</v>
      </c>
      <c r="G1122" t="s">
        <v>150</v>
      </c>
      <c r="T1122">
        <v>1</v>
      </c>
      <c r="U1122">
        <v>0</v>
      </c>
      <c r="V1122">
        <v>0</v>
      </c>
      <c r="W1122">
        <v>0</v>
      </c>
      <c r="X1122">
        <v>0</v>
      </c>
      <c r="Y1122">
        <v>0</v>
      </c>
    </row>
    <row r="1123" spans="1:25" hidden="1" x14ac:dyDescent="0.2">
      <c r="A1123" t="s">
        <v>1036</v>
      </c>
      <c r="B1123" t="s">
        <v>721</v>
      </c>
      <c r="C1123" t="s">
        <v>52</v>
      </c>
      <c r="D1123" t="s">
        <v>56</v>
      </c>
      <c r="E1123">
        <v>4</v>
      </c>
      <c r="F1123" t="s">
        <v>1037</v>
      </c>
      <c r="G1123" t="s">
        <v>147</v>
      </c>
      <c r="T1123">
        <v>1</v>
      </c>
      <c r="U1123">
        <v>0</v>
      </c>
      <c r="V1123">
        <v>0</v>
      </c>
      <c r="W1123">
        <v>0</v>
      </c>
      <c r="X1123">
        <v>0</v>
      </c>
      <c r="Y1123">
        <v>0</v>
      </c>
    </row>
    <row r="1124" spans="1:25" hidden="1" x14ac:dyDescent="0.2">
      <c r="A1124" t="s">
        <v>1038</v>
      </c>
      <c r="B1124" t="s">
        <v>721</v>
      </c>
      <c r="C1124" t="s">
        <v>49</v>
      </c>
      <c r="D1124" t="s">
        <v>45</v>
      </c>
      <c r="E1124">
        <v>4</v>
      </c>
      <c r="F1124" t="s">
        <v>1039</v>
      </c>
      <c r="G1124" t="s">
        <v>141</v>
      </c>
      <c r="T1124">
        <v>8</v>
      </c>
      <c r="U1124">
        <v>4</v>
      </c>
      <c r="V1124">
        <v>32</v>
      </c>
      <c r="W1124">
        <v>0</v>
      </c>
      <c r="X1124">
        <v>0</v>
      </c>
      <c r="Y1124">
        <v>0</v>
      </c>
    </row>
    <row r="1125" spans="1:25" hidden="1" x14ac:dyDescent="0.2">
      <c r="A1125" t="s">
        <v>1040</v>
      </c>
      <c r="B1125" t="s">
        <v>795</v>
      </c>
      <c r="C1125" t="s">
        <v>62</v>
      </c>
      <c r="D1125" t="s">
        <v>39</v>
      </c>
      <c r="E1125">
        <v>6</v>
      </c>
      <c r="F1125" t="s">
        <v>1041</v>
      </c>
      <c r="G1125" t="s">
        <v>174</v>
      </c>
      <c r="T1125">
        <v>2</v>
      </c>
      <c r="U1125">
        <v>2</v>
      </c>
      <c r="V1125">
        <v>15</v>
      </c>
      <c r="W1125">
        <v>0</v>
      </c>
      <c r="X1125">
        <v>0</v>
      </c>
      <c r="Y1125">
        <v>0</v>
      </c>
    </row>
    <row r="1126" spans="1:25" hidden="1" x14ac:dyDescent="0.2">
      <c r="A1126" t="s">
        <v>869</v>
      </c>
      <c r="B1126" t="s">
        <v>795</v>
      </c>
      <c r="C1126" t="s">
        <v>62</v>
      </c>
      <c r="D1126" t="s">
        <v>47</v>
      </c>
      <c r="E1126">
        <v>3</v>
      </c>
      <c r="F1126" t="s">
        <v>870</v>
      </c>
      <c r="G1126" t="s">
        <v>138</v>
      </c>
      <c r="T1126">
        <v>10</v>
      </c>
      <c r="U1126">
        <v>6</v>
      </c>
      <c r="V1126">
        <v>80</v>
      </c>
      <c r="W1126">
        <v>0</v>
      </c>
      <c r="X1126">
        <v>1</v>
      </c>
      <c r="Y1126">
        <v>0</v>
      </c>
    </row>
    <row r="1127" spans="1:25" hidden="1" x14ac:dyDescent="0.2">
      <c r="A1127" t="s">
        <v>839</v>
      </c>
      <c r="B1127" t="s">
        <v>721</v>
      </c>
      <c r="C1127" t="s">
        <v>32</v>
      </c>
      <c r="D1127" t="s">
        <v>42</v>
      </c>
      <c r="E1127">
        <v>4</v>
      </c>
      <c r="F1127" t="s">
        <v>840</v>
      </c>
      <c r="G1127" t="s">
        <v>146</v>
      </c>
      <c r="T1127">
        <v>5</v>
      </c>
      <c r="U1127">
        <v>4</v>
      </c>
      <c r="V1127">
        <v>46</v>
      </c>
      <c r="W1127">
        <v>1</v>
      </c>
      <c r="X1127">
        <v>0</v>
      </c>
      <c r="Y1127">
        <v>0</v>
      </c>
    </row>
    <row r="1128" spans="1:25" hidden="1" x14ac:dyDescent="0.2">
      <c r="A1128" t="s">
        <v>1042</v>
      </c>
      <c r="B1128" t="s">
        <v>795</v>
      </c>
      <c r="C1128" t="s">
        <v>36</v>
      </c>
      <c r="D1128" t="s">
        <v>40</v>
      </c>
      <c r="E1128">
        <v>5</v>
      </c>
      <c r="F1128" t="s">
        <v>1043</v>
      </c>
      <c r="G1128" t="s">
        <v>158</v>
      </c>
      <c r="T1128">
        <v>2</v>
      </c>
      <c r="U1128">
        <v>2</v>
      </c>
      <c r="V1128">
        <v>34</v>
      </c>
      <c r="W1128">
        <v>0</v>
      </c>
      <c r="X1128">
        <v>0</v>
      </c>
      <c r="Y1128">
        <v>0</v>
      </c>
    </row>
    <row r="1129" spans="1:25" hidden="1" x14ac:dyDescent="0.2">
      <c r="A1129" t="s">
        <v>1044</v>
      </c>
      <c r="B1129" t="s">
        <v>721</v>
      </c>
      <c r="C1129" t="s">
        <v>46</v>
      </c>
      <c r="D1129" t="s">
        <v>48</v>
      </c>
      <c r="E1129">
        <v>6</v>
      </c>
      <c r="F1129" t="s">
        <v>1045</v>
      </c>
      <c r="G1129" t="s">
        <v>169</v>
      </c>
      <c r="T1129">
        <v>4</v>
      </c>
      <c r="U1129">
        <v>0</v>
      </c>
      <c r="V1129">
        <v>0</v>
      </c>
      <c r="W1129">
        <v>0</v>
      </c>
      <c r="X1129">
        <v>0</v>
      </c>
      <c r="Y1129">
        <v>0</v>
      </c>
    </row>
    <row r="1130" spans="1:25" hidden="1" x14ac:dyDescent="0.2">
      <c r="A1130" t="s">
        <v>1046</v>
      </c>
      <c r="B1130" t="s">
        <v>531</v>
      </c>
      <c r="C1130" t="s">
        <v>34</v>
      </c>
      <c r="D1130" t="s">
        <v>41</v>
      </c>
      <c r="E1130">
        <v>4</v>
      </c>
      <c r="F1130" t="s">
        <v>1047</v>
      </c>
      <c r="G1130" t="s">
        <v>152</v>
      </c>
      <c r="T1130">
        <v>1</v>
      </c>
      <c r="U1130">
        <v>1</v>
      </c>
      <c r="V1130">
        <v>4</v>
      </c>
      <c r="W1130">
        <v>0</v>
      </c>
      <c r="X1130">
        <v>0</v>
      </c>
      <c r="Y1130">
        <v>0</v>
      </c>
    </row>
    <row r="1131" spans="1:25" hidden="1" x14ac:dyDescent="0.2">
      <c r="A1131" t="s">
        <v>1008</v>
      </c>
      <c r="B1131" t="s">
        <v>531</v>
      </c>
      <c r="C1131" t="s">
        <v>55</v>
      </c>
      <c r="D1131" t="s">
        <v>60</v>
      </c>
      <c r="E1131">
        <v>6</v>
      </c>
      <c r="F1131" t="s">
        <v>1009</v>
      </c>
      <c r="G1131" t="s">
        <v>178</v>
      </c>
      <c r="T1131">
        <v>2</v>
      </c>
      <c r="U1131">
        <v>2</v>
      </c>
      <c r="V1131">
        <v>22</v>
      </c>
      <c r="W1131">
        <v>0</v>
      </c>
      <c r="X1131">
        <v>0</v>
      </c>
      <c r="Y1131">
        <v>0</v>
      </c>
    </row>
    <row r="1132" spans="1:25" hidden="1" x14ac:dyDescent="0.2">
      <c r="A1132" t="s">
        <v>1030</v>
      </c>
      <c r="B1132" t="s">
        <v>721</v>
      </c>
      <c r="C1132" t="s">
        <v>42</v>
      </c>
      <c r="D1132" t="s">
        <v>54</v>
      </c>
      <c r="E1132">
        <v>6</v>
      </c>
      <c r="F1132" t="s">
        <v>1031</v>
      </c>
      <c r="G1132" t="s">
        <v>175</v>
      </c>
      <c r="T1132">
        <v>2</v>
      </c>
      <c r="U1132">
        <v>2</v>
      </c>
      <c r="V1132">
        <v>46</v>
      </c>
      <c r="W1132">
        <v>0</v>
      </c>
      <c r="X1132">
        <v>0</v>
      </c>
      <c r="Y1132">
        <v>0</v>
      </c>
    </row>
    <row r="1133" spans="1:25" hidden="1" x14ac:dyDescent="0.2">
      <c r="A1133" t="s">
        <v>981</v>
      </c>
      <c r="B1133" t="s">
        <v>795</v>
      </c>
      <c r="C1133" t="s">
        <v>49</v>
      </c>
      <c r="D1133" t="s">
        <v>47</v>
      </c>
      <c r="E1133">
        <v>6</v>
      </c>
      <c r="F1133" t="s">
        <v>982</v>
      </c>
      <c r="G1133" t="s">
        <v>179</v>
      </c>
      <c r="T1133">
        <v>16</v>
      </c>
      <c r="U1133">
        <v>9</v>
      </c>
      <c r="V1133">
        <v>95</v>
      </c>
      <c r="W1133">
        <v>0</v>
      </c>
      <c r="X1133">
        <v>0</v>
      </c>
      <c r="Y1133">
        <v>0</v>
      </c>
    </row>
    <row r="1134" spans="1:25" hidden="1" x14ac:dyDescent="0.2">
      <c r="A1134" t="s">
        <v>1048</v>
      </c>
      <c r="B1134" t="s">
        <v>795</v>
      </c>
      <c r="C1134" t="s">
        <v>40</v>
      </c>
      <c r="D1134" t="s">
        <v>44</v>
      </c>
      <c r="E1134">
        <v>1</v>
      </c>
      <c r="F1134" t="s">
        <v>1049</v>
      </c>
      <c r="G1134" t="s">
        <v>92</v>
      </c>
      <c r="T1134">
        <v>1</v>
      </c>
      <c r="U1134">
        <v>0</v>
      </c>
      <c r="V1134">
        <v>0</v>
      </c>
      <c r="W1134">
        <v>0</v>
      </c>
      <c r="X1134">
        <v>0</v>
      </c>
      <c r="Y1134">
        <v>0</v>
      </c>
    </row>
    <row r="1135" spans="1:25" hidden="1" x14ac:dyDescent="0.2">
      <c r="A1135" t="s">
        <v>1050</v>
      </c>
      <c r="B1135" t="s">
        <v>795</v>
      </c>
      <c r="C1135" t="s">
        <v>32</v>
      </c>
      <c r="D1135" t="s">
        <v>45</v>
      </c>
      <c r="E1135">
        <v>1</v>
      </c>
      <c r="F1135" t="s">
        <v>1051</v>
      </c>
      <c r="G1135" t="s">
        <v>93</v>
      </c>
      <c r="T1135">
        <v>1</v>
      </c>
      <c r="U1135">
        <v>0</v>
      </c>
      <c r="V1135">
        <v>0</v>
      </c>
      <c r="W1135">
        <v>0</v>
      </c>
      <c r="X1135">
        <v>0</v>
      </c>
      <c r="Y1135">
        <v>0</v>
      </c>
    </row>
    <row r="1136" spans="1:25" hidden="1" x14ac:dyDescent="0.2">
      <c r="A1136" t="s">
        <v>897</v>
      </c>
      <c r="B1136" t="s">
        <v>721</v>
      </c>
      <c r="C1136" t="s">
        <v>50</v>
      </c>
      <c r="D1136" t="s">
        <v>37</v>
      </c>
      <c r="E1136">
        <v>2</v>
      </c>
      <c r="F1136" t="s">
        <v>898</v>
      </c>
      <c r="G1136" t="s">
        <v>109</v>
      </c>
      <c r="T1136">
        <v>15</v>
      </c>
      <c r="U1136">
        <v>13</v>
      </c>
      <c r="V1136">
        <v>135</v>
      </c>
      <c r="W1136">
        <v>0</v>
      </c>
      <c r="X1136">
        <v>0</v>
      </c>
      <c r="Y1136">
        <v>1</v>
      </c>
    </row>
    <row r="1137" spans="1:25" hidden="1" x14ac:dyDescent="0.2">
      <c r="A1137" t="s">
        <v>780</v>
      </c>
      <c r="B1137" t="s">
        <v>721</v>
      </c>
      <c r="C1137" t="s">
        <v>44</v>
      </c>
      <c r="D1137" t="s">
        <v>41</v>
      </c>
      <c r="E1137">
        <v>3</v>
      </c>
      <c r="F1137" t="s">
        <v>781</v>
      </c>
      <c r="G1137" t="s">
        <v>128</v>
      </c>
      <c r="T1137">
        <v>6</v>
      </c>
      <c r="U1137">
        <v>4</v>
      </c>
      <c r="V1137">
        <v>93</v>
      </c>
      <c r="W1137">
        <v>0</v>
      </c>
      <c r="X1137">
        <v>0</v>
      </c>
      <c r="Y1137">
        <v>0</v>
      </c>
    </row>
    <row r="1138" spans="1:25" hidden="1" x14ac:dyDescent="0.2">
      <c r="A1138" t="s">
        <v>1052</v>
      </c>
      <c r="B1138" t="s">
        <v>721</v>
      </c>
      <c r="C1138" t="s">
        <v>56</v>
      </c>
      <c r="D1138" t="s">
        <v>52</v>
      </c>
      <c r="E1138">
        <v>4</v>
      </c>
      <c r="F1138" t="s">
        <v>1053</v>
      </c>
      <c r="G1138" t="s">
        <v>147</v>
      </c>
      <c r="T1138">
        <v>6</v>
      </c>
      <c r="U1138">
        <v>5</v>
      </c>
      <c r="V1138">
        <v>80</v>
      </c>
      <c r="W1138">
        <v>0</v>
      </c>
      <c r="X1138">
        <v>0</v>
      </c>
      <c r="Y1138">
        <v>0</v>
      </c>
    </row>
    <row r="1139" spans="1:25" x14ac:dyDescent="0.2">
      <c r="A1139" t="s">
        <v>1054</v>
      </c>
      <c r="B1139" t="s">
        <v>795</v>
      </c>
      <c r="C1139" t="s">
        <v>56</v>
      </c>
      <c r="D1139" t="s">
        <v>51</v>
      </c>
      <c r="E1139">
        <v>1</v>
      </c>
      <c r="F1139" t="s">
        <v>1055</v>
      </c>
      <c r="G1139" t="s">
        <v>102</v>
      </c>
      <c r="T1139">
        <v>2</v>
      </c>
      <c r="U1139">
        <v>1</v>
      </c>
      <c r="V1139">
        <v>1</v>
      </c>
      <c r="W1139">
        <v>0</v>
      </c>
      <c r="X1139">
        <v>0</v>
      </c>
      <c r="Y1139">
        <v>0</v>
      </c>
    </row>
    <row r="1140" spans="1:25" hidden="1" x14ac:dyDescent="0.2">
      <c r="A1140" t="s">
        <v>841</v>
      </c>
      <c r="B1140" t="s">
        <v>721</v>
      </c>
      <c r="C1140" t="s">
        <v>37</v>
      </c>
      <c r="D1140" t="s">
        <v>58</v>
      </c>
      <c r="E1140">
        <v>4</v>
      </c>
      <c r="F1140" t="s">
        <v>842</v>
      </c>
      <c r="G1140" t="s">
        <v>145</v>
      </c>
      <c r="T1140">
        <v>6</v>
      </c>
      <c r="U1140">
        <v>5</v>
      </c>
      <c r="V1140">
        <v>51</v>
      </c>
      <c r="W1140">
        <v>1</v>
      </c>
      <c r="X1140">
        <v>0</v>
      </c>
      <c r="Y1140">
        <v>0</v>
      </c>
    </row>
    <row r="1141" spans="1:25" hidden="1" x14ac:dyDescent="0.2">
      <c r="A1141" t="s">
        <v>780</v>
      </c>
      <c r="B1141" t="s">
        <v>721</v>
      </c>
      <c r="C1141" t="s">
        <v>44</v>
      </c>
      <c r="D1141" t="s">
        <v>33</v>
      </c>
      <c r="E1141">
        <v>2</v>
      </c>
      <c r="F1141" t="s">
        <v>781</v>
      </c>
      <c r="G1141" t="s">
        <v>111</v>
      </c>
      <c r="T1141">
        <v>9</v>
      </c>
      <c r="U1141">
        <v>4</v>
      </c>
      <c r="V1141">
        <v>41</v>
      </c>
      <c r="W1141">
        <v>1</v>
      </c>
      <c r="X1141">
        <v>0</v>
      </c>
      <c r="Y1141">
        <v>0</v>
      </c>
    </row>
    <row r="1142" spans="1:25" hidden="1" x14ac:dyDescent="0.2">
      <c r="A1142" t="s">
        <v>1056</v>
      </c>
      <c r="B1142" t="s">
        <v>795</v>
      </c>
      <c r="C1142" t="s">
        <v>51</v>
      </c>
      <c r="D1142" t="s">
        <v>56</v>
      </c>
      <c r="E1142">
        <v>1</v>
      </c>
      <c r="F1142" t="s">
        <v>1057</v>
      </c>
      <c r="G1142" t="s">
        <v>102</v>
      </c>
      <c r="T1142">
        <v>1</v>
      </c>
      <c r="U1142">
        <v>0</v>
      </c>
      <c r="V1142">
        <v>0</v>
      </c>
      <c r="W1142">
        <v>0</v>
      </c>
      <c r="X1142">
        <v>0</v>
      </c>
      <c r="Y1142">
        <v>0</v>
      </c>
    </row>
    <row r="1143" spans="1:25" hidden="1" x14ac:dyDescent="0.2">
      <c r="A1143" t="s">
        <v>1058</v>
      </c>
      <c r="B1143" t="s">
        <v>721</v>
      </c>
      <c r="C1143" t="s">
        <v>31</v>
      </c>
      <c r="D1143" t="s">
        <v>61</v>
      </c>
      <c r="E1143">
        <v>3</v>
      </c>
      <c r="F1143" t="s">
        <v>1059</v>
      </c>
      <c r="G1143" t="s">
        <v>137</v>
      </c>
      <c r="T1143">
        <v>3</v>
      </c>
      <c r="U1143">
        <v>3</v>
      </c>
      <c r="V1143">
        <v>27</v>
      </c>
      <c r="W1143">
        <v>0</v>
      </c>
      <c r="X1143">
        <v>0</v>
      </c>
      <c r="Y1143">
        <v>0</v>
      </c>
    </row>
    <row r="1144" spans="1:25" hidden="1" x14ac:dyDescent="0.2">
      <c r="A1144" t="s">
        <v>1060</v>
      </c>
      <c r="B1144" t="s">
        <v>721</v>
      </c>
      <c r="C1144" t="s">
        <v>38</v>
      </c>
      <c r="D1144" t="s">
        <v>53</v>
      </c>
      <c r="E1144">
        <v>4</v>
      </c>
      <c r="F1144" t="s">
        <v>1061</v>
      </c>
      <c r="G1144" t="s">
        <v>148</v>
      </c>
      <c r="T1144">
        <v>3</v>
      </c>
      <c r="U1144">
        <v>2</v>
      </c>
      <c r="V1144">
        <v>72</v>
      </c>
      <c r="W1144">
        <v>1</v>
      </c>
      <c r="X1144">
        <v>0</v>
      </c>
      <c r="Y1144">
        <v>0</v>
      </c>
    </row>
    <row r="1145" spans="1:25" hidden="1" x14ac:dyDescent="0.2">
      <c r="A1145" t="s">
        <v>861</v>
      </c>
      <c r="B1145" t="s">
        <v>721</v>
      </c>
      <c r="C1145" t="s">
        <v>38</v>
      </c>
      <c r="D1145" t="s">
        <v>41</v>
      </c>
      <c r="E1145">
        <v>5</v>
      </c>
      <c r="F1145" t="s">
        <v>862</v>
      </c>
      <c r="G1145" t="s">
        <v>159</v>
      </c>
      <c r="T1145">
        <v>1</v>
      </c>
      <c r="U1145">
        <v>1</v>
      </c>
      <c r="V1145">
        <v>5</v>
      </c>
      <c r="W1145">
        <v>0</v>
      </c>
      <c r="X1145">
        <v>0</v>
      </c>
      <c r="Y1145">
        <v>0</v>
      </c>
    </row>
    <row r="1146" spans="1:25" x14ac:dyDescent="0.2">
      <c r="A1146" t="s">
        <v>1054</v>
      </c>
      <c r="B1146" t="s">
        <v>795</v>
      </c>
      <c r="C1146" t="s">
        <v>56</v>
      </c>
      <c r="D1146" t="s">
        <v>49</v>
      </c>
      <c r="E1146">
        <v>7</v>
      </c>
      <c r="F1146" t="s">
        <v>1055</v>
      </c>
      <c r="G1146" t="s">
        <v>192</v>
      </c>
      <c r="T1146">
        <v>2</v>
      </c>
      <c r="U1146">
        <v>2</v>
      </c>
      <c r="V1146">
        <v>42</v>
      </c>
      <c r="W1146">
        <v>1</v>
      </c>
      <c r="X1146">
        <v>0</v>
      </c>
      <c r="Y1146">
        <v>0</v>
      </c>
    </row>
    <row r="1147" spans="1:25" hidden="1" x14ac:dyDescent="0.2">
      <c r="A1147" t="s">
        <v>1062</v>
      </c>
      <c r="B1147" t="s">
        <v>721</v>
      </c>
      <c r="C1147" t="s">
        <v>40</v>
      </c>
      <c r="D1147" t="s">
        <v>42</v>
      </c>
      <c r="E1147">
        <v>2</v>
      </c>
      <c r="F1147" t="s">
        <v>1063</v>
      </c>
      <c r="G1147" t="s">
        <v>120</v>
      </c>
      <c r="T1147">
        <v>4</v>
      </c>
      <c r="U1147">
        <v>2</v>
      </c>
      <c r="V1147">
        <v>7</v>
      </c>
      <c r="W1147">
        <v>0</v>
      </c>
      <c r="X1147">
        <v>0</v>
      </c>
      <c r="Y1147">
        <v>0</v>
      </c>
    </row>
    <row r="1148" spans="1:25" hidden="1" x14ac:dyDescent="0.2">
      <c r="A1148" t="s">
        <v>957</v>
      </c>
      <c r="B1148" t="s">
        <v>721</v>
      </c>
      <c r="C1148" t="s">
        <v>53</v>
      </c>
      <c r="D1148" t="s">
        <v>50</v>
      </c>
      <c r="E1148">
        <v>5</v>
      </c>
      <c r="F1148" t="s">
        <v>958</v>
      </c>
      <c r="G1148" t="s">
        <v>162</v>
      </c>
      <c r="T1148">
        <v>8</v>
      </c>
      <c r="U1148">
        <v>3</v>
      </c>
      <c r="V1148">
        <v>51</v>
      </c>
      <c r="W1148">
        <v>0</v>
      </c>
      <c r="X1148">
        <v>0</v>
      </c>
      <c r="Y1148">
        <v>0</v>
      </c>
    </row>
    <row r="1149" spans="1:25" hidden="1" x14ac:dyDescent="0.2">
      <c r="A1149" t="s">
        <v>1064</v>
      </c>
      <c r="B1149" t="s">
        <v>795</v>
      </c>
      <c r="C1149" t="s">
        <v>49</v>
      </c>
      <c r="D1149" t="s">
        <v>61</v>
      </c>
      <c r="E1149">
        <v>1</v>
      </c>
      <c r="F1149" t="s">
        <v>1065</v>
      </c>
      <c r="G1149" t="s">
        <v>94</v>
      </c>
      <c r="T1149">
        <v>6</v>
      </c>
      <c r="U1149">
        <v>5</v>
      </c>
      <c r="V1149">
        <v>74</v>
      </c>
      <c r="W1149">
        <v>1</v>
      </c>
      <c r="X1149">
        <v>0</v>
      </c>
      <c r="Y1149">
        <v>0</v>
      </c>
    </row>
    <row r="1150" spans="1:25" hidden="1" x14ac:dyDescent="0.2">
      <c r="A1150" t="s">
        <v>1422</v>
      </c>
      <c r="B1150" t="s">
        <v>721</v>
      </c>
      <c r="C1150" t="s">
        <v>54</v>
      </c>
      <c r="D1150" t="s">
        <v>33</v>
      </c>
      <c r="E1150">
        <v>8</v>
      </c>
      <c r="F1150" t="s">
        <v>1423</v>
      </c>
      <c r="G1150" t="s">
        <v>205</v>
      </c>
      <c r="T1150">
        <v>2</v>
      </c>
      <c r="U1150">
        <v>0</v>
      </c>
      <c r="V1150">
        <v>0</v>
      </c>
      <c r="W1150">
        <v>0</v>
      </c>
      <c r="X1150">
        <v>0</v>
      </c>
      <c r="Y1150">
        <v>0</v>
      </c>
    </row>
    <row r="1151" spans="1:25" hidden="1" x14ac:dyDescent="0.2">
      <c r="A1151" t="s">
        <v>1066</v>
      </c>
      <c r="B1151" t="s">
        <v>721</v>
      </c>
      <c r="C1151" t="s">
        <v>60</v>
      </c>
      <c r="D1151" t="s">
        <v>37</v>
      </c>
      <c r="E1151">
        <v>5</v>
      </c>
      <c r="F1151" t="s">
        <v>1067</v>
      </c>
      <c r="G1151" t="s">
        <v>166</v>
      </c>
      <c r="T1151">
        <v>3</v>
      </c>
      <c r="U1151">
        <v>2</v>
      </c>
      <c r="V1151">
        <v>6</v>
      </c>
      <c r="W1151">
        <v>0</v>
      </c>
      <c r="X1151">
        <v>0</v>
      </c>
      <c r="Y1151">
        <v>0</v>
      </c>
    </row>
    <row r="1152" spans="1:25" hidden="1" x14ac:dyDescent="0.2">
      <c r="A1152" t="s">
        <v>857</v>
      </c>
      <c r="B1152" t="s">
        <v>721</v>
      </c>
      <c r="C1152" t="s">
        <v>53</v>
      </c>
      <c r="D1152" t="s">
        <v>32</v>
      </c>
      <c r="E1152">
        <v>6</v>
      </c>
      <c r="F1152" t="s">
        <v>858</v>
      </c>
      <c r="G1152" t="s">
        <v>176</v>
      </c>
      <c r="T1152">
        <v>3</v>
      </c>
      <c r="U1152">
        <v>1</v>
      </c>
      <c r="V1152">
        <v>16</v>
      </c>
      <c r="W1152">
        <v>0</v>
      </c>
      <c r="X1152">
        <v>0</v>
      </c>
      <c r="Y1152">
        <v>0</v>
      </c>
    </row>
    <row r="1153" spans="1:25" hidden="1" x14ac:dyDescent="0.2">
      <c r="A1153" t="s">
        <v>1208</v>
      </c>
      <c r="B1153" t="s">
        <v>795</v>
      </c>
      <c r="C1153" t="s">
        <v>47</v>
      </c>
      <c r="D1153" t="s">
        <v>31</v>
      </c>
      <c r="E1153">
        <v>8</v>
      </c>
      <c r="F1153" t="s">
        <v>1209</v>
      </c>
      <c r="G1153" t="s">
        <v>208</v>
      </c>
      <c r="T1153">
        <v>1</v>
      </c>
      <c r="U1153">
        <v>1</v>
      </c>
      <c r="V1153">
        <v>6</v>
      </c>
      <c r="W1153">
        <v>0</v>
      </c>
      <c r="X1153">
        <v>0</v>
      </c>
      <c r="Y1153">
        <v>0</v>
      </c>
    </row>
    <row r="1154" spans="1:25" hidden="1" x14ac:dyDescent="0.2">
      <c r="A1154" t="s">
        <v>1068</v>
      </c>
      <c r="B1154" t="s">
        <v>795</v>
      </c>
      <c r="C1154" t="s">
        <v>45</v>
      </c>
      <c r="D1154" t="s">
        <v>55</v>
      </c>
      <c r="E1154">
        <v>5</v>
      </c>
      <c r="F1154" t="s">
        <v>1069</v>
      </c>
      <c r="G1154" t="s">
        <v>157</v>
      </c>
      <c r="T1154">
        <v>1</v>
      </c>
      <c r="U1154">
        <v>1</v>
      </c>
      <c r="V1154">
        <v>7</v>
      </c>
      <c r="W1154">
        <v>0</v>
      </c>
      <c r="X1154">
        <v>0</v>
      </c>
      <c r="Y1154">
        <v>0</v>
      </c>
    </row>
    <row r="1155" spans="1:25" hidden="1" x14ac:dyDescent="0.2">
      <c r="A1155" t="s">
        <v>1206</v>
      </c>
      <c r="B1155" t="s">
        <v>795</v>
      </c>
      <c r="C1155" t="s">
        <v>61</v>
      </c>
      <c r="D1155" t="s">
        <v>62</v>
      </c>
      <c r="E1155">
        <v>8</v>
      </c>
      <c r="F1155" t="s">
        <v>1207</v>
      </c>
      <c r="G1155" t="s">
        <v>197</v>
      </c>
      <c r="T1155">
        <v>1</v>
      </c>
      <c r="U1155">
        <v>0</v>
      </c>
      <c r="V1155">
        <v>0</v>
      </c>
      <c r="W1155">
        <v>0</v>
      </c>
      <c r="X1155">
        <v>0</v>
      </c>
      <c r="Y1155">
        <v>0</v>
      </c>
    </row>
    <row r="1156" spans="1:25" hidden="1" x14ac:dyDescent="0.2">
      <c r="A1156" t="s">
        <v>1070</v>
      </c>
      <c r="B1156" t="s">
        <v>795</v>
      </c>
      <c r="C1156" t="s">
        <v>49</v>
      </c>
      <c r="D1156" t="s">
        <v>56</v>
      </c>
      <c r="E1156">
        <v>7</v>
      </c>
      <c r="F1156" t="s">
        <v>1071</v>
      </c>
      <c r="G1156" t="s">
        <v>192</v>
      </c>
      <c r="T1156">
        <v>1</v>
      </c>
      <c r="U1156">
        <v>1</v>
      </c>
      <c r="V1156">
        <v>5</v>
      </c>
      <c r="W1156">
        <v>0</v>
      </c>
      <c r="X1156">
        <v>0</v>
      </c>
      <c r="Y1156">
        <v>0</v>
      </c>
    </row>
    <row r="1157" spans="1:25" hidden="1" x14ac:dyDescent="0.2">
      <c r="A1157" t="s">
        <v>963</v>
      </c>
      <c r="B1157" t="s">
        <v>721</v>
      </c>
      <c r="C1157" t="s">
        <v>52</v>
      </c>
      <c r="D1157" t="s">
        <v>56</v>
      </c>
      <c r="E1157">
        <v>4</v>
      </c>
      <c r="F1157" t="s">
        <v>964</v>
      </c>
      <c r="G1157" t="s">
        <v>147</v>
      </c>
      <c r="T1157">
        <v>10</v>
      </c>
      <c r="U1157">
        <v>7</v>
      </c>
      <c r="V1157">
        <v>54</v>
      </c>
      <c r="W1157">
        <v>1</v>
      </c>
      <c r="X1157">
        <v>0</v>
      </c>
      <c r="Y1157">
        <v>0</v>
      </c>
    </row>
    <row r="1158" spans="1:25" hidden="1" x14ac:dyDescent="0.2">
      <c r="A1158" t="s">
        <v>939</v>
      </c>
      <c r="B1158" t="s">
        <v>721</v>
      </c>
      <c r="C1158" t="s">
        <v>35</v>
      </c>
      <c r="D1158" t="s">
        <v>60</v>
      </c>
      <c r="E1158">
        <v>8</v>
      </c>
      <c r="F1158" t="s">
        <v>940</v>
      </c>
      <c r="G1158" t="s">
        <v>203</v>
      </c>
      <c r="T1158">
        <v>3</v>
      </c>
      <c r="U1158">
        <v>0</v>
      </c>
      <c r="V1158">
        <v>0</v>
      </c>
      <c r="W1158">
        <v>0</v>
      </c>
      <c r="X1158">
        <v>0</v>
      </c>
      <c r="Y1158">
        <v>0</v>
      </c>
    </row>
    <row r="1159" spans="1:25" hidden="1" x14ac:dyDescent="0.2">
      <c r="A1159" t="s">
        <v>1030</v>
      </c>
      <c r="B1159" t="s">
        <v>721</v>
      </c>
      <c r="C1159" t="s">
        <v>42</v>
      </c>
      <c r="D1159" t="s">
        <v>40</v>
      </c>
      <c r="E1159">
        <v>2</v>
      </c>
      <c r="F1159" t="s">
        <v>1031</v>
      </c>
      <c r="G1159" t="s">
        <v>120</v>
      </c>
      <c r="T1159">
        <v>4</v>
      </c>
      <c r="U1159">
        <v>2</v>
      </c>
      <c r="V1159">
        <v>8</v>
      </c>
      <c r="W1159">
        <v>0</v>
      </c>
      <c r="X1159">
        <v>0</v>
      </c>
      <c r="Y1159">
        <v>0</v>
      </c>
    </row>
    <row r="1160" spans="1:25" hidden="1" x14ac:dyDescent="0.2">
      <c r="A1160" t="s">
        <v>1204</v>
      </c>
      <c r="B1160" t="s">
        <v>795</v>
      </c>
      <c r="C1160" t="s">
        <v>48</v>
      </c>
      <c r="D1160" t="s">
        <v>51</v>
      </c>
      <c r="E1160">
        <v>8</v>
      </c>
      <c r="F1160" t="s">
        <v>1205</v>
      </c>
      <c r="G1160" t="s">
        <v>199</v>
      </c>
      <c r="T1160">
        <v>1</v>
      </c>
      <c r="U1160">
        <v>1</v>
      </c>
      <c r="V1160">
        <v>4</v>
      </c>
      <c r="W1160">
        <v>0</v>
      </c>
      <c r="X1160">
        <v>0</v>
      </c>
      <c r="Y1160">
        <v>0</v>
      </c>
    </row>
    <row r="1161" spans="1:25" hidden="1" x14ac:dyDescent="0.2">
      <c r="A1161" t="s">
        <v>985</v>
      </c>
      <c r="B1161" t="s">
        <v>721</v>
      </c>
      <c r="C1161" t="s">
        <v>55</v>
      </c>
      <c r="D1161" t="s">
        <v>46</v>
      </c>
      <c r="E1161">
        <v>7</v>
      </c>
      <c r="F1161" t="s">
        <v>986</v>
      </c>
      <c r="G1161" t="s">
        <v>195</v>
      </c>
      <c r="T1161">
        <v>5</v>
      </c>
      <c r="U1161">
        <v>3</v>
      </c>
      <c r="V1161">
        <v>22</v>
      </c>
      <c r="W1161">
        <v>0</v>
      </c>
      <c r="X1161">
        <v>0</v>
      </c>
      <c r="Y1161">
        <v>0</v>
      </c>
    </row>
    <row r="1162" spans="1:25" hidden="1" x14ac:dyDescent="0.2">
      <c r="A1162" t="s">
        <v>845</v>
      </c>
      <c r="B1162" t="s">
        <v>721</v>
      </c>
      <c r="C1162" t="s">
        <v>61</v>
      </c>
      <c r="D1162" t="s">
        <v>39</v>
      </c>
      <c r="E1162">
        <v>7</v>
      </c>
      <c r="F1162" t="s">
        <v>846</v>
      </c>
      <c r="G1162" t="s">
        <v>187</v>
      </c>
      <c r="T1162">
        <v>1</v>
      </c>
      <c r="U1162">
        <v>0</v>
      </c>
      <c r="V1162">
        <v>0</v>
      </c>
      <c r="W1162">
        <v>0</v>
      </c>
      <c r="X1162">
        <v>0</v>
      </c>
      <c r="Y1162">
        <v>0</v>
      </c>
    </row>
    <row r="1163" spans="1:25" hidden="1" x14ac:dyDescent="0.2">
      <c r="A1163" t="s">
        <v>815</v>
      </c>
      <c r="B1163" t="s">
        <v>721</v>
      </c>
      <c r="C1163" t="s">
        <v>54</v>
      </c>
      <c r="D1163" t="s">
        <v>36</v>
      </c>
      <c r="E1163">
        <v>1</v>
      </c>
      <c r="F1163" t="s">
        <v>816</v>
      </c>
      <c r="G1163" t="s">
        <v>103</v>
      </c>
      <c r="T1163">
        <v>2</v>
      </c>
      <c r="U1163">
        <v>2</v>
      </c>
      <c r="V1163">
        <v>24</v>
      </c>
      <c r="W1163">
        <v>1</v>
      </c>
      <c r="X1163">
        <v>0</v>
      </c>
      <c r="Y1163">
        <v>0</v>
      </c>
    </row>
    <row r="1164" spans="1:25" hidden="1" x14ac:dyDescent="0.2">
      <c r="A1164" t="s">
        <v>927</v>
      </c>
      <c r="B1164" t="s">
        <v>721</v>
      </c>
      <c r="C1164" t="s">
        <v>46</v>
      </c>
      <c r="D1164" t="s">
        <v>52</v>
      </c>
      <c r="E1164">
        <v>2</v>
      </c>
      <c r="F1164" t="s">
        <v>928</v>
      </c>
      <c r="G1164" t="s">
        <v>108</v>
      </c>
      <c r="T1164">
        <v>9</v>
      </c>
      <c r="U1164">
        <v>8</v>
      </c>
      <c r="V1164">
        <v>112</v>
      </c>
      <c r="W1164">
        <v>3</v>
      </c>
      <c r="X1164">
        <v>0</v>
      </c>
      <c r="Y1164">
        <v>1</v>
      </c>
    </row>
    <row r="1165" spans="1:25" hidden="1" x14ac:dyDescent="0.2">
      <c r="A1165" t="s">
        <v>1020</v>
      </c>
      <c r="B1165" t="s">
        <v>721</v>
      </c>
      <c r="C1165" t="s">
        <v>44</v>
      </c>
      <c r="D1165" t="s">
        <v>59</v>
      </c>
      <c r="E1165">
        <v>8</v>
      </c>
      <c r="F1165" t="s">
        <v>1021</v>
      </c>
      <c r="G1165" t="s">
        <v>209</v>
      </c>
      <c r="T1165">
        <v>3</v>
      </c>
      <c r="U1165">
        <v>2</v>
      </c>
      <c r="V1165">
        <v>18</v>
      </c>
      <c r="W1165">
        <v>0</v>
      </c>
      <c r="X1165">
        <v>0</v>
      </c>
      <c r="Y1165">
        <v>0</v>
      </c>
    </row>
    <row r="1166" spans="1:25" hidden="1" x14ac:dyDescent="0.2">
      <c r="A1166" t="s">
        <v>865</v>
      </c>
      <c r="B1166" t="s">
        <v>721</v>
      </c>
      <c r="C1166" t="s">
        <v>61</v>
      </c>
      <c r="D1166" t="s">
        <v>31</v>
      </c>
      <c r="E1166">
        <v>3</v>
      </c>
      <c r="F1166" t="s">
        <v>866</v>
      </c>
      <c r="G1166" t="s">
        <v>137</v>
      </c>
      <c r="T1166">
        <v>13</v>
      </c>
      <c r="U1166">
        <v>8</v>
      </c>
      <c r="V1166">
        <v>77</v>
      </c>
      <c r="W1166">
        <v>0</v>
      </c>
      <c r="X1166">
        <v>0</v>
      </c>
      <c r="Y1166">
        <v>0</v>
      </c>
    </row>
    <row r="1167" spans="1:25" hidden="1" x14ac:dyDescent="0.2">
      <c r="A1167" t="s">
        <v>911</v>
      </c>
      <c r="B1167" t="s">
        <v>721</v>
      </c>
      <c r="C1167" t="s">
        <v>50</v>
      </c>
      <c r="D1167" t="s">
        <v>34</v>
      </c>
      <c r="E1167">
        <v>3</v>
      </c>
      <c r="F1167" t="s">
        <v>912</v>
      </c>
      <c r="G1167" t="s">
        <v>124</v>
      </c>
      <c r="T1167">
        <v>1</v>
      </c>
      <c r="U1167">
        <v>1</v>
      </c>
      <c r="V1167">
        <v>6</v>
      </c>
      <c r="W1167">
        <v>0</v>
      </c>
      <c r="X1167">
        <v>0</v>
      </c>
      <c r="Y1167">
        <v>0</v>
      </c>
    </row>
    <row r="1168" spans="1:25" hidden="1" x14ac:dyDescent="0.2">
      <c r="A1168" t="s">
        <v>1072</v>
      </c>
      <c r="B1168" t="s">
        <v>721</v>
      </c>
      <c r="C1168" t="s">
        <v>31</v>
      </c>
      <c r="D1168" t="s">
        <v>61</v>
      </c>
      <c r="E1168">
        <v>3</v>
      </c>
      <c r="F1168" t="s">
        <v>1073</v>
      </c>
      <c r="G1168" t="s">
        <v>137</v>
      </c>
      <c r="T1168">
        <v>1</v>
      </c>
      <c r="U1168">
        <v>1</v>
      </c>
      <c r="V1168">
        <v>2</v>
      </c>
      <c r="W1168">
        <v>0</v>
      </c>
      <c r="X1168">
        <v>0</v>
      </c>
      <c r="Y1168">
        <v>0</v>
      </c>
    </row>
    <row r="1169" spans="1:25" hidden="1" x14ac:dyDescent="0.2">
      <c r="A1169" t="s">
        <v>1074</v>
      </c>
      <c r="B1169" t="s">
        <v>795</v>
      </c>
      <c r="C1169" t="s">
        <v>50</v>
      </c>
      <c r="D1169" t="s">
        <v>53</v>
      </c>
      <c r="E1169">
        <v>5</v>
      </c>
      <c r="F1169" t="s">
        <v>1075</v>
      </c>
      <c r="G1169" t="s">
        <v>162</v>
      </c>
      <c r="T1169">
        <v>10</v>
      </c>
      <c r="U1169">
        <v>8</v>
      </c>
      <c r="V1169">
        <v>94</v>
      </c>
      <c r="W1169">
        <v>0</v>
      </c>
      <c r="X1169">
        <v>0</v>
      </c>
      <c r="Y1169">
        <v>0</v>
      </c>
    </row>
    <row r="1170" spans="1:25" hidden="1" x14ac:dyDescent="0.2">
      <c r="A1170" t="s">
        <v>1076</v>
      </c>
      <c r="B1170" t="s">
        <v>721</v>
      </c>
      <c r="C1170" t="s">
        <v>56</v>
      </c>
      <c r="D1170" t="s">
        <v>45</v>
      </c>
      <c r="E1170">
        <v>3</v>
      </c>
      <c r="F1170" t="s">
        <v>1077</v>
      </c>
      <c r="G1170" t="s">
        <v>129</v>
      </c>
      <c r="T1170">
        <v>5</v>
      </c>
      <c r="U1170">
        <v>3</v>
      </c>
      <c r="V1170">
        <v>56</v>
      </c>
      <c r="W1170">
        <v>1</v>
      </c>
      <c r="X1170">
        <v>0</v>
      </c>
      <c r="Y1170">
        <v>0</v>
      </c>
    </row>
    <row r="1171" spans="1:25" hidden="1" x14ac:dyDescent="0.2">
      <c r="A1171" t="s">
        <v>905</v>
      </c>
      <c r="B1171" t="s">
        <v>721</v>
      </c>
      <c r="C1171" t="s">
        <v>56</v>
      </c>
      <c r="D1171" t="s">
        <v>52</v>
      </c>
      <c r="E1171">
        <v>4</v>
      </c>
      <c r="F1171" t="s">
        <v>906</v>
      </c>
      <c r="G1171" t="s">
        <v>147</v>
      </c>
      <c r="T1171">
        <v>1</v>
      </c>
      <c r="U1171">
        <v>0</v>
      </c>
      <c r="V1171">
        <v>0</v>
      </c>
      <c r="W1171">
        <v>0</v>
      </c>
      <c r="X1171">
        <v>0</v>
      </c>
      <c r="Y1171">
        <v>0</v>
      </c>
    </row>
    <row r="1172" spans="1:25" hidden="1" x14ac:dyDescent="0.2">
      <c r="A1172" t="s">
        <v>959</v>
      </c>
      <c r="B1172" t="s">
        <v>721</v>
      </c>
      <c r="C1172" t="s">
        <v>50</v>
      </c>
      <c r="D1172" t="s">
        <v>37</v>
      </c>
      <c r="E1172">
        <v>2</v>
      </c>
      <c r="F1172" t="s">
        <v>960</v>
      </c>
      <c r="G1172" t="s">
        <v>109</v>
      </c>
      <c r="T1172">
        <v>1</v>
      </c>
      <c r="U1172">
        <v>0</v>
      </c>
      <c r="V1172">
        <v>0</v>
      </c>
      <c r="W1172">
        <v>0</v>
      </c>
      <c r="X1172">
        <v>0</v>
      </c>
      <c r="Y1172">
        <v>0</v>
      </c>
    </row>
    <row r="1173" spans="1:25" hidden="1" x14ac:dyDescent="0.2">
      <c r="A1173" t="s">
        <v>949</v>
      </c>
      <c r="B1173" t="s">
        <v>721</v>
      </c>
      <c r="C1173" t="s">
        <v>33</v>
      </c>
      <c r="D1173" t="s">
        <v>40</v>
      </c>
      <c r="E1173">
        <v>6</v>
      </c>
      <c r="F1173" t="s">
        <v>950</v>
      </c>
      <c r="G1173" t="s">
        <v>173</v>
      </c>
      <c r="T1173">
        <v>4</v>
      </c>
      <c r="U1173">
        <v>2</v>
      </c>
      <c r="V1173">
        <v>8</v>
      </c>
      <c r="W1173">
        <v>0</v>
      </c>
      <c r="X1173">
        <v>0</v>
      </c>
      <c r="Y1173">
        <v>0</v>
      </c>
    </row>
    <row r="1174" spans="1:25" hidden="1" x14ac:dyDescent="0.2">
      <c r="A1174" t="s">
        <v>1078</v>
      </c>
      <c r="B1174" t="s">
        <v>721</v>
      </c>
      <c r="C1174" t="s">
        <v>41</v>
      </c>
      <c r="D1174" t="s">
        <v>38</v>
      </c>
      <c r="E1174">
        <v>5</v>
      </c>
      <c r="F1174" t="s">
        <v>1079</v>
      </c>
      <c r="G1174" t="s">
        <v>159</v>
      </c>
      <c r="T1174">
        <v>5</v>
      </c>
      <c r="U1174">
        <v>3</v>
      </c>
      <c r="V1174">
        <v>36</v>
      </c>
      <c r="W1174">
        <v>0</v>
      </c>
      <c r="X1174">
        <v>0</v>
      </c>
      <c r="Y1174">
        <v>0</v>
      </c>
    </row>
    <row r="1175" spans="1:25" hidden="1" x14ac:dyDescent="0.2">
      <c r="A1175" t="s">
        <v>1080</v>
      </c>
      <c r="B1175" t="s">
        <v>721</v>
      </c>
      <c r="C1175" t="s">
        <v>36</v>
      </c>
      <c r="D1175" t="s">
        <v>54</v>
      </c>
      <c r="E1175">
        <v>1</v>
      </c>
      <c r="F1175" t="s">
        <v>1081</v>
      </c>
      <c r="G1175" t="s">
        <v>103</v>
      </c>
      <c r="T1175">
        <v>4</v>
      </c>
      <c r="U1175">
        <v>2</v>
      </c>
      <c r="V1175">
        <v>14</v>
      </c>
      <c r="W1175">
        <v>0</v>
      </c>
      <c r="X1175">
        <v>0</v>
      </c>
      <c r="Y1175">
        <v>0</v>
      </c>
    </row>
    <row r="1176" spans="1:25" hidden="1" x14ac:dyDescent="0.2">
      <c r="A1176" t="s">
        <v>1082</v>
      </c>
      <c r="B1176" t="s">
        <v>795</v>
      </c>
      <c r="C1176" t="s">
        <v>46</v>
      </c>
      <c r="D1176" t="s">
        <v>48</v>
      </c>
      <c r="E1176">
        <v>6</v>
      </c>
      <c r="F1176" t="s">
        <v>1083</v>
      </c>
      <c r="G1176" t="s">
        <v>169</v>
      </c>
      <c r="T1176">
        <v>1</v>
      </c>
      <c r="U1176">
        <v>1</v>
      </c>
      <c r="V1176">
        <v>13</v>
      </c>
      <c r="W1176">
        <v>0</v>
      </c>
      <c r="X1176">
        <v>0</v>
      </c>
      <c r="Y1176">
        <v>0</v>
      </c>
    </row>
    <row r="1177" spans="1:25" hidden="1" x14ac:dyDescent="0.2">
      <c r="A1177" t="s">
        <v>807</v>
      </c>
      <c r="B1177" t="s">
        <v>721</v>
      </c>
      <c r="C1177" t="s">
        <v>43</v>
      </c>
      <c r="D1177" t="s">
        <v>42</v>
      </c>
      <c r="E1177">
        <v>8</v>
      </c>
      <c r="F1177" t="s">
        <v>808</v>
      </c>
      <c r="G1177" t="s">
        <v>196</v>
      </c>
      <c r="T1177">
        <v>9</v>
      </c>
      <c r="U1177">
        <v>7</v>
      </c>
      <c r="V1177">
        <v>81</v>
      </c>
      <c r="W1177">
        <v>2</v>
      </c>
      <c r="X1177">
        <v>0</v>
      </c>
      <c r="Y1177">
        <v>0</v>
      </c>
    </row>
    <row r="1178" spans="1:25" hidden="1" x14ac:dyDescent="0.2">
      <c r="A1178" t="s">
        <v>1084</v>
      </c>
      <c r="B1178" t="s">
        <v>721</v>
      </c>
      <c r="C1178" t="s">
        <v>52</v>
      </c>
      <c r="D1178" t="s">
        <v>61</v>
      </c>
      <c r="E1178">
        <v>6</v>
      </c>
      <c r="F1178" t="s">
        <v>1085</v>
      </c>
      <c r="G1178" t="s">
        <v>170</v>
      </c>
      <c r="T1178">
        <v>11</v>
      </c>
      <c r="U1178">
        <v>8</v>
      </c>
      <c r="V1178">
        <v>147</v>
      </c>
      <c r="W1178">
        <v>1</v>
      </c>
      <c r="X1178">
        <v>0</v>
      </c>
      <c r="Y1178">
        <v>1</v>
      </c>
    </row>
    <row r="1179" spans="1:25" hidden="1" x14ac:dyDescent="0.2">
      <c r="A1179" t="s">
        <v>819</v>
      </c>
      <c r="B1179" t="s">
        <v>721</v>
      </c>
      <c r="C1179" t="s">
        <v>39</v>
      </c>
      <c r="D1179" t="s">
        <v>62</v>
      </c>
      <c r="E1179">
        <v>6</v>
      </c>
      <c r="F1179" t="s">
        <v>820</v>
      </c>
      <c r="G1179" t="s">
        <v>174</v>
      </c>
      <c r="T1179">
        <v>3</v>
      </c>
      <c r="U1179">
        <v>2</v>
      </c>
      <c r="V1179">
        <v>69</v>
      </c>
      <c r="W1179">
        <v>0</v>
      </c>
      <c r="X1179">
        <v>0</v>
      </c>
      <c r="Y1179">
        <v>0</v>
      </c>
    </row>
    <row r="1180" spans="1:25" hidden="1" x14ac:dyDescent="0.2">
      <c r="A1180" t="s">
        <v>1086</v>
      </c>
      <c r="B1180" t="s">
        <v>795</v>
      </c>
      <c r="C1180" t="s">
        <v>37</v>
      </c>
      <c r="D1180" t="s">
        <v>50</v>
      </c>
      <c r="E1180">
        <v>2</v>
      </c>
      <c r="F1180" t="s">
        <v>1087</v>
      </c>
      <c r="G1180" t="s">
        <v>109</v>
      </c>
      <c r="T1180">
        <v>3</v>
      </c>
      <c r="U1180">
        <v>1</v>
      </c>
      <c r="V1180">
        <v>3</v>
      </c>
      <c r="W1180">
        <v>0</v>
      </c>
      <c r="X1180">
        <v>0</v>
      </c>
      <c r="Y1180">
        <v>0</v>
      </c>
    </row>
    <row r="1181" spans="1:25" hidden="1" x14ac:dyDescent="0.2">
      <c r="A1181" t="s">
        <v>1241</v>
      </c>
      <c r="B1181" t="s">
        <v>795</v>
      </c>
      <c r="C1181" t="s">
        <v>43</v>
      </c>
      <c r="D1181" t="s">
        <v>42</v>
      </c>
      <c r="E1181">
        <v>8</v>
      </c>
      <c r="F1181" t="s">
        <v>1242</v>
      </c>
      <c r="G1181" t="s">
        <v>196</v>
      </c>
      <c r="T1181">
        <v>2</v>
      </c>
      <c r="U1181">
        <v>1</v>
      </c>
      <c r="V1181">
        <v>9</v>
      </c>
      <c r="W1181">
        <v>0</v>
      </c>
      <c r="X1181">
        <v>0</v>
      </c>
      <c r="Y1181">
        <v>0</v>
      </c>
    </row>
    <row r="1182" spans="1:25" hidden="1" x14ac:dyDescent="0.2">
      <c r="A1182" t="s">
        <v>995</v>
      </c>
      <c r="B1182" t="s">
        <v>795</v>
      </c>
      <c r="C1182" t="s">
        <v>62</v>
      </c>
      <c r="D1182" t="s">
        <v>48</v>
      </c>
      <c r="E1182">
        <v>7</v>
      </c>
      <c r="F1182" t="s">
        <v>996</v>
      </c>
      <c r="G1182" t="s">
        <v>190</v>
      </c>
      <c r="T1182">
        <v>2</v>
      </c>
      <c r="U1182">
        <v>1</v>
      </c>
      <c r="V1182">
        <v>2</v>
      </c>
      <c r="W1182">
        <v>0</v>
      </c>
      <c r="X1182">
        <v>0</v>
      </c>
      <c r="Y1182">
        <v>0</v>
      </c>
    </row>
    <row r="1183" spans="1:25" hidden="1" x14ac:dyDescent="0.2">
      <c r="A1183" t="s">
        <v>923</v>
      </c>
      <c r="B1183" t="s">
        <v>721</v>
      </c>
      <c r="C1183" t="s">
        <v>41</v>
      </c>
      <c r="D1183" t="s">
        <v>38</v>
      </c>
      <c r="E1183">
        <v>5</v>
      </c>
      <c r="F1183" t="s">
        <v>924</v>
      </c>
      <c r="G1183" t="s">
        <v>159</v>
      </c>
      <c r="T1183">
        <v>1</v>
      </c>
      <c r="U1183">
        <v>0</v>
      </c>
      <c r="V1183">
        <v>0</v>
      </c>
      <c r="W1183">
        <v>0</v>
      </c>
      <c r="X1183">
        <v>0</v>
      </c>
      <c r="Y1183">
        <v>0</v>
      </c>
    </row>
    <row r="1184" spans="1:25" hidden="1" x14ac:dyDescent="0.2">
      <c r="A1184" t="s">
        <v>1088</v>
      </c>
      <c r="B1184" t="s">
        <v>721</v>
      </c>
      <c r="C1184" t="s">
        <v>33</v>
      </c>
      <c r="D1184" t="s">
        <v>62</v>
      </c>
      <c r="E1184">
        <v>1</v>
      </c>
      <c r="F1184" t="s">
        <v>1089</v>
      </c>
      <c r="G1184" t="s">
        <v>97</v>
      </c>
      <c r="T1184">
        <v>8</v>
      </c>
      <c r="U1184">
        <v>4</v>
      </c>
      <c r="V1184">
        <v>57</v>
      </c>
      <c r="W1184">
        <v>0</v>
      </c>
      <c r="X1184">
        <v>0</v>
      </c>
      <c r="Y1184">
        <v>0</v>
      </c>
    </row>
    <row r="1185" spans="1:25" hidden="1" x14ac:dyDescent="0.2">
      <c r="A1185" t="s">
        <v>1040</v>
      </c>
      <c r="B1185" t="s">
        <v>795</v>
      </c>
      <c r="C1185" t="s">
        <v>62</v>
      </c>
      <c r="D1185" t="s">
        <v>61</v>
      </c>
      <c r="E1185">
        <v>8</v>
      </c>
      <c r="F1185" t="s">
        <v>1041</v>
      </c>
      <c r="G1185" t="s">
        <v>197</v>
      </c>
      <c r="T1185">
        <v>1</v>
      </c>
      <c r="U1185">
        <v>0</v>
      </c>
      <c r="V1185">
        <v>0</v>
      </c>
      <c r="W1185">
        <v>0</v>
      </c>
      <c r="X1185">
        <v>0</v>
      </c>
      <c r="Y1185">
        <v>0</v>
      </c>
    </row>
    <row r="1186" spans="1:25" hidden="1" x14ac:dyDescent="0.2">
      <c r="A1186" t="s">
        <v>1078</v>
      </c>
      <c r="B1186" t="s">
        <v>721</v>
      </c>
      <c r="C1186" t="s">
        <v>41</v>
      </c>
      <c r="D1186" t="s">
        <v>44</v>
      </c>
      <c r="E1186">
        <v>3</v>
      </c>
      <c r="F1186" t="s">
        <v>1079</v>
      </c>
      <c r="G1186" t="s">
        <v>128</v>
      </c>
      <c r="T1186">
        <v>6</v>
      </c>
      <c r="U1186">
        <v>4</v>
      </c>
      <c r="V1186">
        <v>47</v>
      </c>
      <c r="W1186">
        <v>0</v>
      </c>
      <c r="X1186">
        <v>0</v>
      </c>
      <c r="Y1186">
        <v>0</v>
      </c>
    </row>
    <row r="1187" spans="1:25" hidden="1" x14ac:dyDescent="0.2">
      <c r="A1187" t="s">
        <v>1090</v>
      </c>
      <c r="B1187" t="s">
        <v>795</v>
      </c>
      <c r="C1187" t="s">
        <v>52</v>
      </c>
      <c r="D1187" t="s">
        <v>46</v>
      </c>
      <c r="E1187">
        <v>2</v>
      </c>
      <c r="F1187" t="s">
        <v>1091</v>
      </c>
      <c r="G1187" t="s">
        <v>108</v>
      </c>
      <c r="T1187">
        <v>6</v>
      </c>
      <c r="U1187">
        <v>4</v>
      </c>
      <c r="V1187">
        <v>48</v>
      </c>
      <c r="W1187">
        <v>0</v>
      </c>
      <c r="X1187">
        <v>0</v>
      </c>
      <c r="Y1187">
        <v>0</v>
      </c>
    </row>
    <row r="1188" spans="1:25" hidden="1" x14ac:dyDescent="0.2">
      <c r="A1188" t="s">
        <v>1092</v>
      </c>
      <c r="B1188" t="s">
        <v>721</v>
      </c>
      <c r="C1188" t="s">
        <v>32</v>
      </c>
      <c r="D1188" t="s">
        <v>43</v>
      </c>
      <c r="E1188">
        <v>7</v>
      </c>
      <c r="F1188" t="s">
        <v>1093</v>
      </c>
      <c r="G1188" t="s">
        <v>189</v>
      </c>
      <c r="T1188">
        <v>4</v>
      </c>
      <c r="U1188">
        <v>2</v>
      </c>
      <c r="V1188">
        <v>25</v>
      </c>
      <c r="W1188">
        <v>0</v>
      </c>
      <c r="X1188">
        <v>0</v>
      </c>
      <c r="Y1188">
        <v>0</v>
      </c>
    </row>
    <row r="1189" spans="1:25" hidden="1" x14ac:dyDescent="0.2">
      <c r="A1189" t="s">
        <v>867</v>
      </c>
      <c r="B1189" t="s">
        <v>721</v>
      </c>
      <c r="C1189" t="s">
        <v>41</v>
      </c>
      <c r="D1189" t="s">
        <v>59</v>
      </c>
      <c r="E1189">
        <v>7</v>
      </c>
      <c r="F1189" t="s">
        <v>868</v>
      </c>
      <c r="G1189" t="s">
        <v>188</v>
      </c>
      <c r="T1189">
        <v>7</v>
      </c>
      <c r="U1189">
        <v>3</v>
      </c>
      <c r="V1189">
        <v>25</v>
      </c>
      <c r="W1189">
        <v>0</v>
      </c>
      <c r="X1189">
        <v>0</v>
      </c>
      <c r="Y1189">
        <v>0</v>
      </c>
    </row>
    <row r="1190" spans="1:25" hidden="1" x14ac:dyDescent="0.2">
      <c r="A1190" t="s">
        <v>811</v>
      </c>
      <c r="B1190" t="s">
        <v>721</v>
      </c>
      <c r="C1190" t="s">
        <v>44</v>
      </c>
      <c r="D1190" t="s">
        <v>33</v>
      </c>
      <c r="E1190">
        <v>2</v>
      </c>
      <c r="F1190" t="s">
        <v>812</v>
      </c>
      <c r="G1190" t="s">
        <v>111</v>
      </c>
      <c r="T1190">
        <v>4</v>
      </c>
      <c r="U1190">
        <v>3</v>
      </c>
      <c r="V1190">
        <v>57</v>
      </c>
      <c r="W1190">
        <v>1</v>
      </c>
      <c r="X1190">
        <v>0</v>
      </c>
      <c r="Y1190">
        <v>0</v>
      </c>
    </row>
    <row r="1191" spans="1:25" hidden="1" x14ac:dyDescent="0.2">
      <c r="A1191" t="s">
        <v>1020</v>
      </c>
      <c r="B1191" t="s">
        <v>721</v>
      </c>
      <c r="C1191" t="s">
        <v>44</v>
      </c>
      <c r="D1191" t="s">
        <v>57</v>
      </c>
      <c r="E1191">
        <v>6</v>
      </c>
      <c r="F1191" t="s">
        <v>1021</v>
      </c>
      <c r="G1191" t="s">
        <v>177</v>
      </c>
      <c r="T1191">
        <v>4</v>
      </c>
      <c r="U1191">
        <v>2</v>
      </c>
      <c r="V1191">
        <v>21</v>
      </c>
      <c r="W1191">
        <v>0</v>
      </c>
      <c r="X1191">
        <v>0</v>
      </c>
      <c r="Y1191">
        <v>0</v>
      </c>
    </row>
    <row r="1192" spans="1:25" hidden="1" x14ac:dyDescent="0.2">
      <c r="A1192" t="s">
        <v>766</v>
      </c>
      <c r="B1192" t="s">
        <v>721</v>
      </c>
      <c r="C1192" t="s">
        <v>57</v>
      </c>
      <c r="D1192" t="s">
        <v>34</v>
      </c>
      <c r="E1192">
        <v>8</v>
      </c>
      <c r="F1192" t="s">
        <v>767</v>
      </c>
      <c r="G1192" t="s">
        <v>207</v>
      </c>
      <c r="T1192">
        <v>2</v>
      </c>
      <c r="U1192">
        <v>1</v>
      </c>
      <c r="V1192">
        <v>3</v>
      </c>
      <c r="W1192">
        <v>0</v>
      </c>
      <c r="X1192">
        <v>0</v>
      </c>
      <c r="Y1192">
        <v>0</v>
      </c>
    </row>
    <row r="1193" spans="1:25" hidden="1" x14ac:dyDescent="0.2">
      <c r="A1193" t="s">
        <v>1094</v>
      </c>
      <c r="B1193" t="s">
        <v>795</v>
      </c>
      <c r="C1193" t="s">
        <v>35</v>
      </c>
      <c r="D1193" t="s">
        <v>45</v>
      </c>
      <c r="E1193">
        <v>7</v>
      </c>
      <c r="F1193" t="s">
        <v>1095</v>
      </c>
      <c r="G1193" t="s">
        <v>185</v>
      </c>
      <c r="T1193">
        <v>1</v>
      </c>
      <c r="U1193">
        <v>1</v>
      </c>
      <c r="V1193">
        <v>4</v>
      </c>
      <c r="W1193">
        <v>0</v>
      </c>
      <c r="X1193">
        <v>0</v>
      </c>
      <c r="Y1193">
        <v>0</v>
      </c>
    </row>
    <row r="1194" spans="1:25" hidden="1" x14ac:dyDescent="0.2">
      <c r="A1194" t="s">
        <v>1022</v>
      </c>
      <c r="B1194" t="s">
        <v>721</v>
      </c>
      <c r="C1194" t="s">
        <v>48</v>
      </c>
      <c r="D1194" t="s">
        <v>60</v>
      </c>
      <c r="E1194">
        <v>2</v>
      </c>
      <c r="F1194" t="s">
        <v>1023</v>
      </c>
      <c r="G1194" t="s">
        <v>114</v>
      </c>
      <c r="T1194">
        <v>5</v>
      </c>
      <c r="U1194">
        <v>4</v>
      </c>
      <c r="V1194">
        <v>77</v>
      </c>
      <c r="W1194">
        <v>1</v>
      </c>
      <c r="X1194">
        <v>0</v>
      </c>
      <c r="Y1194">
        <v>0</v>
      </c>
    </row>
    <row r="1195" spans="1:25" hidden="1" x14ac:dyDescent="0.2">
      <c r="A1195" t="s">
        <v>1216</v>
      </c>
      <c r="B1195" t="s">
        <v>795</v>
      </c>
      <c r="C1195" t="s">
        <v>31</v>
      </c>
      <c r="D1195" t="s">
        <v>47</v>
      </c>
      <c r="E1195">
        <v>8</v>
      </c>
      <c r="F1195" t="s">
        <v>1217</v>
      </c>
      <c r="G1195" t="s">
        <v>208</v>
      </c>
      <c r="T1195">
        <v>3</v>
      </c>
      <c r="U1195">
        <v>3</v>
      </c>
      <c r="V1195">
        <v>44</v>
      </c>
      <c r="W1195">
        <v>0</v>
      </c>
      <c r="X1195">
        <v>0</v>
      </c>
      <c r="Y1195">
        <v>0</v>
      </c>
    </row>
    <row r="1196" spans="1:25" hidden="1" x14ac:dyDescent="0.2">
      <c r="A1196" t="s">
        <v>1096</v>
      </c>
      <c r="B1196" t="s">
        <v>721</v>
      </c>
      <c r="C1196" t="s">
        <v>37</v>
      </c>
      <c r="D1196" t="s">
        <v>38</v>
      </c>
      <c r="E1196">
        <v>6</v>
      </c>
      <c r="F1196" t="s">
        <v>1097</v>
      </c>
      <c r="G1196" t="s">
        <v>181</v>
      </c>
      <c r="T1196">
        <v>1</v>
      </c>
      <c r="U1196">
        <v>0</v>
      </c>
      <c r="V1196">
        <v>0</v>
      </c>
      <c r="W1196">
        <v>0</v>
      </c>
      <c r="X1196">
        <v>0</v>
      </c>
      <c r="Y1196">
        <v>0</v>
      </c>
    </row>
    <row r="1197" spans="1:25" hidden="1" x14ac:dyDescent="0.2">
      <c r="A1197" t="s">
        <v>983</v>
      </c>
      <c r="B1197" t="s">
        <v>721</v>
      </c>
      <c r="C1197" t="s">
        <v>60</v>
      </c>
      <c r="D1197" t="s">
        <v>39</v>
      </c>
      <c r="E1197">
        <v>1</v>
      </c>
      <c r="F1197" t="s">
        <v>984</v>
      </c>
      <c r="G1197" t="s">
        <v>106</v>
      </c>
      <c r="T1197">
        <v>3</v>
      </c>
      <c r="U1197">
        <v>1</v>
      </c>
      <c r="V1197">
        <v>11</v>
      </c>
      <c r="W1197">
        <v>0</v>
      </c>
      <c r="X1197">
        <v>0</v>
      </c>
      <c r="Y1197">
        <v>0</v>
      </c>
    </row>
    <row r="1198" spans="1:25" hidden="1" x14ac:dyDescent="0.2">
      <c r="A1198" t="s">
        <v>1098</v>
      </c>
      <c r="B1198" t="s">
        <v>795</v>
      </c>
      <c r="C1198" t="s">
        <v>60</v>
      </c>
      <c r="D1198" t="s">
        <v>39</v>
      </c>
      <c r="E1198">
        <v>1</v>
      </c>
      <c r="F1198" t="s">
        <v>1099</v>
      </c>
      <c r="G1198" t="s">
        <v>106</v>
      </c>
      <c r="T1198">
        <v>1</v>
      </c>
      <c r="U1198">
        <v>1</v>
      </c>
      <c r="V1198">
        <v>5</v>
      </c>
      <c r="W1198">
        <v>0</v>
      </c>
      <c r="X1198">
        <v>0</v>
      </c>
      <c r="Y1198">
        <v>0</v>
      </c>
    </row>
    <row r="1199" spans="1:25" hidden="1" x14ac:dyDescent="0.2">
      <c r="A1199" t="s">
        <v>983</v>
      </c>
      <c r="B1199" t="s">
        <v>721</v>
      </c>
      <c r="C1199" t="s">
        <v>60</v>
      </c>
      <c r="D1199" t="s">
        <v>47</v>
      </c>
      <c r="E1199">
        <v>4</v>
      </c>
      <c r="F1199" t="s">
        <v>984</v>
      </c>
      <c r="G1199" t="s">
        <v>149</v>
      </c>
      <c r="T1199">
        <v>5</v>
      </c>
      <c r="U1199">
        <v>2</v>
      </c>
      <c r="V1199">
        <v>54</v>
      </c>
      <c r="W1199">
        <v>0</v>
      </c>
      <c r="X1199">
        <v>0</v>
      </c>
      <c r="Y1199">
        <v>0</v>
      </c>
    </row>
    <row r="1200" spans="1:25" hidden="1" x14ac:dyDescent="0.2">
      <c r="A1200" t="s">
        <v>1100</v>
      </c>
      <c r="B1200" t="s">
        <v>795</v>
      </c>
      <c r="C1200" t="s">
        <v>53</v>
      </c>
      <c r="D1200" t="s">
        <v>36</v>
      </c>
      <c r="E1200">
        <v>7</v>
      </c>
      <c r="F1200" t="s">
        <v>1101</v>
      </c>
      <c r="G1200" t="s">
        <v>191</v>
      </c>
      <c r="T1200">
        <v>2</v>
      </c>
      <c r="U1200">
        <v>2</v>
      </c>
      <c r="V1200">
        <v>15</v>
      </c>
      <c r="W1200">
        <v>0</v>
      </c>
      <c r="X1200">
        <v>0</v>
      </c>
      <c r="Y1200">
        <v>0</v>
      </c>
    </row>
    <row r="1201" spans="1:25" hidden="1" x14ac:dyDescent="0.2">
      <c r="A1201" t="s">
        <v>1102</v>
      </c>
      <c r="B1201" t="s">
        <v>721</v>
      </c>
      <c r="C1201" t="s">
        <v>42</v>
      </c>
      <c r="D1201" t="s">
        <v>40</v>
      </c>
      <c r="E1201">
        <v>2</v>
      </c>
      <c r="F1201" t="s">
        <v>1103</v>
      </c>
      <c r="G1201" t="s">
        <v>120</v>
      </c>
      <c r="T1201">
        <v>7</v>
      </c>
      <c r="U1201">
        <v>6</v>
      </c>
      <c r="V1201">
        <v>115</v>
      </c>
      <c r="W1201">
        <v>0</v>
      </c>
      <c r="X1201">
        <v>0</v>
      </c>
      <c r="Y1201">
        <v>1</v>
      </c>
    </row>
    <row r="1202" spans="1:25" hidden="1" x14ac:dyDescent="0.2">
      <c r="A1202" t="s">
        <v>1104</v>
      </c>
      <c r="B1202" t="s">
        <v>721</v>
      </c>
      <c r="C1202" t="s">
        <v>49</v>
      </c>
      <c r="D1202" t="s">
        <v>45</v>
      </c>
      <c r="E1202">
        <v>4</v>
      </c>
      <c r="F1202" t="s">
        <v>1105</v>
      </c>
      <c r="G1202" t="s">
        <v>141</v>
      </c>
      <c r="T1202">
        <v>5</v>
      </c>
      <c r="U1202">
        <v>3</v>
      </c>
      <c r="V1202">
        <v>88</v>
      </c>
      <c r="W1202">
        <v>0</v>
      </c>
      <c r="X1202">
        <v>0</v>
      </c>
      <c r="Y1202">
        <v>0</v>
      </c>
    </row>
    <row r="1203" spans="1:25" hidden="1" x14ac:dyDescent="0.2">
      <c r="A1203" t="s">
        <v>1008</v>
      </c>
      <c r="B1203" t="s">
        <v>531</v>
      </c>
      <c r="C1203" t="s">
        <v>55</v>
      </c>
      <c r="D1203" t="s">
        <v>49</v>
      </c>
      <c r="E1203">
        <v>8</v>
      </c>
      <c r="F1203" t="s">
        <v>1009</v>
      </c>
      <c r="G1203" t="s">
        <v>202</v>
      </c>
      <c r="T1203">
        <v>2</v>
      </c>
      <c r="U1203">
        <v>1</v>
      </c>
      <c r="V1203">
        <v>39</v>
      </c>
      <c r="W1203">
        <v>0</v>
      </c>
      <c r="X1203">
        <v>0</v>
      </c>
      <c r="Y1203">
        <v>0</v>
      </c>
    </row>
    <row r="1204" spans="1:25" hidden="1" x14ac:dyDescent="0.2">
      <c r="A1204" t="s">
        <v>1032</v>
      </c>
      <c r="B1204" t="s">
        <v>721</v>
      </c>
      <c r="C1204" t="s">
        <v>59</v>
      </c>
      <c r="D1204" t="s">
        <v>33</v>
      </c>
      <c r="E1204">
        <v>5</v>
      </c>
      <c r="F1204" t="s">
        <v>1033</v>
      </c>
      <c r="G1204" t="s">
        <v>154</v>
      </c>
      <c r="T1204">
        <v>7</v>
      </c>
      <c r="U1204">
        <v>6</v>
      </c>
      <c r="V1204">
        <v>77</v>
      </c>
      <c r="W1204">
        <v>2</v>
      </c>
      <c r="X1204">
        <v>0</v>
      </c>
      <c r="Y1204">
        <v>0</v>
      </c>
    </row>
    <row r="1205" spans="1:25" hidden="1" x14ac:dyDescent="0.2">
      <c r="A1205" t="s">
        <v>1098</v>
      </c>
      <c r="B1205" t="s">
        <v>795</v>
      </c>
      <c r="C1205" t="s">
        <v>60</v>
      </c>
      <c r="D1205" t="s">
        <v>35</v>
      </c>
      <c r="E1205">
        <v>8</v>
      </c>
      <c r="F1205" t="s">
        <v>1099</v>
      </c>
      <c r="G1205" t="s">
        <v>203</v>
      </c>
      <c r="T1205">
        <v>2</v>
      </c>
      <c r="U1205">
        <v>1</v>
      </c>
      <c r="V1205">
        <v>13</v>
      </c>
      <c r="W1205">
        <v>0</v>
      </c>
      <c r="X1205">
        <v>0</v>
      </c>
      <c r="Y1205">
        <v>0</v>
      </c>
    </row>
    <row r="1206" spans="1:25" hidden="1" x14ac:dyDescent="0.2">
      <c r="A1206" t="s">
        <v>1180</v>
      </c>
      <c r="B1206" t="s">
        <v>795</v>
      </c>
      <c r="C1206" t="s">
        <v>42</v>
      </c>
      <c r="D1206" t="s">
        <v>43</v>
      </c>
      <c r="E1206">
        <v>8</v>
      </c>
      <c r="F1206" t="s">
        <v>1181</v>
      </c>
      <c r="G1206" t="s">
        <v>196</v>
      </c>
      <c r="T1206">
        <v>5</v>
      </c>
      <c r="U1206">
        <v>2</v>
      </c>
      <c r="V1206">
        <v>34</v>
      </c>
      <c r="W1206">
        <v>0</v>
      </c>
      <c r="X1206">
        <v>0</v>
      </c>
      <c r="Y1206">
        <v>0</v>
      </c>
    </row>
    <row r="1207" spans="1:25" hidden="1" x14ac:dyDescent="0.2">
      <c r="A1207" t="s">
        <v>883</v>
      </c>
      <c r="B1207" t="s">
        <v>721</v>
      </c>
      <c r="C1207" t="s">
        <v>38</v>
      </c>
      <c r="D1207" t="s">
        <v>32</v>
      </c>
      <c r="E1207">
        <v>3</v>
      </c>
      <c r="F1207" t="s">
        <v>884</v>
      </c>
      <c r="G1207" t="s">
        <v>130</v>
      </c>
      <c r="T1207">
        <v>8</v>
      </c>
      <c r="U1207">
        <v>6</v>
      </c>
      <c r="V1207">
        <v>49</v>
      </c>
      <c r="W1207">
        <v>0</v>
      </c>
      <c r="X1207">
        <v>0</v>
      </c>
      <c r="Y1207">
        <v>0</v>
      </c>
    </row>
    <row r="1208" spans="1:25" hidden="1" x14ac:dyDescent="0.2">
      <c r="A1208" t="s">
        <v>1032</v>
      </c>
      <c r="B1208" t="s">
        <v>721</v>
      </c>
      <c r="C1208" t="s">
        <v>59</v>
      </c>
      <c r="D1208" t="s">
        <v>32</v>
      </c>
      <c r="E1208">
        <v>2</v>
      </c>
      <c r="F1208" t="s">
        <v>1033</v>
      </c>
      <c r="G1208" t="s">
        <v>122</v>
      </c>
      <c r="T1208">
        <v>7</v>
      </c>
      <c r="U1208">
        <v>3</v>
      </c>
      <c r="V1208">
        <v>27</v>
      </c>
      <c r="W1208">
        <v>0</v>
      </c>
      <c r="X1208">
        <v>0</v>
      </c>
      <c r="Y1208">
        <v>0</v>
      </c>
    </row>
    <row r="1209" spans="1:25" hidden="1" x14ac:dyDescent="0.2">
      <c r="A1209" t="s">
        <v>939</v>
      </c>
      <c r="B1209" t="s">
        <v>721</v>
      </c>
      <c r="C1209" t="s">
        <v>35</v>
      </c>
      <c r="D1209" t="s">
        <v>57</v>
      </c>
      <c r="E1209">
        <v>1</v>
      </c>
      <c r="F1209" t="s">
        <v>940</v>
      </c>
      <c r="G1209" t="s">
        <v>99</v>
      </c>
      <c r="T1209">
        <v>4</v>
      </c>
      <c r="U1209">
        <v>3</v>
      </c>
      <c r="V1209">
        <v>58</v>
      </c>
      <c r="W1209">
        <v>0</v>
      </c>
      <c r="X1209">
        <v>0</v>
      </c>
      <c r="Y1209">
        <v>0</v>
      </c>
    </row>
    <row r="1210" spans="1:25" hidden="1" x14ac:dyDescent="0.2">
      <c r="A1210" t="s">
        <v>1106</v>
      </c>
      <c r="B1210" t="s">
        <v>721</v>
      </c>
      <c r="C1210" t="s">
        <v>52</v>
      </c>
      <c r="D1210" t="s">
        <v>62</v>
      </c>
      <c r="E1210">
        <v>5</v>
      </c>
      <c r="F1210" t="s">
        <v>1107</v>
      </c>
      <c r="G1210" t="s">
        <v>156</v>
      </c>
      <c r="T1210">
        <v>8</v>
      </c>
      <c r="U1210">
        <v>6</v>
      </c>
      <c r="V1210">
        <v>85</v>
      </c>
      <c r="W1210">
        <v>1</v>
      </c>
      <c r="X1210">
        <v>0</v>
      </c>
      <c r="Y1210">
        <v>0</v>
      </c>
    </row>
    <row r="1211" spans="1:25" hidden="1" x14ac:dyDescent="0.2">
      <c r="A1211" t="s">
        <v>794</v>
      </c>
      <c r="B1211" t="s">
        <v>795</v>
      </c>
      <c r="C1211" t="s">
        <v>47</v>
      </c>
      <c r="D1211" t="s">
        <v>62</v>
      </c>
      <c r="E1211">
        <v>3</v>
      </c>
      <c r="F1211" t="s">
        <v>796</v>
      </c>
      <c r="G1211" t="s">
        <v>138</v>
      </c>
      <c r="T1211">
        <v>4</v>
      </c>
      <c r="U1211">
        <v>2</v>
      </c>
      <c r="V1211">
        <v>15</v>
      </c>
      <c r="W1211">
        <v>0</v>
      </c>
      <c r="X1211">
        <v>0</v>
      </c>
      <c r="Y1211">
        <v>0</v>
      </c>
    </row>
    <row r="1212" spans="1:25" hidden="1" x14ac:dyDescent="0.2">
      <c r="A1212" t="s">
        <v>1108</v>
      </c>
      <c r="B1212" t="s">
        <v>721</v>
      </c>
      <c r="C1212" t="s">
        <v>53</v>
      </c>
      <c r="D1212" t="s">
        <v>42</v>
      </c>
      <c r="E1212">
        <v>1</v>
      </c>
      <c r="F1212" t="s">
        <v>1109</v>
      </c>
      <c r="G1212" t="s">
        <v>98</v>
      </c>
      <c r="T1212">
        <v>1</v>
      </c>
      <c r="U1212">
        <v>0</v>
      </c>
      <c r="V1212">
        <v>0</v>
      </c>
      <c r="W1212">
        <v>0</v>
      </c>
      <c r="X1212">
        <v>0</v>
      </c>
      <c r="Y1212">
        <v>0</v>
      </c>
    </row>
    <row r="1213" spans="1:25" hidden="1" x14ac:dyDescent="0.2">
      <c r="A1213" t="s">
        <v>849</v>
      </c>
      <c r="B1213" t="s">
        <v>721</v>
      </c>
      <c r="C1213" t="s">
        <v>34</v>
      </c>
      <c r="D1213" t="s">
        <v>43</v>
      </c>
      <c r="E1213">
        <v>5</v>
      </c>
      <c r="F1213" t="s">
        <v>850</v>
      </c>
      <c r="G1213" t="s">
        <v>165</v>
      </c>
      <c r="T1213">
        <v>6</v>
      </c>
      <c r="U1213">
        <v>4</v>
      </c>
      <c r="V1213">
        <v>40</v>
      </c>
      <c r="W1213">
        <v>0</v>
      </c>
      <c r="X1213">
        <v>0</v>
      </c>
      <c r="Y1213">
        <v>0</v>
      </c>
    </row>
    <row r="1214" spans="1:25" hidden="1" x14ac:dyDescent="0.2">
      <c r="A1214" t="s">
        <v>1110</v>
      </c>
      <c r="B1214" t="s">
        <v>795</v>
      </c>
      <c r="C1214" t="s">
        <v>54</v>
      </c>
      <c r="D1214" t="s">
        <v>45</v>
      </c>
      <c r="E1214">
        <v>2</v>
      </c>
      <c r="F1214" t="s">
        <v>1111</v>
      </c>
      <c r="G1214" t="s">
        <v>116</v>
      </c>
      <c r="T1214">
        <v>6</v>
      </c>
      <c r="U1214">
        <v>4</v>
      </c>
      <c r="V1214">
        <v>42</v>
      </c>
      <c r="W1214">
        <v>0</v>
      </c>
      <c r="X1214">
        <v>0</v>
      </c>
      <c r="Y1214">
        <v>0</v>
      </c>
    </row>
    <row r="1215" spans="1:25" hidden="1" x14ac:dyDescent="0.2">
      <c r="A1215" t="s">
        <v>1112</v>
      </c>
      <c r="B1215" t="s">
        <v>795</v>
      </c>
      <c r="C1215" t="s">
        <v>57</v>
      </c>
      <c r="D1215" t="s">
        <v>52</v>
      </c>
      <c r="E1215">
        <v>3</v>
      </c>
      <c r="F1215" t="s">
        <v>1113</v>
      </c>
      <c r="G1215" t="s">
        <v>136</v>
      </c>
      <c r="T1215">
        <v>8</v>
      </c>
      <c r="U1215">
        <v>7</v>
      </c>
      <c r="V1215">
        <v>83</v>
      </c>
      <c r="W1215">
        <v>1</v>
      </c>
      <c r="X1215">
        <v>0</v>
      </c>
      <c r="Y1215">
        <v>0</v>
      </c>
    </row>
    <row r="1216" spans="1:25" hidden="1" x14ac:dyDescent="0.2">
      <c r="A1216" t="s">
        <v>1114</v>
      </c>
      <c r="B1216" t="s">
        <v>531</v>
      </c>
      <c r="C1216" t="s">
        <v>60</v>
      </c>
      <c r="D1216" t="s">
        <v>48</v>
      </c>
      <c r="E1216">
        <v>2</v>
      </c>
      <c r="F1216" t="s">
        <v>1115</v>
      </c>
      <c r="G1216" t="s">
        <v>114</v>
      </c>
      <c r="T1216">
        <v>2</v>
      </c>
      <c r="U1216">
        <v>1</v>
      </c>
      <c r="V1216">
        <v>7</v>
      </c>
      <c r="W1216">
        <v>0</v>
      </c>
      <c r="X1216">
        <v>0</v>
      </c>
      <c r="Y1216">
        <v>0</v>
      </c>
    </row>
    <row r="1217" spans="1:25" hidden="1" x14ac:dyDescent="0.2">
      <c r="A1217" t="s">
        <v>1116</v>
      </c>
      <c r="B1217" t="s">
        <v>795</v>
      </c>
      <c r="C1217" t="s">
        <v>45</v>
      </c>
      <c r="D1217" t="s">
        <v>32</v>
      </c>
      <c r="E1217">
        <v>1</v>
      </c>
      <c r="F1217" t="s">
        <v>1117</v>
      </c>
      <c r="G1217" t="s">
        <v>93</v>
      </c>
      <c r="T1217">
        <v>1</v>
      </c>
      <c r="U1217">
        <v>0</v>
      </c>
      <c r="V1217">
        <v>0</v>
      </c>
      <c r="W1217">
        <v>0</v>
      </c>
      <c r="X1217">
        <v>0</v>
      </c>
      <c r="Y1217">
        <v>0</v>
      </c>
    </row>
    <row r="1218" spans="1:25" hidden="1" x14ac:dyDescent="0.2">
      <c r="A1218" t="s">
        <v>1118</v>
      </c>
      <c r="B1218" t="s">
        <v>721</v>
      </c>
      <c r="C1218" t="s">
        <v>37</v>
      </c>
      <c r="D1218" t="s">
        <v>34</v>
      </c>
      <c r="E1218">
        <v>7</v>
      </c>
      <c r="F1218" t="s">
        <v>1119</v>
      </c>
      <c r="G1218" t="s">
        <v>193</v>
      </c>
      <c r="T1218">
        <v>5</v>
      </c>
      <c r="U1218">
        <v>2</v>
      </c>
      <c r="V1218">
        <v>68</v>
      </c>
      <c r="W1218">
        <v>0</v>
      </c>
      <c r="X1218">
        <v>0</v>
      </c>
      <c r="Y1218">
        <v>0</v>
      </c>
    </row>
    <row r="1219" spans="1:25" hidden="1" x14ac:dyDescent="0.2">
      <c r="A1219" t="s">
        <v>935</v>
      </c>
      <c r="B1219" t="s">
        <v>721</v>
      </c>
      <c r="C1219" t="s">
        <v>58</v>
      </c>
      <c r="D1219" t="s">
        <v>51</v>
      </c>
      <c r="E1219">
        <v>6</v>
      </c>
      <c r="F1219" t="s">
        <v>936</v>
      </c>
      <c r="G1219" t="s">
        <v>171</v>
      </c>
      <c r="T1219">
        <v>5</v>
      </c>
      <c r="U1219">
        <v>4</v>
      </c>
      <c r="V1219">
        <v>48</v>
      </c>
      <c r="W1219">
        <v>1</v>
      </c>
      <c r="X1219">
        <v>0</v>
      </c>
      <c r="Y1219">
        <v>0</v>
      </c>
    </row>
    <row r="1220" spans="1:25" hidden="1" x14ac:dyDescent="0.2">
      <c r="A1220" t="s">
        <v>1120</v>
      </c>
      <c r="B1220" t="s">
        <v>795</v>
      </c>
      <c r="C1220" t="s">
        <v>40</v>
      </c>
      <c r="D1220" t="s">
        <v>36</v>
      </c>
      <c r="E1220">
        <v>5</v>
      </c>
      <c r="F1220" t="s">
        <v>1121</v>
      </c>
      <c r="G1220" t="s">
        <v>158</v>
      </c>
      <c r="T1220">
        <v>2</v>
      </c>
      <c r="U1220">
        <v>2</v>
      </c>
      <c r="V1220">
        <v>20</v>
      </c>
      <c r="W1220">
        <v>0</v>
      </c>
      <c r="X1220">
        <v>0</v>
      </c>
      <c r="Y1220">
        <v>0</v>
      </c>
    </row>
    <row r="1221" spans="1:25" hidden="1" x14ac:dyDescent="0.2">
      <c r="A1221" t="s">
        <v>875</v>
      </c>
      <c r="B1221" t="s">
        <v>795</v>
      </c>
      <c r="C1221" t="s">
        <v>34</v>
      </c>
      <c r="D1221" t="s">
        <v>50</v>
      </c>
      <c r="E1221">
        <v>3</v>
      </c>
      <c r="F1221" t="s">
        <v>876</v>
      </c>
      <c r="G1221" t="s">
        <v>124</v>
      </c>
      <c r="T1221">
        <v>8</v>
      </c>
      <c r="U1221">
        <v>6</v>
      </c>
      <c r="V1221">
        <v>65</v>
      </c>
      <c r="W1221">
        <v>0</v>
      </c>
      <c r="X1221">
        <v>0</v>
      </c>
      <c r="Y1221">
        <v>0</v>
      </c>
    </row>
    <row r="1222" spans="1:25" hidden="1" x14ac:dyDescent="0.2">
      <c r="A1222" t="s">
        <v>1122</v>
      </c>
      <c r="B1222" t="s">
        <v>721</v>
      </c>
      <c r="C1222" t="s">
        <v>47</v>
      </c>
      <c r="D1222" t="s">
        <v>62</v>
      </c>
      <c r="E1222">
        <v>3</v>
      </c>
      <c r="F1222" t="s">
        <v>1123</v>
      </c>
      <c r="G1222" t="s">
        <v>138</v>
      </c>
      <c r="T1222">
        <v>1</v>
      </c>
      <c r="U1222">
        <v>0</v>
      </c>
      <c r="V1222">
        <v>0</v>
      </c>
      <c r="W1222">
        <v>0</v>
      </c>
      <c r="X1222">
        <v>0</v>
      </c>
      <c r="Y1222">
        <v>0</v>
      </c>
    </row>
    <row r="1223" spans="1:25" hidden="1" x14ac:dyDescent="0.2">
      <c r="A1223" t="s">
        <v>1016</v>
      </c>
      <c r="B1223" t="s">
        <v>795</v>
      </c>
      <c r="C1223" t="s">
        <v>54</v>
      </c>
      <c r="D1223" t="s">
        <v>45</v>
      </c>
      <c r="E1223">
        <v>2</v>
      </c>
      <c r="F1223" t="s">
        <v>1017</v>
      </c>
      <c r="G1223" t="s">
        <v>116</v>
      </c>
      <c r="T1223">
        <v>1</v>
      </c>
      <c r="U1223">
        <v>1</v>
      </c>
      <c r="V1223">
        <v>13</v>
      </c>
      <c r="W1223">
        <v>0</v>
      </c>
      <c r="X1223">
        <v>0</v>
      </c>
      <c r="Y1223">
        <v>0</v>
      </c>
    </row>
    <row r="1224" spans="1:25" hidden="1" x14ac:dyDescent="0.2">
      <c r="A1224" t="s">
        <v>827</v>
      </c>
      <c r="B1224" t="s">
        <v>721</v>
      </c>
      <c r="C1224" t="s">
        <v>43</v>
      </c>
      <c r="D1224" t="s">
        <v>32</v>
      </c>
      <c r="E1224">
        <v>7</v>
      </c>
      <c r="F1224" t="s">
        <v>828</v>
      </c>
      <c r="G1224" t="s">
        <v>189</v>
      </c>
      <c r="T1224">
        <v>9</v>
      </c>
      <c r="U1224">
        <v>8</v>
      </c>
      <c r="V1224">
        <v>86</v>
      </c>
      <c r="W1224">
        <v>1</v>
      </c>
      <c r="X1224">
        <v>0</v>
      </c>
      <c r="Y1224">
        <v>0</v>
      </c>
    </row>
    <row r="1225" spans="1:25" hidden="1" x14ac:dyDescent="0.2">
      <c r="A1225" t="s">
        <v>1124</v>
      </c>
      <c r="B1225" t="s">
        <v>795</v>
      </c>
      <c r="C1225" t="s">
        <v>33</v>
      </c>
      <c r="D1225" t="s">
        <v>62</v>
      </c>
      <c r="E1225">
        <v>1</v>
      </c>
      <c r="F1225" t="s">
        <v>1125</v>
      </c>
      <c r="G1225" t="s">
        <v>97</v>
      </c>
      <c r="T1225">
        <v>1</v>
      </c>
      <c r="U1225">
        <v>0</v>
      </c>
      <c r="V1225">
        <v>0</v>
      </c>
      <c r="W1225">
        <v>0</v>
      </c>
      <c r="X1225">
        <v>0</v>
      </c>
      <c r="Y1225">
        <v>0</v>
      </c>
    </row>
    <row r="1226" spans="1:25" hidden="1" x14ac:dyDescent="0.2">
      <c r="A1226" t="s">
        <v>913</v>
      </c>
      <c r="B1226" t="s">
        <v>721</v>
      </c>
      <c r="C1226" t="s">
        <v>59</v>
      </c>
      <c r="D1226" t="s">
        <v>54</v>
      </c>
      <c r="E1226">
        <v>3</v>
      </c>
      <c r="F1226" t="s">
        <v>914</v>
      </c>
      <c r="G1226" t="s">
        <v>126</v>
      </c>
      <c r="T1226">
        <v>7</v>
      </c>
      <c r="U1226">
        <v>4</v>
      </c>
      <c r="V1226">
        <v>94</v>
      </c>
      <c r="W1226">
        <v>0</v>
      </c>
      <c r="X1226">
        <v>0</v>
      </c>
      <c r="Y1226">
        <v>0</v>
      </c>
    </row>
    <row r="1227" spans="1:25" hidden="1" x14ac:dyDescent="0.2">
      <c r="A1227" t="s">
        <v>1126</v>
      </c>
      <c r="B1227" t="s">
        <v>721</v>
      </c>
      <c r="C1227" t="s">
        <v>35</v>
      </c>
      <c r="D1227" t="s">
        <v>45</v>
      </c>
      <c r="E1227">
        <v>7</v>
      </c>
      <c r="F1227" t="s">
        <v>1127</v>
      </c>
      <c r="G1227" t="s">
        <v>185</v>
      </c>
      <c r="T1227">
        <v>2</v>
      </c>
      <c r="U1227">
        <v>1</v>
      </c>
      <c r="V1227">
        <v>41</v>
      </c>
      <c r="W1227">
        <v>0</v>
      </c>
      <c r="X1227">
        <v>0</v>
      </c>
      <c r="Y1227">
        <v>0</v>
      </c>
    </row>
    <row r="1228" spans="1:25" hidden="1" x14ac:dyDescent="0.2">
      <c r="A1228" t="s">
        <v>805</v>
      </c>
      <c r="B1228" t="s">
        <v>721</v>
      </c>
      <c r="C1228" t="s">
        <v>54</v>
      </c>
      <c r="D1228" t="s">
        <v>36</v>
      </c>
      <c r="E1228">
        <v>1</v>
      </c>
      <c r="F1228" t="s">
        <v>806</v>
      </c>
      <c r="G1228" t="s">
        <v>103</v>
      </c>
      <c r="T1228">
        <v>4</v>
      </c>
      <c r="U1228">
        <v>4</v>
      </c>
      <c r="V1228">
        <v>101</v>
      </c>
      <c r="W1228">
        <v>1</v>
      </c>
      <c r="X1228">
        <v>0</v>
      </c>
      <c r="Y1228">
        <v>1</v>
      </c>
    </row>
    <row r="1229" spans="1:25" hidden="1" x14ac:dyDescent="0.2">
      <c r="A1229" t="s">
        <v>817</v>
      </c>
      <c r="B1229" t="s">
        <v>721</v>
      </c>
      <c r="C1229" t="s">
        <v>41</v>
      </c>
      <c r="D1229" t="s">
        <v>44</v>
      </c>
      <c r="E1229">
        <v>3</v>
      </c>
      <c r="F1229" t="s">
        <v>818</v>
      </c>
      <c r="G1229" t="s">
        <v>128</v>
      </c>
      <c r="T1229">
        <v>8</v>
      </c>
      <c r="U1229">
        <v>7</v>
      </c>
      <c r="V1229">
        <v>79</v>
      </c>
      <c r="W1229">
        <v>0</v>
      </c>
      <c r="X1229">
        <v>0</v>
      </c>
      <c r="Y1229">
        <v>0</v>
      </c>
    </row>
    <row r="1230" spans="1:25" hidden="1" x14ac:dyDescent="0.2">
      <c r="A1230" t="s">
        <v>1128</v>
      </c>
      <c r="B1230" t="s">
        <v>795</v>
      </c>
      <c r="C1230" t="s">
        <v>36</v>
      </c>
      <c r="D1230" t="s">
        <v>44</v>
      </c>
      <c r="E1230">
        <v>4</v>
      </c>
      <c r="F1230" t="s">
        <v>1129</v>
      </c>
      <c r="G1230" t="s">
        <v>140</v>
      </c>
      <c r="T1230">
        <v>1</v>
      </c>
      <c r="U1230">
        <v>1</v>
      </c>
      <c r="V1230">
        <v>7</v>
      </c>
      <c r="W1230">
        <v>0</v>
      </c>
      <c r="X1230">
        <v>0</v>
      </c>
      <c r="Y1230">
        <v>0</v>
      </c>
    </row>
    <row r="1231" spans="1:25" hidden="1" x14ac:dyDescent="0.2">
      <c r="A1231" t="s">
        <v>877</v>
      </c>
      <c r="B1231" t="s">
        <v>795</v>
      </c>
      <c r="C1231" t="s">
        <v>35</v>
      </c>
      <c r="D1231" t="s">
        <v>53</v>
      </c>
      <c r="E1231">
        <v>2</v>
      </c>
      <c r="F1231" t="s">
        <v>878</v>
      </c>
      <c r="G1231" t="s">
        <v>115</v>
      </c>
      <c r="T1231">
        <v>7</v>
      </c>
      <c r="U1231">
        <v>5</v>
      </c>
      <c r="V1231">
        <v>47</v>
      </c>
      <c r="W1231">
        <v>0</v>
      </c>
      <c r="X1231">
        <v>0</v>
      </c>
      <c r="Y1231">
        <v>0</v>
      </c>
    </row>
    <row r="1232" spans="1:25" hidden="1" x14ac:dyDescent="0.2">
      <c r="A1232" t="s">
        <v>937</v>
      </c>
      <c r="B1232" t="s">
        <v>795</v>
      </c>
      <c r="C1232" t="s">
        <v>43</v>
      </c>
      <c r="D1232" t="s">
        <v>59</v>
      </c>
      <c r="E1232">
        <v>6</v>
      </c>
      <c r="F1232" t="s">
        <v>938</v>
      </c>
      <c r="G1232" t="s">
        <v>180</v>
      </c>
      <c r="T1232">
        <v>5</v>
      </c>
      <c r="U1232">
        <v>3</v>
      </c>
      <c r="V1232">
        <v>50</v>
      </c>
      <c r="W1232">
        <v>1</v>
      </c>
      <c r="X1232">
        <v>0</v>
      </c>
      <c r="Y1232">
        <v>0</v>
      </c>
    </row>
    <row r="1233" spans="1:25" hidden="1" x14ac:dyDescent="0.2">
      <c r="A1233" t="s">
        <v>931</v>
      </c>
      <c r="B1233" t="s">
        <v>721</v>
      </c>
      <c r="C1233" t="s">
        <v>48</v>
      </c>
      <c r="D1233" t="s">
        <v>62</v>
      </c>
      <c r="E1233">
        <v>7</v>
      </c>
      <c r="F1233" t="s">
        <v>932</v>
      </c>
      <c r="G1233" t="s">
        <v>190</v>
      </c>
      <c r="T1233">
        <v>4</v>
      </c>
      <c r="U1233">
        <v>2</v>
      </c>
      <c r="V1233">
        <v>16</v>
      </c>
      <c r="W1233">
        <v>0</v>
      </c>
      <c r="X1233">
        <v>0</v>
      </c>
      <c r="Y1233">
        <v>0</v>
      </c>
    </row>
    <row r="1234" spans="1:25" hidden="1" x14ac:dyDescent="0.2">
      <c r="A1234" t="s">
        <v>1130</v>
      </c>
      <c r="B1234" t="s">
        <v>721</v>
      </c>
      <c r="C1234" t="s">
        <v>54</v>
      </c>
      <c r="D1234" t="s">
        <v>59</v>
      </c>
      <c r="E1234">
        <v>3</v>
      </c>
      <c r="F1234" t="s">
        <v>1131</v>
      </c>
      <c r="G1234" t="s">
        <v>126</v>
      </c>
      <c r="T1234">
        <v>3</v>
      </c>
      <c r="U1234">
        <v>2</v>
      </c>
      <c r="V1234">
        <v>22</v>
      </c>
      <c r="W1234">
        <v>1</v>
      </c>
      <c r="X1234">
        <v>0</v>
      </c>
      <c r="Y1234">
        <v>0</v>
      </c>
    </row>
    <row r="1235" spans="1:25" hidden="1" x14ac:dyDescent="0.2">
      <c r="A1235" t="s">
        <v>857</v>
      </c>
      <c r="B1235" t="s">
        <v>721</v>
      </c>
      <c r="C1235" t="s">
        <v>53</v>
      </c>
      <c r="D1235" t="s">
        <v>38</v>
      </c>
      <c r="E1235">
        <v>4</v>
      </c>
      <c r="F1235" t="s">
        <v>858</v>
      </c>
      <c r="G1235" t="s">
        <v>148</v>
      </c>
      <c r="T1235">
        <v>3</v>
      </c>
      <c r="U1235">
        <v>1</v>
      </c>
      <c r="V1235">
        <v>43</v>
      </c>
      <c r="W1235">
        <v>0</v>
      </c>
      <c r="X1235">
        <v>0</v>
      </c>
      <c r="Y1235">
        <v>0</v>
      </c>
    </row>
    <row r="1236" spans="1:25" hidden="1" x14ac:dyDescent="0.2">
      <c r="A1236" t="s">
        <v>1132</v>
      </c>
      <c r="B1236" t="s">
        <v>531</v>
      </c>
      <c r="C1236" t="s">
        <v>45</v>
      </c>
      <c r="D1236" t="s">
        <v>32</v>
      </c>
      <c r="E1236">
        <v>1</v>
      </c>
      <c r="F1236" t="s">
        <v>1133</v>
      </c>
      <c r="G1236" t="s">
        <v>93</v>
      </c>
      <c r="T1236">
        <v>2</v>
      </c>
      <c r="U1236">
        <v>2</v>
      </c>
      <c r="V1236">
        <v>14</v>
      </c>
      <c r="W1236">
        <v>0</v>
      </c>
      <c r="X1236">
        <v>0</v>
      </c>
      <c r="Y1236">
        <v>0</v>
      </c>
    </row>
    <row r="1237" spans="1:25" hidden="1" x14ac:dyDescent="0.2">
      <c r="A1237" t="s">
        <v>1134</v>
      </c>
      <c r="B1237" t="s">
        <v>721</v>
      </c>
      <c r="C1237" t="s">
        <v>36</v>
      </c>
      <c r="D1237" t="s">
        <v>53</v>
      </c>
      <c r="E1237">
        <v>7</v>
      </c>
      <c r="F1237" t="s">
        <v>1135</v>
      </c>
      <c r="G1237" t="s">
        <v>191</v>
      </c>
      <c r="T1237">
        <v>12</v>
      </c>
      <c r="U1237">
        <v>8</v>
      </c>
      <c r="V1237">
        <v>164</v>
      </c>
      <c r="W1237">
        <v>1</v>
      </c>
      <c r="X1237">
        <v>0</v>
      </c>
      <c r="Y1237">
        <v>1</v>
      </c>
    </row>
    <row r="1238" spans="1:25" hidden="1" x14ac:dyDescent="0.2">
      <c r="A1238" t="s">
        <v>1136</v>
      </c>
      <c r="B1238" t="s">
        <v>795</v>
      </c>
      <c r="C1238" t="s">
        <v>58</v>
      </c>
      <c r="D1238" t="s">
        <v>37</v>
      </c>
      <c r="E1238">
        <v>4</v>
      </c>
      <c r="F1238" t="s">
        <v>1137</v>
      </c>
      <c r="G1238" t="s">
        <v>145</v>
      </c>
      <c r="T1238">
        <v>1</v>
      </c>
      <c r="U1238">
        <v>1</v>
      </c>
      <c r="V1238">
        <v>2</v>
      </c>
      <c r="W1238">
        <v>0</v>
      </c>
      <c r="X1238">
        <v>0</v>
      </c>
      <c r="Y1238">
        <v>0</v>
      </c>
    </row>
    <row r="1239" spans="1:25" hidden="1" x14ac:dyDescent="0.2">
      <c r="A1239" t="s">
        <v>1138</v>
      </c>
      <c r="B1239" t="s">
        <v>795</v>
      </c>
      <c r="C1239" t="s">
        <v>45</v>
      </c>
      <c r="D1239" t="s">
        <v>54</v>
      </c>
      <c r="E1239">
        <v>2</v>
      </c>
      <c r="F1239" t="s">
        <v>1139</v>
      </c>
      <c r="G1239" t="s">
        <v>116</v>
      </c>
      <c r="T1239">
        <v>1</v>
      </c>
      <c r="U1239">
        <v>1</v>
      </c>
      <c r="V1239">
        <v>17</v>
      </c>
      <c r="W1239">
        <v>0</v>
      </c>
      <c r="X1239">
        <v>0</v>
      </c>
      <c r="Y1239">
        <v>0</v>
      </c>
    </row>
    <row r="1240" spans="1:25" hidden="1" x14ac:dyDescent="0.2">
      <c r="A1240" t="s">
        <v>803</v>
      </c>
      <c r="B1240" t="s">
        <v>721</v>
      </c>
      <c r="C1240" t="s">
        <v>51</v>
      </c>
      <c r="D1240" t="s">
        <v>56</v>
      </c>
      <c r="E1240">
        <v>1</v>
      </c>
      <c r="F1240" t="s">
        <v>804</v>
      </c>
      <c r="G1240" t="s">
        <v>102</v>
      </c>
      <c r="T1240">
        <v>3</v>
      </c>
      <c r="U1240">
        <v>2</v>
      </c>
      <c r="V1240">
        <v>34</v>
      </c>
      <c r="W1240">
        <v>0</v>
      </c>
      <c r="X1240">
        <v>0</v>
      </c>
      <c r="Y1240">
        <v>0</v>
      </c>
    </row>
    <row r="1241" spans="1:25" hidden="1" x14ac:dyDescent="0.2">
      <c r="A1241" t="s">
        <v>1100</v>
      </c>
      <c r="B1241" t="s">
        <v>795</v>
      </c>
      <c r="C1241" t="s">
        <v>53</v>
      </c>
      <c r="D1241" t="s">
        <v>38</v>
      </c>
      <c r="E1241">
        <v>4</v>
      </c>
      <c r="F1241" t="s">
        <v>1101</v>
      </c>
      <c r="G1241" t="s">
        <v>148</v>
      </c>
      <c r="T1241">
        <v>2</v>
      </c>
      <c r="U1241">
        <v>2</v>
      </c>
      <c r="V1241">
        <v>18</v>
      </c>
      <c r="W1241">
        <v>0</v>
      </c>
      <c r="X1241">
        <v>0</v>
      </c>
      <c r="Y1241">
        <v>0</v>
      </c>
    </row>
    <row r="1242" spans="1:25" hidden="1" x14ac:dyDescent="0.2">
      <c r="A1242" t="s">
        <v>1140</v>
      </c>
      <c r="B1242" t="s">
        <v>721</v>
      </c>
      <c r="C1242" t="s">
        <v>39</v>
      </c>
      <c r="D1242" t="s">
        <v>31</v>
      </c>
      <c r="E1242">
        <v>4</v>
      </c>
      <c r="F1242" t="s">
        <v>1141</v>
      </c>
      <c r="G1242" t="s">
        <v>150</v>
      </c>
      <c r="T1242">
        <v>10</v>
      </c>
      <c r="U1242">
        <v>6</v>
      </c>
      <c r="V1242">
        <v>87</v>
      </c>
      <c r="W1242">
        <v>0</v>
      </c>
      <c r="X1242">
        <v>0</v>
      </c>
      <c r="Y1242">
        <v>0</v>
      </c>
    </row>
    <row r="1243" spans="1:25" hidden="1" x14ac:dyDescent="0.2">
      <c r="A1243" t="s">
        <v>1030</v>
      </c>
      <c r="B1243" t="s">
        <v>721</v>
      </c>
      <c r="C1243" t="s">
        <v>42</v>
      </c>
      <c r="D1243" t="s">
        <v>58</v>
      </c>
      <c r="E1243">
        <v>3</v>
      </c>
      <c r="F1243" t="s">
        <v>1031</v>
      </c>
      <c r="G1243" t="s">
        <v>135</v>
      </c>
      <c r="T1243">
        <v>1</v>
      </c>
      <c r="U1243">
        <v>0</v>
      </c>
      <c r="V1243">
        <v>0</v>
      </c>
      <c r="W1243">
        <v>0</v>
      </c>
      <c r="X1243">
        <v>0</v>
      </c>
      <c r="Y1243">
        <v>0</v>
      </c>
    </row>
    <row r="1244" spans="1:25" hidden="1" x14ac:dyDescent="0.2">
      <c r="A1244" t="s">
        <v>1142</v>
      </c>
      <c r="B1244" t="s">
        <v>721</v>
      </c>
      <c r="C1244" t="s">
        <v>55</v>
      </c>
      <c r="D1244" t="s">
        <v>45</v>
      </c>
      <c r="E1244">
        <v>5</v>
      </c>
      <c r="F1244" t="s">
        <v>1143</v>
      </c>
      <c r="G1244" t="s">
        <v>157</v>
      </c>
      <c r="T1244">
        <v>2</v>
      </c>
      <c r="U1244">
        <v>1</v>
      </c>
      <c r="V1244">
        <v>1</v>
      </c>
      <c r="W1244">
        <v>0</v>
      </c>
      <c r="X1244">
        <v>0</v>
      </c>
      <c r="Y1244">
        <v>0</v>
      </c>
    </row>
    <row r="1245" spans="1:25" hidden="1" x14ac:dyDescent="0.2">
      <c r="A1245" t="s">
        <v>1144</v>
      </c>
      <c r="B1245" t="s">
        <v>795</v>
      </c>
      <c r="C1245" t="s">
        <v>55</v>
      </c>
      <c r="D1245" t="s">
        <v>56</v>
      </c>
      <c r="E1245">
        <v>2</v>
      </c>
      <c r="F1245" t="s">
        <v>1145</v>
      </c>
      <c r="G1245" t="s">
        <v>118</v>
      </c>
      <c r="T1245">
        <v>1</v>
      </c>
      <c r="U1245">
        <v>1</v>
      </c>
      <c r="V1245">
        <v>8</v>
      </c>
      <c r="W1245">
        <v>0</v>
      </c>
      <c r="X1245">
        <v>0</v>
      </c>
      <c r="Y1245">
        <v>0</v>
      </c>
    </row>
    <row r="1246" spans="1:25" hidden="1" x14ac:dyDescent="0.2">
      <c r="A1246" t="s">
        <v>1072</v>
      </c>
      <c r="B1246" t="s">
        <v>721</v>
      </c>
      <c r="C1246" t="s">
        <v>31</v>
      </c>
      <c r="D1246" t="s">
        <v>45</v>
      </c>
      <c r="E1246">
        <v>6</v>
      </c>
      <c r="F1246" t="s">
        <v>1073</v>
      </c>
      <c r="G1246" t="s">
        <v>172</v>
      </c>
      <c r="T1246">
        <v>2</v>
      </c>
      <c r="U1246">
        <v>2</v>
      </c>
      <c r="V1246">
        <v>18</v>
      </c>
      <c r="W1246">
        <v>0</v>
      </c>
      <c r="X1246">
        <v>0</v>
      </c>
      <c r="Y1246">
        <v>0</v>
      </c>
    </row>
    <row r="1247" spans="1:25" hidden="1" x14ac:dyDescent="0.2">
      <c r="A1247" t="s">
        <v>957</v>
      </c>
      <c r="B1247" t="s">
        <v>721</v>
      </c>
      <c r="C1247" t="s">
        <v>53</v>
      </c>
      <c r="D1247" t="s">
        <v>37</v>
      </c>
      <c r="E1247">
        <v>3</v>
      </c>
      <c r="F1247" t="s">
        <v>958</v>
      </c>
      <c r="G1247" t="s">
        <v>123</v>
      </c>
      <c r="T1247">
        <v>12</v>
      </c>
      <c r="U1247">
        <v>5</v>
      </c>
      <c r="V1247">
        <v>64</v>
      </c>
      <c r="W1247">
        <v>0</v>
      </c>
      <c r="X1247">
        <v>0</v>
      </c>
      <c r="Y1247">
        <v>0</v>
      </c>
    </row>
    <row r="1248" spans="1:25" hidden="1" x14ac:dyDescent="0.2">
      <c r="A1248" t="s">
        <v>1146</v>
      </c>
      <c r="B1248" t="s">
        <v>721</v>
      </c>
      <c r="C1248" t="s">
        <v>57</v>
      </c>
      <c r="D1248" t="s">
        <v>60</v>
      </c>
      <c r="E1248">
        <v>7</v>
      </c>
      <c r="F1248" t="s">
        <v>1147</v>
      </c>
      <c r="G1248" t="s">
        <v>182</v>
      </c>
      <c r="T1248">
        <v>4</v>
      </c>
      <c r="U1248">
        <v>3</v>
      </c>
      <c r="V1248">
        <v>64</v>
      </c>
      <c r="W1248">
        <v>0</v>
      </c>
      <c r="X1248">
        <v>0</v>
      </c>
      <c r="Y1248">
        <v>0</v>
      </c>
    </row>
    <row r="1249" spans="1:25" hidden="1" x14ac:dyDescent="0.2">
      <c r="A1249" t="s">
        <v>1148</v>
      </c>
      <c r="B1249" t="s">
        <v>795</v>
      </c>
      <c r="C1249" t="s">
        <v>59</v>
      </c>
      <c r="D1249" t="s">
        <v>58</v>
      </c>
      <c r="E1249">
        <v>1</v>
      </c>
      <c r="F1249" t="s">
        <v>1149</v>
      </c>
      <c r="G1249" t="s">
        <v>96</v>
      </c>
      <c r="T1249">
        <v>1</v>
      </c>
      <c r="U1249">
        <v>1</v>
      </c>
      <c r="V1249">
        <v>5</v>
      </c>
      <c r="W1249">
        <v>0</v>
      </c>
      <c r="X1249">
        <v>1</v>
      </c>
      <c r="Y1249">
        <v>0</v>
      </c>
    </row>
    <row r="1250" spans="1:25" hidden="1" x14ac:dyDescent="0.2">
      <c r="A1250" t="s">
        <v>1150</v>
      </c>
      <c r="B1250" t="s">
        <v>721</v>
      </c>
      <c r="C1250" t="s">
        <v>45</v>
      </c>
      <c r="D1250" t="s">
        <v>55</v>
      </c>
      <c r="E1250">
        <v>5</v>
      </c>
      <c r="F1250" t="s">
        <v>1151</v>
      </c>
      <c r="G1250" t="s">
        <v>157</v>
      </c>
      <c r="T1250">
        <v>9</v>
      </c>
      <c r="U1250">
        <v>7</v>
      </c>
      <c r="V1250">
        <v>49</v>
      </c>
      <c r="W1250">
        <v>0</v>
      </c>
      <c r="X1250">
        <v>1</v>
      </c>
      <c r="Y1250">
        <v>0</v>
      </c>
    </row>
    <row r="1251" spans="1:25" hidden="1" x14ac:dyDescent="0.2">
      <c r="A1251" t="s">
        <v>1004</v>
      </c>
      <c r="B1251" t="s">
        <v>721</v>
      </c>
      <c r="C1251" t="s">
        <v>33</v>
      </c>
      <c r="D1251" t="s">
        <v>54</v>
      </c>
      <c r="E1251">
        <v>8</v>
      </c>
      <c r="F1251" t="s">
        <v>1005</v>
      </c>
      <c r="G1251" t="s">
        <v>205</v>
      </c>
      <c r="T1251">
        <v>11</v>
      </c>
      <c r="U1251">
        <v>8</v>
      </c>
      <c r="V1251">
        <v>94</v>
      </c>
      <c r="W1251">
        <v>1</v>
      </c>
      <c r="X1251">
        <v>0</v>
      </c>
      <c r="Y1251">
        <v>0</v>
      </c>
    </row>
    <row r="1252" spans="1:25" hidden="1" x14ac:dyDescent="0.2">
      <c r="A1252" t="s">
        <v>1058</v>
      </c>
      <c r="B1252" t="s">
        <v>721</v>
      </c>
      <c r="C1252" t="s">
        <v>31</v>
      </c>
      <c r="D1252" t="s">
        <v>62</v>
      </c>
      <c r="E1252">
        <v>2</v>
      </c>
      <c r="F1252" t="s">
        <v>1059</v>
      </c>
      <c r="G1252" t="s">
        <v>107</v>
      </c>
      <c r="T1252">
        <v>5</v>
      </c>
      <c r="U1252">
        <v>3</v>
      </c>
      <c r="V1252">
        <v>14</v>
      </c>
      <c r="W1252">
        <v>0</v>
      </c>
      <c r="X1252">
        <v>0</v>
      </c>
      <c r="Y1252">
        <v>0</v>
      </c>
    </row>
    <row r="1253" spans="1:25" hidden="1" x14ac:dyDescent="0.2">
      <c r="A1253" t="s">
        <v>1152</v>
      </c>
      <c r="B1253" t="s">
        <v>795</v>
      </c>
      <c r="C1253" t="s">
        <v>44</v>
      </c>
      <c r="D1253" t="s">
        <v>41</v>
      </c>
      <c r="E1253">
        <v>3</v>
      </c>
      <c r="F1253" t="s">
        <v>1153</v>
      </c>
      <c r="G1253" t="s">
        <v>128</v>
      </c>
      <c r="T1253">
        <v>11</v>
      </c>
      <c r="U1253">
        <v>8</v>
      </c>
      <c r="V1253">
        <v>134</v>
      </c>
      <c r="W1253">
        <v>2</v>
      </c>
      <c r="X1253">
        <v>0</v>
      </c>
      <c r="Y1253">
        <v>1</v>
      </c>
    </row>
    <row r="1254" spans="1:25" hidden="1" x14ac:dyDescent="0.2">
      <c r="A1254" t="s">
        <v>923</v>
      </c>
      <c r="B1254" t="s">
        <v>721</v>
      </c>
      <c r="C1254" t="s">
        <v>41</v>
      </c>
      <c r="D1254" t="s">
        <v>50</v>
      </c>
      <c r="E1254">
        <v>6</v>
      </c>
      <c r="F1254" t="s">
        <v>924</v>
      </c>
      <c r="G1254" t="s">
        <v>168</v>
      </c>
      <c r="T1254">
        <v>1</v>
      </c>
      <c r="U1254">
        <v>0</v>
      </c>
      <c r="V1254">
        <v>0</v>
      </c>
      <c r="W1254">
        <v>0</v>
      </c>
      <c r="X1254">
        <v>0</v>
      </c>
      <c r="Y1254">
        <v>0</v>
      </c>
    </row>
    <row r="1255" spans="1:25" hidden="1" x14ac:dyDescent="0.2">
      <c r="A1255" t="s">
        <v>1028</v>
      </c>
      <c r="B1255" t="s">
        <v>795</v>
      </c>
      <c r="C1255" t="s">
        <v>41</v>
      </c>
      <c r="D1255" t="s">
        <v>59</v>
      </c>
      <c r="E1255">
        <v>7</v>
      </c>
      <c r="F1255" t="s">
        <v>1029</v>
      </c>
      <c r="G1255" t="s">
        <v>188</v>
      </c>
      <c r="T1255">
        <v>1</v>
      </c>
      <c r="U1255">
        <v>0</v>
      </c>
      <c r="V1255">
        <v>0</v>
      </c>
      <c r="W1255">
        <v>0</v>
      </c>
      <c r="X1255">
        <v>0</v>
      </c>
      <c r="Y1255">
        <v>0</v>
      </c>
    </row>
    <row r="1256" spans="1:25" hidden="1" x14ac:dyDescent="0.2">
      <c r="A1256" t="s">
        <v>1004</v>
      </c>
      <c r="B1256" t="s">
        <v>721</v>
      </c>
      <c r="C1256" t="s">
        <v>33</v>
      </c>
      <c r="D1256" t="s">
        <v>62</v>
      </c>
      <c r="E1256">
        <v>1</v>
      </c>
      <c r="F1256" t="s">
        <v>1005</v>
      </c>
      <c r="G1256" t="s">
        <v>97</v>
      </c>
      <c r="T1256">
        <v>13</v>
      </c>
      <c r="U1256">
        <v>9</v>
      </c>
      <c r="V1256">
        <v>98</v>
      </c>
      <c r="W1256">
        <v>2</v>
      </c>
      <c r="X1256">
        <v>1</v>
      </c>
      <c r="Y1256">
        <v>0</v>
      </c>
    </row>
    <row r="1257" spans="1:25" hidden="1" x14ac:dyDescent="0.2">
      <c r="A1257" t="s">
        <v>1154</v>
      </c>
      <c r="B1257" t="s">
        <v>795</v>
      </c>
      <c r="C1257" t="s">
        <v>39</v>
      </c>
      <c r="D1257" t="s">
        <v>31</v>
      </c>
      <c r="E1257">
        <v>4</v>
      </c>
      <c r="F1257" t="s">
        <v>1155</v>
      </c>
      <c r="G1257" t="s">
        <v>150</v>
      </c>
      <c r="T1257">
        <v>4</v>
      </c>
      <c r="U1257">
        <v>2</v>
      </c>
      <c r="V1257">
        <v>7</v>
      </c>
      <c r="W1257">
        <v>0</v>
      </c>
      <c r="X1257">
        <v>0</v>
      </c>
      <c r="Y1257">
        <v>0</v>
      </c>
    </row>
    <row r="1258" spans="1:25" hidden="1" x14ac:dyDescent="0.2">
      <c r="A1258" t="s">
        <v>1094</v>
      </c>
      <c r="B1258" t="s">
        <v>795</v>
      </c>
      <c r="C1258" t="s">
        <v>35</v>
      </c>
      <c r="D1258" t="s">
        <v>46</v>
      </c>
      <c r="E1258">
        <v>4</v>
      </c>
      <c r="F1258" t="s">
        <v>1095</v>
      </c>
      <c r="G1258" t="s">
        <v>151</v>
      </c>
      <c r="T1258">
        <v>1</v>
      </c>
      <c r="U1258">
        <v>1</v>
      </c>
      <c r="V1258">
        <v>4</v>
      </c>
      <c r="W1258">
        <v>0</v>
      </c>
      <c r="X1258">
        <v>0</v>
      </c>
      <c r="Y1258">
        <v>0</v>
      </c>
    </row>
    <row r="1259" spans="1:25" hidden="1" x14ac:dyDescent="0.2">
      <c r="A1259" t="s">
        <v>1156</v>
      </c>
      <c r="B1259" t="s">
        <v>721</v>
      </c>
      <c r="C1259" t="s">
        <v>55</v>
      </c>
      <c r="D1259" t="s">
        <v>56</v>
      </c>
      <c r="E1259">
        <v>2</v>
      </c>
      <c r="F1259" t="s">
        <v>1157</v>
      </c>
      <c r="G1259" t="s">
        <v>118</v>
      </c>
      <c r="T1259">
        <v>16</v>
      </c>
      <c r="U1259">
        <v>10</v>
      </c>
      <c r="V1259">
        <v>150</v>
      </c>
      <c r="W1259">
        <v>0</v>
      </c>
      <c r="X1259">
        <v>0</v>
      </c>
      <c r="Y1259">
        <v>1</v>
      </c>
    </row>
    <row r="1260" spans="1:25" x14ac:dyDescent="0.2">
      <c r="A1260" t="s">
        <v>1054</v>
      </c>
      <c r="B1260" t="s">
        <v>795</v>
      </c>
      <c r="C1260" t="s">
        <v>56</v>
      </c>
      <c r="D1260" t="s">
        <v>31</v>
      </c>
      <c r="E1260">
        <v>5</v>
      </c>
      <c r="F1260" t="s">
        <v>1055</v>
      </c>
      <c r="G1260" t="s">
        <v>164</v>
      </c>
      <c r="T1260">
        <v>1</v>
      </c>
      <c r="U1260">
        <v>1</v>
      </c>
      <c r="V1260">
        <v>33</v>
      </c>
      <c r="W1260">
        <v>0</v>
      </c>
      <c r="X1260">
        <v>0</v>
      </c>
      <c r="Y1260">
        <v>0</v>
      </c>
    </row>
    <row r="1261" spans="1:25" hidden="1" x14ac:dyDescent="0.2">
      <c r="A1261" t="s">
        <v>1022</v>
      </c>
      <c r="B1261" t="s">
        <v>721</v>
      </c>
      <c r="C1261" t="s">
        <v>48</v>
      </c>
      <c r="D1261" t="s">
        <v>55</v>
      </c>
      <c r="E1261">
        <v>4</v>
      </c>
      <c r="F1261" t="s">
        <v>1023</v>
      </c>
      <c r="G1261" t="s">
        <v>139</v>
      </c>
      <c r="T1261">
        <v>5</v>
      </c>
      <c r="U1261">
        <v>4</v>
      </c>
      <c r="V1261">
        <v>31</v>
      </c>
      <c r="W1261">
        <v>1</v>
      </c>
      <c r="X1261">
        <v>0</v>
      </c>
      <c r="Y1261">
        <v>0</v>
      </c>
    </row>
    <row r="1262" spans="1:25" hidden="1" x14ac:dyDescent="0.2">
      <c r="A1262" t="s">
        <v>1158</v>
      </c>
      <c r="B1262" t="s">
        <v>795</v>
      </c>
      <c r="C1262" t="s">
        <v>44</v>
      </c>
      <c r="D1262" t="s">
        <v>33</v>
      </c>
      <c r="E1262">
        <v>2</v>
      </c>
      <c r="F1262" t="s">
        <v>1159</v>
      </c>
      <c r="G1262" t="s">
        <v>111</v>
      </c>
      <c r="T1262">
        <v>1</v>
      </c>
      <c r="U1262">
        <v>0</v>
      </c>
      <c r="V1262">
        <v>0</v>
      </c>
      <c r="W1262">
        <v>0</v>
      </c>
      <c r="X1262">
        <v>0</v>
      </c>
      <c r="Y1262">
        <v>0</v>
      </c>
    </row>
    <row r="1263" spans="1:25" hidden="1" x14ac:dyDescent="0.2">
      <c r="A1263" t="s">
        <v>1160</v>
      </c>
      <c r="B1263" t="s">
        <v>795</v>
      </c>
      <c r="C1263" t="s">
        <v>55</v>
      </c>
      <c r="D1263" t="s">
        <v>31</v>
      </c>
      <c r="E1263">
        <v>1</v>
      </c>
      <c r="F1263" t="s">
        <v>1161</v>
      </c>
      <c r="G1263" t="s">
        <v>101</v>
      </c>
      <c r="T1263">
        <v>4</v>
      </c>
      <c r="U1263">
        <v>2</v>
      </c>
      <c r="V1263">
        <v>23</v>
      </c>
      <c r="W1263">
        <v>0</v>
      </c>
      <c r="X1263">
        <v>0</v>
      </c>
      <c r="Y1263">
        <v>0</v>
      </c>
    </row>
    <row r="1264" spans="1:25" hidden="1" x14ac:dyDescent="0.2">
      <c r="A1264" t="s">
        <v>1162</v>
      </c>
      <c r="B1264" t="s">
        <v>795</v>
      </c>
      <c r="C1264" t="s">
        <v>59</v>
      </c>
      <c r="D1264" t="s">
        <v>43</v>
      </c>
      <c r="E1264">
        <v>6</v>
      </c>
      <c r="F1264" t="s">
        <v>1163</v>
      </c>
      <c r="G1264" t="s">
        <v>180</v>
      </c>
      <c r="T1264">
        <v>3</v>
      </c>
      <c r="U1264">
        <v>3</v>
      </c>
      <c r="V1264">
        <v>23</v>
      </c>
      <c r="W1264">
        <v>0</v>
      </c>
      <c r="X1264">
        <v>0</v>
      </c>
      <c r="Y1264">
        <v>0</v>
      </c>
    </row>
    <row r="1265" spans="1:25" hidden="1" x14ac:dyDescent="0.2">
      <c r="A1265" t="s">
        <v>1066</v>
      </c>
      <c r="B1265" t="s">
        <v>721</v>
      </c>
      <c r="C1265" t="s">
        <v>60</v>
      </c>
      <c r="D1265" t="s">
        <v>55</v>
      </c>
      <c r="E1265">
        <v>6</v>
      </c>
      <c r="F1265" t="s">
        <v>1067</v>
      </c>
      <c r="G1265" t="s">
        <v>178</v>
      </c>
      <c r="T1265">
        <v>3</v>
      </c>
      <c r="U1265">
        <v>2</v>
      </c>
      <c r="V1265">
        <v>38</v>
      </c>
      <c r="W1265">
        <v>1</v>
      </c>
      <c r="X1265">
        <v>0</v>
      </c>
      <c r="Y1265">
        <v>0</v>
      </c>
    </row>
    <row r="1266" spans="1:25" hidden="1" x14ac:dyDescent="0.2">
      <c r="A1266" t="s">
        <v>1112</v>
      </c>
      <c r="B1266" t="s">
        <v>795</v>
      </c>
      <c r="C1266" t="s">
        <v>57</v>
      </c>
      <c r="D1266" t="s">
        <v>61</v>
      </c>
      <c r="E1266">
        <v>4</v>
      </c>
      <c r="F1266" t="s">
        <v>1113</v>
      </c>
      <c r="G1266" t="s">
        <v>153</v>
      </c>
      <c r="T1266">
        <v>5</v>
      </c>
      <c r="U1266">
        <v>4</v>
      </c>
      <c r="V1266">
        <v>29</v>
      </c>
      <c r="W1266">
        <v>0</v>
      </c>
      <c r="X1266">
        <v>0</v>
      </c>
      <c r="Y1266">
        <v>0</v>
      </c>
    </row>
    <row r="1267" spans="1:25" hidden="1" x14ac:dyDescent="0.2">
      <c r="A1267" t="s">
        <v>907</v>
      </c>
      <c r="B1267" t="s">
        <v>795</v>
      </c>
      <c r="C1267" t="s">
        <v>46</v>
      </c>
      <c r="D1267" t="s">
        <v>45</v>
      </c>
      <c r="E1267">
        <v>8</v>
      </c>
      <c r="F1267" t="s">
        <v>908</v>
      </c>
      <c r="G1267" t="s">
        <v>198</v>
      </c>
      <c r="T1267">
        <v>4</v>
      </c>
      <c r="U1267">
        <v>2</v>
      </c>
      <c r="V1267">
        <v>19</v>
      </c>
      <c r="W1267">
        <v>0</v>
      </c>
      <c r="X1267">
        <v>0</v>
      </c>
      <c r="Y1267">
        <v>0</v>
      </c>
    </row>
    <row r="1268" spans="1:25" hidden="1" x14ac:dyDescent="0.2">
      <c r="A1268" t="s">
        <v>935</v>
      </c>
      <c r="B1268" t="s">
        <v>721</v>
      </c>
      <c r="C1268" t="s">
        <v>58</v>
      </c>
      <c r="D1268" t="s">
        <v>59</v>
      </c>
      <c r="E1268">
        <v>1</v>
      </c>
      <c r="F1268" t="s">
        <v>936</v>
      </c>
      <c r="G1268" t="s">
        <v>96</v>
      </c>
      <c r="T1268">
        <v>3</v>
      </c>
      <c r="U1268">
        <v>0</v>
      </c>
      <c r="V1268">
        <v>0</v>
      </c>
      <c r="W1268">
        <v>0</v>
      </c>
      <c r="X1268">
        <v>0</v>
      </c>
      <c r="Y1268">
        <v>0</v>
      </c>
    </row>
    <row r="1269" spans="1:25" hidden="1" x14ac:dyDescent="0.2">
      <c r="A1269" t="s">
        <v>983</v>
      </c>
      <c r="B1269" t="s">
        <v>721</v>
      </c>
      <c r="C1269" t="s">
        <v>60</v>
      </c>
      <c r="D1269" t="s">
        <v>37</v>
      </c>
      <c r="E1269">
        <v>5</v>
      </c>
      <c r="F1269" t="s">
        <v>984</v>
      </c>
      <c r="G1269" t="s">
        <v>166</v>
      </c>
      <c r="T1269">
        <v>2</v>
      </c>
      <c r="U1269">
        <v>2</v>
      </c>
      <c r="V1269">
        <v>42</v>
      </c>
      <c r="W1269">
        <v>0</v>
      </c>
      <c r="X1269">
        <v>0</v>
      </c>
      <c r="Y1269">
        <v>0</v>
      </c>
    </row>
    <row r="1270" spans="1:25" hidden="1" x14ac:dyDescent="0.2">
      <c r="A1270" t="s">
        <v>1024</v>
      </c>
      <c r="B1270" t="s">
        <v>721</v>
      </c>
      <c r="C1270" t="s">
        <v>53</v>
      </c>
      <c r="D1270" t="s">
        <v>36</v>
      </c>
      <c r="E1270">
        <v>7</v>
      </c>
      <c r="F1270" t="s">
        <v>1025</v>
      </c>
      <c r="G1270" t="s">
        <v>191</v>
      </c>
      <c r="T1270">
        <v>3</v>
      </c>
      <c r="U1270">
        <v>3</v>
      </c>
      <c r="V1270">
        <v>54</v>
      </c>
      <c r="W1270">
        <v>1</v>
      </c>
      <c r="X1270">
        <v>0</v>
      </c>
      <c r="Y1270">
        <v>0</v>
      </c>
    </row>
    <row r="1271" spans="1:25" hidden="1" x14ac:dyDescent="0.2">
      <c r="A1271" t="s">
        <v>788</v>
      </c>
      <c r="B1271" t="s">
        <v>721</v>
      </c>
      <c r="C1271" t="s">
        <v>51</v>
      </c>
      <c r="D1271" t="s">
        <v>55</v>
      </c>
      <c r="E1271">
        <v>3</v>
      </c>
      <c r="F1271" t="s">
        <v>789</v>
      </c>
      <c r="G1271" t="s">
        <v>125</v>
      </c>
      <c r="T1271">
        <v>8</v>
      </c>
      <c r="U1271">
        <v>5</v>
      </c>
      <c r="V1271">
        <v>94</v>
      </c>
      <c r="W1271">
        <v>1</v>
      </c>
      <c r="X1271">
        <v>0</v>
      </c>
      <c r="Y1271">
        <v>0</v>
      </c>
    </row>
    <row r="1272" spans="1:25" hidden="1" x14ac:dyDescent="0.2">
      <c r="A1272" t="s">
        <v>1066</v>
      </c>
      <c r="B1272" t="s">
        <v>721</v>
      </c>
      <c r="C1272" t="s">
        <v>60</v>
      </c>
      <c r="D1272" t="s">
        <v>57</v>
      </c>
      <c r="E1272">
        <v>7</v>
      </c>
      <c r="F1272" t="s">
        <v>1067</v>
      </c>
      <c r="G1272" t="s">
        <v>182</v>
      </c>
      <c r="T1272">
        <v>3</v>
      </c>
      <c r="U1272">
        <v>1</v>
      </c>
      <c r="V1272">
        <v>2</v>
      </c>
      <c r="W1272">
        <v>0</v>
      </c>
      <c r="X1272">
        <v>0</v>
      </c>
      <c r="Y1272">
        <v>0</v>
      </c>
    </row>
    <row r="1273" spans="1:25" hidden="1" x14ac:dyDescent="0.2">
      <c r="A1273" t="s">
        <v>1164</v>
      </c>
      <c r="B1273" t="s">
        <v>721</v>
      </c>
      <c r="C1273" t="s">
        <v>54</v>
      </c>
      <c r="D1273" t="s">
        <v>58</v>
      </c>
      <c r="E1273">
        <v>5</v>
      </c>
      <c r="F1273" t="s">
        <v>1165</v>
      </c>
      <c r="G1273" t="s">
        <v>155</v>
      </c>
      <c r="T1273">
        <v>6</v>
      </c>
      <c r="U1273">
        <v>4</v>
      </c>
      <c r="V1273">
        <v>38</v>
      </c>
      <c r="W1273">
        <v>0</v>
      </c>
      <c r="X1273">
        <v>0</v>
      </c>
      <c r="Y1273">
        <v>0</v>
      </c>
    </row>
    <row r="1274" spans="1:25" hidden="1" x14ac:dyDescent="0.2">
      <c r="A1274" t="s">
        <v>881</v>
      </c>
      <c r="B1274" t="s">
        <v>721</v>
      </c>
      <c r="C1274" t="s">
        <v>55</v>
      </c>
      <c r="D1274" t="s">
        <v>45</v>
      </c>
      <c r="E1274">
        <v>5</v>
      </c>
      <c r="F1274" t="s">
        <v>882</v>
      </c>
      <c r="G1274" t="s">
        <v>157</v>
      </c>
      <c r="T1274">
        <v>9</v>
      </c>
      <c r="U1274">
        <v>4</v>
      </c>
      <c r="V1274">
        <v>78</v>
      </c>
      <c r="W1274">
        <v>0</v>
      </c>
      <c r="X1274">
        <v>0</v>
      </c>
      <c r="Y1274">
        <v>0</v>
      </c>
    </row>
    <row r="1275" spans="1:25" hidden="1" x14ac:dyDescent="0.2">
      <c r="A1275" t="s">
        <v>1166</v>
      </c>
      <c r="B1275" t="s">
        <v>721</v>
      </c>
      <c r="C1275" t="s">
        <v>31</v>
      </c>
      <c r="D1275" t="s">
        <v>56</v>
      </c>
      <c r="E1275">
        <v>5</v>
      </c>
      <c r="F1275" t="s">
        <v>1167</v>
      </c>
      <c r="G1275" t="s">
        <v>164</v>
      </c>
      <c r="T1275">
        <v>2</v>
      </c>
      <c r="U1275">
        <v>2</v>
      </c>
      <c r="V1275">
        <v>46</v>
      </c>
      <c r="W1275">
        <v>0</v>
      </c>
      <c r="X1275">
        <v>0</v>
      </c>
      <c r="Y1275">
        <v>0</v>
      </c>
    </row>
    <row r="1276" spans="1:25" hidden="1" x14ac:dyDescent="0.2">
      <c r="A1276" t="s">
        <v>1038</v>
      </c>
      <c r="B1276" t="s">
        <v>721</v>
      </c>
      <c r="C1276" t="s">
        <v>49</v>
      </c>
      <c r="D1276" t="s">
        <v>51</v>
      </c>
      <c r="E1276">
        <v>2</v>
      </c>
      <c r="F1276" t="s">
        <v>1039</v>
      </c>
      <c r="G1276" t="s">
        <v>113</v>
      </c>
      <c r="T1276">
        <v>6</v>
      </c>
      <c r="U1276">
        <v>5</v>
      </c>
      <c r="V1276">
        <v>45</v>
      </c>
      <c r="W1276">
        <v>1</v>
      </c>
      <c r="X1276">
        <v>0</v>
      </c>
      <c r="Y1276">
        <v>0</v>
      </c>
    </row>
    <row r="1277" spans="1:25" hidden="1" x14ac:dyDescent="0.2">
      <c r="A1277" t="s">
        <v>778</v>
      </c>
      <c r="B1277" t="s">
        <v>721</v>
      </c>
      <c r="C1277" t="s">
        <v>55</v>
      </c>
      <c r="D1277" t="s">
        <v>49</v>
      </c>
      <c r="E1277">
        <v>8</v>
      </c>
      <c r="F1277" t="s">
        <v>779</v>
      </c>
      <c r="G1277" t="s">
        <v>202</v>
      </c>
      <c r="T1277">
        <v>6</v>
      </c>
      <c r="U1277">
        <v>3</v>
      </c>
      <c r="V1277">
        <v>21</v>
      </c>
      <c r="W1277">
        <v>0</v>
      </c>
      <c r="X1277">
        <v>0</v>
      </c>
      <c r="Y1277">
        <v>0</v>
      </c>
    </row>
    <row r="1278" spans="1:25" hidden="1" x14ac:dyDescent="0.2">
      <c r="A1278" t="s">
        <v>1168</v>
      </c>
      <c r="B1278" t="s">
        <v>795</v>
      </c>
      <c r="C1278" t="s">
        <v>50</v>
      </c>
      <c r="D1278" t="s">
        <v>54</v>
      </c>
      <c r="E1278">
        <v>7</v>
      </c>
      <c r="F1278" t="s">
        <v>1169</v>
      </c>
      <c r="G1278" t="s">
        <v>183</v>
      </c>
      <c r="T1278">
        <v>1</v>
      </c>
      <c r="U1278">
        <v>1</v>
      </c>
      <c r="V1278">
        <v>11</v>
      </c>
      <c r="W1278">
        <v>0</v>
      </c>
      <c r="X1278">
        <v>0</v>
      </c>
      <c r="Y1278">
        <v>0</v>
      </c>
    </row>
    <row r="1279" spans="1:25" hidden="1" x14ac:dyDescent="0.2">
      <c r="A1279" t="s">
        <v>1170</v>
      </c>
      <c r="B1279" t="s">
        <v>721</v>
      </c>
      <c r="C1279" t="s">
        <v>43</v>
      </c>
      <c r="D1279" t="s">
        <v>34</v>
      </c>
      <c r="E1279">
        <v>5</v>
      </c>
      <c r="F1279" t="s">
        <v>1171</v>
      </c>
      <c r="G1279" t="s">
        <v>165</v>
      </c>
      <c r="T1279">
        <v>1</v>
      </c>
      <c r="U1279">
        <v>0</v>
      </c>
      <c r="V1279">
        <v>0</v>
      </c>
      <c r="W1279">
        <v>0</v>
      </c>
      <c r="X1279">
        <v>0</v>
      </c>
      <c r="Y1279">
        <v>0</v>
      </c>
    </row>
    <row r="1280" spans="1:25" hidden="1" x14ac:dyDescent="0.2">
      <c r="A1280" t="s">
        <v>855</v>
      </c>
      <c r="B1280" t="s">
        <v>721</v>
      </c>
      <c r="C1280" t="s">
        <v>45</v>
      </c>
      <c r="D1280" t="s">
        <v>31</v>
      </c>
      <c r="E1280">
        <v>6</v>
      </c>
      <c r="F1280" t="s">
        <v>856</v>
      </c>
      <c r="G1280" t="s">
        <v>172</v>
      </c>
      <c r="T1280">
        <v>13</v>
      </c>
      <c r="U1280">
        <v>9</v>
      </c>
      <c r="V1280">
        <v>117</v>
      </c>
      <c r="W1280">
        <v>0</v>
      </c>
      <c r="X1280">
        <v>0</v>
      </c>
      <c r="Y1280">
        <v>1</v>
      </c>
    </row>
    <row r="1281" spans="1:25" hidden="1" x14ac:dyDescent="0.2">
      <c r="A1281" t="s">
        <v>887</v>
      </c>
      <c r="B1281" t="s">
        <v>721</v>
      </c>
      <c r="C1281" t="s">
        <v>62</v>
      </c>
      <c r="D1281" t="s">
        <v>61</v>
      </c>
      <c r="E1281">
        <v>8</v>
      </c>
      <c r="F1281" t="s">
        <v>888</v>
      </c>
      <c r="G1281" t="s">
        <v>197</v>
      </c>
      <c r="T1281">
        <v>4</v>
      </c>
      <c r="U1281">
        <v>3</v>
      </c>
      <c r="V1281">
        <v>12</v>
      </c>
      <c r="W1281">
        <v>0</v>
      </c>
      <c r="X1281">
        <v>0</v>
      </c>
      <c r="Y1281">
        <v>0</v>
      </c>
    </row>
    <row r="1282" spans="1:25" hidden="1" x14ac:dyDescent="0.2">
      <c r="A1282" t="s">
        <v>1166</v>
      </c>
      <c r="B1282" t="s">
        <v>721</v>
      </c>
      <c r="C1282" t="s">
        <v>31</v>
      </c>
      <c r="D1282" t="s">
        <v>45</v>
      </c>
      <c r="E1282">
        <v>6</v>
      </c>
      <c r="F1282" t="s">
        <v>1167</v>
      </c>
      <c r="G1282" t="s">
        <v>172</v>
      </c>
      <c r="T1282">
        <v>1</v>
      </c>
      <c r="U1282">
        <v>0</v>
      </c>
      <c r="V1282">
        <v>0</v>
      </c>
      <c r="W1282">
        <v>0</v>
      </c>
      <c r="X1282">
        <v>0</v>
      </c>
      <c r="Y1282">
        <v>0</v>
      </c>
    </row>
    <row r="1283" spans="1:25" hidden="1" x14ac:dyDescent="0.2">
      <c r="A1283" t="s">
        <v>889</v>
      </c>
      <c r="B1283" t="s">
        <v>721</v>
      </c>
      <c r="C1283" t="s">
        <v>49</v>
      </c>
      <c r="D1283" t="s">
        <v>61</v>
      </c>
      <c r="E1283">
        <v>1</v>
      </c>
      <c r="F1283" t="s">
        <v>890</v>
      </c>
      <c r="G1283" t="s">
        <v>94</v>
      </c>
      <c r="T1283">
        <v>17</v>
      </c>
      <c r="U1283">
        <v>15</v>
      </c>
      <c r="V1283">
        <v>166</v>
      </c>
      <c r="W1283">
        <v>0</v>
      </c>
      <c r="X1283">
        <v>0</v>
      </c>
      <c r="Y1283">
        <v>1</v>
      </c>
    </row>
    <row r="1284" spans="1:25" hidden="1" x14ac:dyDescent="0.2">
      <c r="A1284" t="s">
        <v>1084</v>
      </c>
      <c r="B1284" t="s">
        <v>721</v>
      </c>
      <c r="C1284" t="s">
        <v>52</v>
      </c>
      <c r="D1284" t="s">
        <v>47</v>
      </c>
      <c r="E1284">
        <v>1</v>
      </c>
      <c r="F1284" t="s">
        <v>1085</v>
      </c>
      <c r="G1284" t="s">
        <v>95</v>
      </c>
      <c r="T1284">
        <v>11</v>
      </c>
      <c r="U1284">
        <v>5</v>
      </c>
      <c r="V1284">
        <v>78</v>
      </c>
      <c r="W1284">
        <v>0</v>
      </c>
      <c r="X1284">
        <v>0</v>
      </c>
      <c r="Y1284">
        <v>0</v>
      </c>
    </row>
    <row r="1285" spans="1:25" hidden="1" x14ac:dyDescent="0.2">
      <c r="A1285" t="s">
        <v>799</v>
      </c>
      <c r="B1285" t="s">
        <v>721</v>
      </c>
      <c r="C1285" t="s">
        <v>55</v>
      </c>
      <c r="D1285" t="s">
        <v>49</v>
      </c>
      <c r="E1285">
        <v>8</v>
      </c>
      <c r="F1285" t="s">
        <v>800</v>
      </c>
      <c r="G1285" t="s">
        <v>202</v>
      </c>
      <c r="T1285">
        <v>4</v>
      </c>
      <c r="U1285">
        <v>3</v>
      </c>
      <c r="V1285">
        <v>57</v>
      </c>
      <c r="W1285">
        <v>0</v>
      </c>
      <c r="X1285">
        <v>0</v>
      </c>
      <c r="Y1285">
        <v>0</v>
      </c>
    </row>
    <row r="1286" spans="1:25" hidden="1" x14ac:dyDescent="0.2">
      <c r="A1286" t="s">
        <v>1146</v>
      </c>
      <c r="B1286" t="s">
        <v>721</v>
      </c>
      <c r="C1286" t="s">
        <v>57</v>
      </c>
      <c r="D1286" t="s">
        <v>35</v>
      </c>
      <c r="E1286">
        <v>1</v>
      </c>
      <c r="F1286" t="s">
        <v>1147</v>
      </c>
      <c r="G1286" t="s">
        <v>99</v>
      </c>
      <c r="T1286">
        <v>10</v>
      </c>
      <c r="U1286">
        <v>8</v>
      </c>
      <c r="V1286">
        <v>76</v>
      </c>
      <c r="W1286">
        <v>0</v>
      </c>
      <c r="X1286">
        <v>0</v>
      </c>
      <c r="Y1286">
        <v>0</v>
      </c>
    </row>
    <row r="1287" spans="1:25" hidden="1" x14ac:dyDescent="0.2">
      <c r="A1287" t="s">
        <v>859</v>
      </c>
      <c r="B1287" t="s">
        <v>721</v>
      </c>
      <c r="C1287" t="s">
        <v>57</v>
      </c>
      <c r="D1287" t="s">
        <v>35</v>
      </c>
      <c r="E1287">
        <v>1</v>
      </c>
      <c r="F1287" t="s">
        <v>860</v>
      </c>
      <c r="G1287" t="s">
        <v>99</v>
      </c>
      <c r="T1287">
        <v>1</v>
      </c>
      <c r="U1287">
        <v>1</v>
      </c>
      <c r="V1287">
        <v>8</v>
      </c>
      <c r="W1287">
        <v>0</v>
      </c>
      <c r="X1287">
        <v>0</v>
      </c>
      <c r="Y1287">
        <v>0</v>
      </c>
    </row>
    <row r="1288" spans="1:25" hidden="1" x14ac:dyDescent="0.2">
      <c r="A1288" t="s">
        <v>961</v>
      </c>
      <c r="B1288" t="s">
        <v>795</v>
      </c>
      <c r="C1288" t="s">
        <v>60</v>
      </c>
      <c r="D1288" t="s">
        <v>46</v>
      </c>
      <c r="E1288">
        <v>3</v>
      </c>
      <c r="F1288" t="s">
        <v>962</v>
      </c>
      <c r="G1288" t="s">
        <v>134</v>
      </c>
      <c r="T1288">
        <v>2</v>
      </c>
      <c r="U1288">
        <v>0</v>
      </c>
      <c r="V1288">
        <v>0</v>
      </c>
      <c r="W1288">
        <v>0</v>
      </c>
      <c r="X1288">
        <v>0</v>
      </c>
      <c r="Y1288">
        <v>0</v>
      </c>
    </row>
    <row r="1289" spans="1:25" hidden="1" x14ac:dyDescent="0.2">
      <c r="A1289" t="s">
        <v>1172</v>
      </c>
      <c r="B1289" t="s">
        <v>795</v>
      </c>
      <c r="C1289" t="s">
        <v>55</v>
      </c>
      <c r="D1289" t="s">
        <v>51</v>
      </c>
      <c r="E1289">
        <v>3</v>
      </c>
      <c r="F1289" t="s">
        <v>1173</v>
      </c>
      <c r="G1289" t="s">
        <v>125</v>
      </c>
      <c r="T1289">
        <v>2</v>
      </c>
      <c r="U1289">
        <v>2</v>
      </c>
      <c r="V1289">
        <v>19</v>
      </c>
      <c r="W1289">
        <v>0</v>
      </c>
      <c r="X1289">
        <v>0</v>
      </c>
      <c r="Y1289">
        <v>0</v>
      </c>
    </row>
    <row r="1290" spans="1:25" hidden="1" x14ac:dyDescent="0.2">
      <c r="A1290" t="s">
        <v>883</v>
      </c>
      <c r="B1290" t="s">
        <v>721</v>
      </c>
      <c r="C1290" t="s">
        <v>38</v>
      </c>
      <c r="D1290" t="s">
        <v>41</v>
      </c>
      <c r="E1290">
        <v>5</v>
      </c>
      <c r="F1290" t="s">
        <v>884</v>
      </c>
      <c r="G1290" t="s">
        <v>159</v>
      </c>
      <c r="T1290">
        <v>7</v>
      </c>
      <c r="U1290">
        <v>5</v>
      </c>
      <c r="V1290">
        <v>44</v>
      </c>
      <c r="W1290">
        <v>0</v>
      </c>
      <c r="X1290">
        <v>0</v>
      </c>
      <c r="Y1290">
        <v>0</v>
      </c>
    </row>
    <row r="1291" spans="1:25" hidden="1" x14ac:dyDescent="0.2">
      <c r="A1291" t="s">
        <v>875</v>
      </c>
      <c r="B1291" t="s">
        <v>795</v>
      </c>
      <c r="C1291" t="s">
        <v>34</v>
      </c>
      <c r="D1291" t="s">
        <v>37</v>
      </c>
      <c r="E1291">
        <v>7</v>
      </c>
      <c r="F1291" t="s">
        <v>876</v>
      </c>
      <c r="G1291" t="s">
        <v>193</v>
      </c>
      <c r="T1291">
        <v>8</v>
      </c>
      <c r="U1291">
        <v>6</v>
      </c>
      <c r="V1291">
        <v>73</v>
      </c>
      <c r="W1291">
        <v>0</v>
      </c>
      <c r="X1291">
        <v>0</v>
      </c>
      <c r="Y1291">
        <v>0</v>
      </c>
    </row>
    <row r="1292" spans="1:25" hidden="1" x14ac:dyDescent="0.2">
      <c r="A1292" t="s">
        <v>1076</v>
      </c>
      <c r="B1292" t="s">
        <v>721</v>
      </c>
      <c r="C1292" t="s">
        <v>56</v>
      </c>
      <c r="D1292" t="s">
        <v>55</v>
      </c>
      <c r="E1292">
        <v>2</v>
      </c>
      <c r="F1292" t="s">
        <v>1077</v>
      </c>
      <c r="G1292" t="s">
        <v>118</v>
      </c>
      <c r="T1292">
        <v>1</v>
      </c>
      <c r="U1292">
        <v>1</v>
      </c>
      <c r="V1292">
        <v>12</v>
      </c>
      <c r="W1292">
        <v>1</v>
      </c>
      <c r="X1292">
        <v>0</v>
      </c>
      <c r="Y1292">
        <v>0</v>
      </c>
    </row>
    <row r="1293" spans="1:25" hidden="1" x14ac:dyDescent="0.2">
      <c r="A1293" t="s">
        <v>1294</v>
      </c>
      <c r="B1293" t="s">
        <v>795</v>
      </c>
      <c r="C1293" t="s">
        <v>35</v>
      </c>
      <c r="D1293" t="s">
        <v>60</v>
      </c>
      <c r="E1293">
        <v>8</v>
      </c>
      <c r="F1293" t="s">
        <v>1295</v>
      </c>
      <c r="G1293" t="s">
        <v>203</v>
      </c>
      <c r="T1293">
        <v>2</v>
      </c>
      <c r="U1293">
        <v>2</v>
      </c>
      <c r="V1293">
        <v>7</v>
      </c>
      <c r="W1293">
        <v>0</v>
      </c>
      <c r="X1293">
        <v>0</v>
      </c>
      <c r="Y1293">
        <v>0</v>
      </c>
    </row>
    <row r="1294" spans="1:25" hidden="1" x14ac:dyDescent="0.2">
      <c r="A1294" t="s">
        <v>1174</v>
      </c>
      <c r="B1294" t="s">
        <v>721</v>
      </c>
      <c r="C1294" t="s">
        <v>49</v>
      </c>
      <c r="D1294" t="s">
        <v>51</v>
      </c>
      <c r="E1294">
        <v>2</v>
      </c>
      <c r="F1294" t="s">
        <v>1175</v>
      </c>
      <c r="G1294" t="s">
        <v>113</v>
      </c>
      <c r="T1294">
        <v>4</v>
      </c>
      <c r="U1294">
        <v>2</v>
      </c>
      <c r="V1294">
        <v>55</v>
      </c>
      <c r="W1294">
        <v>1</v>
      </c>
      <c r="X1294">
        <v>0</v>
      </c>
      <c r="Y1294">
        <v>0</v>
      </c>
    </row>
    <row r="1295" spans="1:25" hidden="1" x14ac:dyDescent="0.2">
      <c r="A1295" t="s">
        <v>1176</v>
      </c>
      <c r="B1295" t="s">
        <v>721</v>
      </c>
      <c r="C1295" t="s">
        <v>56</v>
      </c>
      <c r="D1295" t="s">
        <v>51</v>
      </c>
      <c r="E1295">
        <v>1</v>
      </c>
      <c r="F1295" t="s">
        <v>1177</v>
      </c>
      <c r="G1295" t="s">
        <v>102</v>
      </c>
      <c r="T1295">
        <v>1</v>
      </c>
      <c r="U1295">
        <v>1</v>
      </c>
      <c r="V1295">
        <v>8</v>
      </c>
      <c r="W1295">
        <v>0</v>
      </c>
      <c r="X1295">
        <v>0</v>
      </c>
      <c r="Y1295">
        <v>0</v>
      </c>
    </row>
    <row r="1296" spans="1:25" hidden="1" x14ac:dyDescent="0.2">
      <c r="A1296" t="s">
        <v>1118</v>
      </c>
      <c r="B1296" t="s">
        <v>721</v>
      </c>
      <c r="C1296" t="s">
        <v>37</v>
      </c>
      <c r="D1296" t="s">
        <v>41</v>
      </c>
      <c r="E1296">
        <v>8</v>
      </c>
      <c r="F1296" t="s">
        <v>1119</v>
      </c>
      <c r="G1296" t="s">
        <v>201</v>
      </c>
      <c r="T1296">
        <v>9</v>
      </c>
      <c r="U1296">
        <v>5</v>
      </c>
      <c r="V1296">
        <v>55</v>
      </c>
      <c r="W1296">
        <v>0</v>
      </c>
      <c r="X1296">
        <v>0</v>
      </c>
      <c r="Y1296">
        <v>0</v>
      </c>
    </row>
    <row r="1297" spans="1:25" hidden="1" x14ac:dyDescent="0.2">
      <c r="A1297" t="s">
        <v>933</v>
      </c>
      <c r="B1297" t="s">
        <v>721</v>
      </c>
      <c r="C1297" t="s">
        <v>33</v>
      </c>
      <c r="D1297" t="s">
        <v>62</v>
      </c>
      <c r="E1297">
        <v>1</v>
      </c>
      <c r="F1297" t="s">
        <v>934</v>
      </c>
      <c r="G1297" t="s">
        <v>97</v>
      </c>
      <c r="T1297">
        <v>11</v>
      </c>
      <c r="U1297">
        <v>6</v>
      </c>
      <c r="V1297">
        <v>105</v>
      </c>
      <c r="W1297">
        <v>0</v>
      </c>
      <c r="X1297">
        <v>0</v>
      </c>
      <c r="Y1297">
        <v>1</v>
      </c>
    </row>
    <row r="1298" spans="1:25" hidden="1" x14ac:dyDescent="0.2">
      <c r="A1298" t="s">
        <v>1178</v>
      </c>
      <c r="B1298" t="s">
        <v>721</v>
      </c>
      <c r="C1298" t="s">
        <v>34</v>
      </c>
      <c r="D1298" t="s">
        <v>41</v>
      </c>
      <c r="E1298">
        <v>4</v>
      </c>
      <c r="F1298" t="s">
        <v>1179</v>
      </c>
      <c r="G1298" t="s">
        <v>152</v>
      </c>
      <c r="T1298">
        <v>1</v>
      </c>
      <c r="U1298">
        <v>1</v>
      </c>
      <c r="V1298">
        <v>67</v>
      </c>
      <c r="W1298">
        <v>0</v>
      </c>
      <c r="X1298">
        <v>0</v>
      </c>
      <c r="Y1298">
        <v>0</v>
      </c>
    </row>
    <row r="1299" spans="1:25" hidden="1" x14ac:dyDescent="0.2">
      <c r="A1299" t="s">
        <v>788</v>
      </c>
      <c r="B1299" t="s">
        <v>721</v>
      </c>
      <c r="C1299" t="s">
        <v>51</v>
      </c>
      <c r="D1299" t="s">
        <v>58</v>
      </c>
      <c r="E1299">
        <v>6</v>
      </c>
      <c r="F1299" t="s">
        <v>789</v>
      </c>
      <c r="G1299" t="s">
        <v>171</v>
      </c>
      <c r="T1299">
        <v>12</v>
      </c>
      <c r="U1299">
        <v>9</v>
      </c>
      <c r="V1299">
        <v>95</v>
      </c>
      <c r="W1299">
        <v>1</v>
      </c>
      <c r="X1299">
        <v>0</v>
      </c>
      <c r="Y1299">
        <v>0</v>
      </c>
    </row>
    <row r="1300" spans="1:25" hidden="1" x14ac:dyDescent="0.2">
      <c r="A1300" t="s">
        <v>933</v>
      </c>
      <c r="B1300" t="s">
        <v>721</v>
      </c>
      <c r="C1300" t="s">
        <v>33</v>
      </c>
      <c r="D1300" t="s">
        <v>44</v>
      </c>
      <c r="E1300">
        <v>2</v>
      </c>
      <c r="F1300" t="s">
        <v>934</v>
      </c>
      <c r="G1300" t="s">
        <v>111</v>
      </c>
      <c r="T1300">
        <v>8</v>
      </c>
      <c r="U1300">
        <v>3</v>
      </c>
      <c r="V1300">
        <v>63</v>
      </c>
      <c r="W1300">
        <v>0</v>
      </c>
      <c r="X1300">
        <v>0</v>
      </c>
      <c r="Y1300">
        <v>0</v>
      </c>
    </row>
    <row r="1301" spans="1:25" hidden="1" x14ac:dyDescent="0.2">
      <c r="A1301" t="s">
        <v>1088</v>
      </c>
      <c r="B1301" t="s">
        <v>721</v>
      </c>
      <c r="C1301" t="s">
        <v>33</v>
      </c>
      <c r="D1301" t="s">
        <v>40</v>
      </c>
      <c r="E1301">
        <v>6</v>
      </c>
      <c r="F1301" t="s">
        <v>1089</v>
      </c>
      <c r="G1301" t="s">
        <v>173</v>
      </c>
      <c r="T1301">
        <v>6</v>
      </c>
      <c r="U1301">
        <v>4</v>
      </c>
      <c r="V1301">
        <v>63</v>
      </c>
      <c r="W1301">
        <v>0</v>
      </c>
      <c r="X1301">
        <v>0</v>
      </c>
      <c r="Y1301">
        <v>0</v>
      </c>
    </row>
    <row r="1302" spans="1:25" hidden="1" x14ac:dyDescent="0.2">
      <c r="A1302" t="s">
        <v>1120</v>
      </c>
      <c r="B1302" t="s">
        <v>795</v>
      </c>
      <c r="C1302" t="s">
        <v>40</v>
      </c>
      <c r="D1302" t="s">
        <v>58</v>
      </c>
      <c r="E1302">
        <v>7</v>
      </c>
      <c r="F1302" t="s">
        <v>1121</v>
      </c>
      <c r="G1302" t="s">
        <v>184</v>
      </c>
      <c r="T1302">
        <v>5</v>
      </c>
      <c r="U1302">
        <v>1</v>
      </c>
      <c r="V1302">
        <v>4</v>
      </c>
      <c r="W1302">
        <v>0</v>
      </c>
      <c r="X1302">
        <v>0</v>
      </c>
      <c r="Y1302">
        <v>0</v>
      </c>
    </row>
    <row r="1303" spans="1:25" hidden="1" x14ac:dyDescent="0.2">
      <c r="A1303" t="s">
        <v>957</v>
      </c>
      <c r="B1303" t="s">
        <v>721</v>
      </c>
      <c r="C1303" t="s">
        <v>53</v>
      </c>
      <c r="D1303" t="s">
        <v>36</v>
      </c>
      <c r="E1303">
        <v>7</v>
      </c>
      <c r="F1303" t="s">
        <v>958</v>
      </c>
      <c r="G1303" t="s">
        <v>191</v>
      </c>
      <c r="T1303">
        <v>6</v>
      </c>
      <c r="U1303">
        <v>5</v>
      </c>
      <c r="V1303">
        <v>55</v>
      </c>
      <c r="W1303">
        <v>0</v>
      </c>
      <c r="X1303">
        <v>0</v>
      </c>
      <c r="Y1303">
        <v>0</v>
      </c>
    </row>
    <row r="1304" spans="1:25" hidden="1" x14ac:dyDescent="0.2">
      <c r="A1304" t="s">
        <v>877</v>
      </c>
      <c r="B1304" t="s">
        <v>795</v>
      </c>
      <c r="C1304" t="s">
        <v>35</v>
      </c>
      <c r="D1304" t="s">
        <v>57</v>
      </c>
      <c r="E1304">
        <v>1</v>
      </c>
      <c r="F1304" t="s">
        <v>878</v>
      </c>
      <c r="G1304" t="s">
        <v>99</v>
      </c>
      <c r="T1304">
        <v>6</v>
      </c>
      <c r="U1304">
        <v>5</v>
      </c>
      <c r="V1304">
        <v>85</v>
      </c>
      <c r="W1304">
        <v>0</v>
      </c>
      <c r="X1304">
        <v>0</v>
      </c>
      <c r="Y1304">
        <v>0</v>
      </c>
    </row>
    <row r="1305" spans="1:25" hidden="1" x14ac:dyDescent="0.2">
      <c r="A1305" t="s">
        <v>1180</v>
      </c>
      <c r="B1305" t="s">
        <v>795</v>
      </c>
      <c r="C1305" t="s">
        <v>42</v>
      </c>
      <c r="D1305" t="s">
        <v>32</v>
      </c>
      <c r="E1305">
        <v>4</v>
      </c>
      <c r="F1305" t="s">
        <v>1181</v>
      </c>
      <c r="G1305" t="s">
        <v>146</v>
      </c>
      <c r="T1305">
        <v>9</v>
      </c>
      <c r="U1305">
        <v>2</v>
      </c>
      <c r="V1305">
        <v>19</v>
      </c>
      <c r="W1305">
        <v>0</v>
      </c>
      <c r="X1305">
        <v>0</v>
      </c>
      <c r="Y1305">
        <v>0</v>
      </c>
    </row>
    <row r="1306" spans="1:25" hidden="1" x14ac:dyDescent="0.2">
      <c r="A1306" t="s">
        <v>847</v>
      </c>
      <c r="B1306" t="s">
        <v>721</v>
      </c>
      <c r="C1306" t="s">
        <v>32</v>
      </c>
      <c r="D1306" t="s">
        <v>42</v>
      </c>
      <c r="E1306">
        <v>4</v>
      </c>
      <c r="F1306" t="s">
        <v>848</v>
      </c>
      <c r="G1306" t="s">
        <v>146</v>
      </c>
      <c r="T1306">
        <v>11</v>
      </c>
      <c r="U1306">
        <v>7</v>
      </c>
      <c r="V1306">
        <v>128</v>
      </c>
      <c r="W1306">
        <v>0</v>
      </c>
      <c r="X1306">
        <v>0</v>
      </c>
      <c r="Y1306">
        <v>1</v>
      </c>
    </row>
    <row r="1307" spans="1:25" hidden="1" x14ac:dyDescent="0.2">
      <c r="A1307" t="s">
        <v>1152</v>
      </c>
      <c r="B1307" t="s">
        <v>795</v>
      </c>
      <c r="C1307" t="s">
        <v>44</v>
      </c>
      <c r="D1307" t="s">
        <v>59</v>
      </c>
      <c r="E1307">
        <v>8</v>
      </c>
      <c r="F1307" t="s">
        <v>1153</v>
      </c>
      <c r="G1307" t="s">
        <v>209</v>
      </c>
      <c r="T1307">
        <v>12</v>
      </c>
      <c r="U1307">
        <v>6</v>
      </c>
      <c r="V1307">
        <v>79</v>
      </c>
      <c r="W1307">
        <v>1</v>
      </c>
      <c r="X1307">
        <v>0</v>
      </c>
      <c r="Y1307">
        <v>0</v>
      </c>
    </row>
    <row r="1308" spans="1:25" hidden="1" x14ac:dyDescent="0.2">
      <c r="A1308" t="s">
        <v>1112</v>
      </c>
      <c r="B1308" t="s">
        <v>795</v>
      </c>
      <c r="C1308" t="s">
        <v>57</v>
      </c>
      <c r="D1308" t="s">
        <v>60</v>
      </c>
      <c r="E1308">
        <v>7</v>
      </c>
      <c r="F1308" t="s">
        <v>1113</v>
      </c>
      <c r="G1308" t="s">
        <v>182</v>
      </c>
      <c r="T1308">
        <v>5</v>
      </c>
      <c r="U1308">
        <v>2</v>
      </c>
      <c r="V1308">
        <v>31</v>
      </c>
      <c r="W1308">
        <v>0</v>
      </c>
      <c r="X1308">
        <v>0</v>
      </c>
      <c r="Y1308">
        <v>0</v>
      </c>
    </row>
    <row r="1309" spans="1:25" hidden="1" x14ac:dyDescent="0.2">
      <c r="A1309" t="s">
        <v>1090</v>
      </c>
      <c r="B1309" t="s">
        <v>795</v>
      </c>
      <c r="C1309" t="s">
        <v>52</v>
      </c>
      <c r="D1309" t="s">
        <v>47</v>
      </c>
      <c r="E1309">
        <v>1</v>
      </c>
      <c r="F1309" t="s">
        <v>1091</v>
      </c>
      <c r="G1309" t="s">
        <v>95</v>
      </c>
      <c r="T1309">
        <v>7</v>
      </c>
      <c r="U1309">
        <v>5</v>
      </c>
      <c r="V1309">
        <v>55</v>
      </c>
      <c r="W1309">
        <v>1</v>
      </c>
      <c r="X1309">
        <v>0</v>
      </c>
      <c r="Y1309">
        <v>0</v>
      </c>
    </row>
    <row r="1310" spans="1:25" hidden="1" x14ac:dyDescent="0.2">
      <c r="A1310" t="s">
        <v>851</v>
      </c>
      <c r="B1310" t="s">
        <v>721</v>
      </c>
      <c r="C1310" t="s">
        <v>40</v>
      </c>
      <c r="D1310" t="s">
        <v>33</v>
      </c>
      <c r="E1310">
        <v>6</v>
      </c>
      <c r="F1310" t="s">
        <v>852</v>
      </c>
      <c r="G1310" t="s">
        <v>173</v>
      </c>
      <c r="T1310">
        <v>7</v>
      </c>
      <c r="U1310">
        <v>2</v>
      </c>
      <c r="V1310">
        <v>30</v>
      </c>
      <c r="W1310">
        <v>1</v>
      </c>
      <c r="X1310">
        <v>0</v>
      </c>
      <c r="Y1310">
        <v>0</v>
      </c>
    </row>
    <row r="1311" spans="1:25" hidden="1" x14ac:dyDescent="0.2">
      <c r="A1311" t="s">
        <v>855</v>
      </c>
      <c r="B1311" t="s">
        <v>721</v>
      </c>
      <c r="C1311" t="s">
        <v>45</v>
      </c>
      <c r="D1311" t="s">
        <v>46</v>
      </c>
      <c r="E1311">
        <v>8</v>
      </c>
      <c r="F1311" t="s">
        <v>856</v>
      </c>
      <c r="G1311" t="s">
        <v>198</v>
      </c>
      <c r="T1311">
        <v>5</v>
      </c>
      <c r="U1311">
        <v>3</v>
      </c>
      <c r="V1311">
        <v>26</v>
      </c>
      <c r="W1311">
        <v>0</v>
      </c>
      <c r="X1311">
        <v>0</v>
      </c>
      <c r="Y1311">
        <v>0</v>
      </c>
    </row>
    <row r="1312" spans="1:25" hidden="1" x14ac:dyDescent="0.2">
      <c r="A1312" t="s">
        <v>815</v>
      </c>
      <c r="B1312" t="s">
        <v>721</v>
      </c>
      <c r="C1312" t="s">
        <v>54</v>
      </c>
      <c r="D1312" t="s">
        <v>59</v>
      </c>
      <c r="E1312">
        <v>3</v>
      </c>
      <c r="F1312" t="s">
        <v>816</v>
      </c>
      <c r="G1312" t="s">
        <v>126</v>
      </c>
      <c r="T1312">
        <v>6</v>
      </c>
      <c r="U1312">
        <v>3</v>
      </c>
      <c r="V1312">
        <v>20</v>
      </c>
      <c r="W1312">
        <v>0</v>
      </c>
      <c r="X1312">
        <v>0</v>
      </c>
      <c r="Y1312">
        <v>0</v>
      </c>
    </row>
    <row r="1313" spans="1:25" hidden="1" x14ac:dyDescent="0.2">
      <c r="A1313" t="s">
        <v>1070</v>
      </c>
      <c r="B1313" t="s">
        <v>795</v>
      </c>
      <c r="C1313" t="s">
        <v>49</v>
      </c>
      <c r="D1313" t="s">
        <v>39</v>
      </c>
      <c r="E1313">
        <v>3</v>
      </c>
      <c r="F1313" t="s">
        <v>1071</v>
      </c>
      <c r="G1313" t="s">
        <v>132</v>
      </c>
      <c r="T1313">
        <v>4</v>
      </c>
      <c r="U1313">
        <v>4</v>
      </c>
      <c r="V1313">
        <v>35</v>
      </c>
      <c r="W1313">
        <v>0</v>
      </c>
      <c r="X1313">
        <v>0</v>
      </c>
      <c r="Y1313">
        <v>0</v>
      </c>
    </row>
    <row r="1314" spans="1:25" hidden="1" x14ac:dyDescent="0.2">
      <c r="A1314" t="s">
        <v>823</v>
      </c>
      <c r="B1314" t="s">
        <v>721</v>
      </c>
      <c r="C1314" t="s">
        <v>46</v>
      </c>
      <c r="D1314" t="s">
        <v>60</v>
      </c>
      <c r="E1314">
        <v>3</v>
      </c>
      <c r="F1314" t="s">
        <v>824</v>
      </c>
      <c r="G1314" t="s">
        <v>134</v>
      </c>
      <c r="T1314">
        <v>5</v>
      </c>
      <c r="U1314">
        <v>3</v>
      </c>
      <c r="V1314">
        <v>62</v>
      </c>
      <c r="W1314">
        <v>0</v>
      </c>
      <c r="X1314">
        <v>0</v>
      </c>
      <c r="Y1314">
        <v>0</v>
      </c>
    </row>
    <row r="1315" spans="1:25" hidden="1" x14ac:dyDescent="0.2">
      <c r="A1315" t="s">
        <v>1100</v>
      </c>
      <c r="B1315" t="s">
        <v>795</v>
      </c>
      <c r="C1315" t="s">
        <v>53</v>
      </c>
      <c r="D1315" t="s">
        <v>32</v>
      </c>
      <c r="E1315">
        <v>6</v>
      </c>
      <c r="F1315" t="s">
        <v>1101</v>
      </c>
      <c r="G1315" t="s">
        <v>176</v>
      </c>
      <c r="T1315">
        <v>4</v>
      </c>
      <c r="U1315">
        <v>4</v>
      </c>
      <c r="V1315">
        <v>39</v>
      </c>
      <c r="W1315">
        <v>0</v>
      </c>
      <c r="X1315">
        <v>0</v>
      </c>
      <c r="Y1315">
        <v>0</v>
      </c>
    </row>
    <row r="1316" spans="1:25" hidden="1" x14ac:dyDescent="0.2">
      <c r="A1316" t="s">
        <v>1060</v>
      </c>
      <c r="B1316" t="s">
        <v>721</v>
      </c>
      <c r="C1316" t="s">
        <v>38</v>
      </c>
      <c r="D1316" t="s">
        <v>34</v>
      </c>
      <c r="E1316">
        <v>2</v>
      </c>
      <c r="F1316" t="s">
        <v>1061</v>
      </c>
      <c r="G1316" t="s">
        <v>119</v>
      </c>
      <c r="T1316">
        <v>2</v>
      </c>
      <c r="U1316">
        <v>0</v>
      </c>
      <c r="V1316">
        <v>0</v>
      </c>
      <c r="W1316">
        <v>0</v>
      </c>
      <c r="X1316">
        <v>0</v>
      </c>
      <c r="Y1316">
        <v>0</v>
      </c>
    </row>
    <row r="1317" spans="1:25" hidden="1" x14ac:dyDescent="0.2">
      <c r="A1317" t="s">
        <v>1074</v>
      </c>
      <c r="B1317" t="s">
        <v>795</v>
      </c>
      <c r="C1317" t="s">
        <v>50</v>
      </c>
      <c r="D1317" t="s">
        <v>41</v>
      </c>
      <c r="E1317">
        <v>6</v>
      </c>
      <c r="F1317" t="s">
        <v>1075</v>
      </c>
      <c r="G1317" t="s">
        <v>168</v>
      </c>
      <c r="T1317">
        <v>5</v>
      </c>
      <c r="U1317">
        <v>3</v>
      </c>
      <c r="V1317">
        <v>32</v>
      </c>
      <c r="W1317">
        <v>0</v>
      </c>
      <c r="X1317">
        <v>0</v>
      </c>
      <c r="Y1317">
        <v>0</v>
      </c>
    </row>
    <row r="1318" spans="1:25" hidden="1" x14ac:dyDescent="0.2">
      <c r="A1318" t="s">
        <v>1100</v>
      </c>
      <c r="B1318" t="s">
        <v>795</v>
      </c>
      <c r="C1318" t="s">
        <v>53</v>
      </c>
      <c r="D1318" t="s">
        <v>42</v>
      </c>
      <c r="E1318">
        <v>1</v>
      </c>
      <c r="F1318" t="s">
        <v>1101</v>
      </c>
      <c r="G1318" t="s">
        <v>98</v>
      </c>
      <c r="T1318">
        <v>2</v>
      </c>
      <c r="U1318">
        <v>2</v>
      </c>
      <c r="V1318">
        <v>8</v>
      </c>
      <c r="W1318">
        <v>0</v>
      </c>
      <c r="X1318">
        <v>0</v>
      </c>
      <c r="Y1318">
        <v>0</v>
      </c>
    </row>
    <row r="1319" spans="1:25" hidden="1" x14ac:dyDescent="0.2">
      <c r="A1319" t="s">
        <v>1028</v>
      </c>
      <c r="B1319" t="s">
        <v>795</v>
      </c>
      <c r="C1319" t="s">
        <v>41</v>
      </c>
      <c r="D1319" t="s">
        <v>36</v>
      </c>
      <c r="E1319">
        <v>2</v>
      </c>
      <c r="F1319" t="s">
        <v>1029</v>
      </c>
      <c r="G1319" t="s">
        <v>117</v>
      </c>
      <c r="T1319">
        <v>4</v>
      </c>
      <c r="U1319">
        <v>1</v>
      </c>
      <c r="V1319">
        <v>2</v>
      </c>
      <c r="W1319">
        <v>0</v>
      </c>
      <c r="X1319">
        <v>0</v>
      </c>
      <c r="Y1319">
        <v>0</v>
      </c>
    </row>
    <row r="1320" spans="1:25" hidden="1" x14ac:dyDescent="0.2">
      <c r="A1320" t="s">
        <v>993</v>
      </c>
      <c r="B1320" t="s">
        <v>795</v>
      </c>
      <c r="C1320" t="s">
        <v>51</v>
      </c>
      <c r="D1320" t="s">
        <v>55</v>
      </c>
      <c r="E1320">
        <v>3</v>
      </c>
      <c r="F1320" t="s">
        <v>994</v>
      </c>
      <c r="G1320" t="s">
        <v>125</v>
      </c>
      <c r="T1320">
        <v>3</v>
      </c>
      <c r="U1320">
        <v>0</v>
      </c>
      <c r="V1320">
        <v>0</v>
      </c>
      <c r="W1320">
        <v>0</v>
      </c>
      <c r="X1320">
        <v>0</v>
      </c>
      <c r="Y1320">
        <v>0</v>
      </c>
    </row>
    <row r="1321" spans="1:25" hidden="1" x14ac:dyDescent="0.2">
      <c r="A1321" t="s">
        <v>1072</v>
      </c>
      <c r="B1321" t="s">
        <v>721</v>
      </c>
      <c r="C1321" t="s">
        <v>31</v>
      </c>
      <c r="D1321" t="s">
        <v>39</v>
      </c>
      <c r="E1321">
        <v>4</v>
      </c>
      <c r="F1321" t="s">
        <v>1073</v>
      </c>
      <c r="G1321" t="s">
        <v>150</v>
      </c>
      <c r="T1321">
        <v>1</v>
      </c>
      <c r="U1321">
        <v>0</v>
      </c>
      <c r="V1321">
        <v>0</v>
      </c>
      <c r="W1321">
        <v>0</v>
      </c>
      <c r="X1321">
        <v>0</v>
      </c>
      <c r="Y1321">
        <v>0</v>
      </c>
    </row>
    <row r="1322" spans="1:25" hidden="1" x14ac:dyDescent="0.2">
      <c r="A1322" t="s">
        <v>1028</v>
      </c>
      <c r="B1322" t="s">
        <v>795</v>
      </c>
      <c r="C1322" t="s">
        <v>41</v>
      </c>
      <c r="D1322" t="s">
        <v>34</v>
      </c>
      <c r="E1322">
        <v>4</v>
      </c>
      <c r="F1322" t="s">
        <v>1029</v>
      </c>
      <c r="G1322" t="s">
        <v>152</v>
      </c>
      <c r="T1322">
        <v>2</v>
      </c>
      <c r="U1322">
        <v>2</v>
      </c>
      <c r="V1322">
        <v>11</v>
      </c>
      <c r="W1322">
        <v>1</v>
      </c>
      <c r="X1322">
        <v>0</v>
      </c>
      <c r="Y1322">
        <v>0</v>
      </c>
    </row>
    <row r="1323" spans="1:25" hidden="1" x14ac:dyDescent="0.2">
      <c r="A1323" t="s">
        <v>1008</v>
      </c>
      <c r="B1323" t="s">
        <v>531</v>
      </c>
      <c r="C1323" t="s">
        <v>55</v>
      </c>
      <c r="D1323" t="s">
        <v>45</v>
      </c>
      <c r="E1323">
        <v>5</v>
      </c>
      <c r="F1323" t="s">
        <v>1009</v>
      </c>
      <c r="G1323" t="s">
        <v>157</v>
      </c>
      <c r="T1323">
        <v>6</v>
      </c>
      <c r="U1323">
        <v>3</v>
      </c>
      <c r="V1323">
        <v>31</v>
      </c>
      <c r="W1323">
        <v>1</v>
      </c>
      <c r="X1323">
        <v>0</v>
      </c>
      <c r="Y1323">
        <v>0</v>
      </c>
    </row>
    <row r="1324" spans="1:25" hidden="1" x14ac:dyDescent="0.2">
      <c r="A1324" t="s">
        <v>953</v>
      </c>
      <c r="B1324" t="s">
        <v>721</v>
      </c>
      <c r="C1324" t="s">
        <v>60</v>
      </c>
      <c r="D1324" t="s">
        <v>57</v>
      </c>
      <c r="E1324">
        <v>7</v>
      </c>
      <c r="F1324" t="s">
        <v>954</v>
      </c>
      <c r="G1324" t="s">
        <v>182</v>
      </c>
      <c r="T1324">
        <v>7</v>
      </c>
      <c r="U1324">
        <v>3</v>
      </c>
      <c r="V1324">
        <v>39</v>
      </c>
      <c r="W1324">
        <v>0</v>
      </c>
      <c r="X1324">
        <v>0</v>
      </c>
      <c r="Y1324">
        <v>0</v>
      </c>
    </row>
    <row r="1325" spans="1:25" hidden="1" x14ac:dyDescent="0.2">
      <c r="A1325" t="s">
        <v>1182</v>
      </c>
      <c r="B1325" t="s">
        <v>795</v>
      </c>
      <c r="C1325" t="s">
        <v>37</v>
      </c>
      <c r="D1325" t="s">
        <v>38</v>
      </c>
      <c r="E1325">
        <v>6</v>
      </c>
      <c r="F1325" t="s">
        <v>1183</v>
      </c>
      <c r="G1325" t="s">
        <v>181</v>
      </c>
      <c r="T1325">
        <v>5</v>
      </c>
      <c r="U1325">
        <v>3</v>
      </c>
      <c r="V1325">
        <v>29</v>
      </c>
      <c r="W1325">
        <v>0</v>
      </c>
      <c r="X1325">
        <v>0</v>
      </c>
      <c r="Y1325">
        <v>0</v>
      </c>
    </row>
    <row r="1326" spans="1:25" hidden="1" x14ac:dyDescent="0.2">
      <c r="A1326" t="s">
        <v>989</v>
      </c>
      <c r="B1326" t="s">
        <v>721</v>
      </c>
      <c r="C1326" t="s">
        <v>59</v>
      </c>
      <c r="D1326" t="s">
        <v>44</v>
      </c>
      <c r="E1326">
        <v>8</v>
      </c>
      <c r="F1326" t="s">
        <v>990</v>
      </c>
      <c r="G1326" t="s">
        <v>209</v>
      </c>
      <c r="T1326">
        <v>7</v>
      </c>
      <c r="U1326">
        <v>2</v>
      </c>
      <c r="V1326">
        <v>18</v>
      </c>
      <c r="W1326">
        <v>0</v>
      </c>
      <c r="X1326">
        <v>0</v>
      </c>
      <c r="Y1326">
        <v>0</v>
      </c>
    </row>
    <row r="1327" spans="1:25" hidden="1" x14ac:dyDescent="0.2">
      <c r="A1327" t="s">
        <v>801</v>
      </c>
      <c r="B1327" t="s">
        <v>721</v>
      </c>
      <c r="C1327" t="s">
        <v>48</v>
      </c>
      <c r="D1327" t="s">
        <v>35</v>
      </c>
      <c r="E1327">
        <v>3</v>
      </c>
      <c r="F1327" t="s">
        <v>802</v>
      </c>
      <c r="G1327" t="s">
        <v>131</v>
      </c>
      <c r="T1327">
        <v>13</v>
      </c>
      <c r="U1327">
        <v>11</v>
      </c>
      <c r="V1327">
        <v>108</v>
      </c>
      <c r="W1327">
        <v>0</v>
      </c>
      <c r="X1327">
        <v>0</v>
      </c>
      <c r="Y1327">
        <v>1</v>
      </c>
    </row>
    <row r="1328" spans="1:25" hidden="1" x14ac:dyDescent="0.2">
      <c r="A1328" t="s">
        <v>1130</v>
      </c>
      <c r="B1328" t="s">
        <v>721</v>
      </c>
      <c r="C1328" t="s">
        <v>54</v>
      </c>
      <c r="D1328" t="s">
        <v>33</v>
      </c>
      <c r="E1328">
        <v>8</v>
      </c>
      <c r="F1328" t="s">
        <v>1131</v>
      </c>
      <c r="G1328" t="s">
        <v>205</v>
      </c>
      <c r="T1328">
        <v>2</v>
      </c>
      <c r="U1328">
        <v>1</v>
      </c>
      <c r="V1328">
        <v>12</v>
      </c>
      <c r="W1328">
        <v>0</v>
      </c>
      <c r="X1328">
        <v>0</v>
      </c>
      <c r="Y1328">
        <v>0</v>
      </c>
    </row>
    <row r="1329" spans="1:25" hidden="1" x14ac:dyDescent="0.2">
      <c r="A1329" t="s">
        <v>949</v>
      </c>
      <c r="B1329" t="s">
        <v>721</v>
      </c>
      <c r="C1329" t="s">
        <v>33</v>
      </c>
      <c r="D1329" t="s">
        <v>54</v>
      </c>
      <c r="E1329">
        <v>8</v>
      </c>
      <c r="F1329" t="s">
        <v>950</v>
      </c>
      <c r="G1329" t="s">
        <v>205</v>
      </c>
      <c r="T1329">
        <v>2</v>
      </c>
      <c r="U1329">
        <v>1</v>
      </c>
      <c r="V1329">
        <v>3</v>
      </c>
      <c r="W1329">
        <v>0</v>
      </c>
      <c r="X1329">
        <v>0</v>
      </c>
      <c r="Y1329">
        <v>0</v>
      </c>
    </row>
    <row r="1330" spans="1:25" hidden="1" x14ac:dyDescent="0.2">
      <c r="A1330" t="s">
        <v>1160</v>
      </c>
      <c r="B1330" t="s">
        <v>795</v>
      </c>
      <c r="C1330" t="s">
        <v>55</v>
      </c>
      <c r="D1330" t="s">
        <v>56</v>
      </c>
      <c r="E1330">
        <v>2</v>
      </c>
      <c r="F1330" t="s">
        <v>1161</v>
      </c>
      <c r="G1330" t="s">
        <v>118</v>
      </c>
      <c r="T1330">
        <v>6</v>
      </c>
      <c r="U1330">
        <v>5</v>
      </c>
      <c r="V1330">
        <v>88</v>
      </c>
      <c r="W1330">
        <v>2</v>
      </c>
      <c r="X1330">
        <v>0</v>
      </c>
      <c r="Y1330">
        <v>0</v>
      </c>
    </row>
    <row r="1331" spans="1:25" hidden="1" x14ac:dyDescent="0.2">
      <c r="A1331" t="s">
        <v>1162</v>
      </c>
      <c r="B1331" t="s">
        <v>795</v>
      </c>
      <c r="C1331" t="s">
        <v>59</v>
      </c>
      <c r="D1331" t="s">
        <v>58</v>
      </c>
      <c r="E1331">
        <v>1</v>
      </c>
      <c r="F1331" t="s">
        <v>1163</v>
      </c>
      <c r="G1331" t="s">
        <v>96</v>
      </c>
      <c r="T1331">
        <v>6</v>
      </c>
      <c r="U1331">
        <v>3</v>
      </c>
      <c r="V1331">
        <v>17</v>
      </c>
      <c r="W1331">
        <v>1</v>
      </c>
      <c r="X1331">
        <v>0</v>
      </c>
      <c r="Y1331">
        <v>0</v>
      </c>
    </row>
    <row r="1332" spans="1:25" hidden="1" x14ac:dyDescent="0.2">
      <c r="A1332" t="s">
        <v>965</v>
      </c>
      <c r="B1332" t="s">
        <v>721</v>
      </c>
      <c r="C1332" t="s">
        <v>44</v>
      </c>
      <c r="D1332" t="s">
        <v>41</v>
      </c>
      <c r="E1332">
        <v>3</v>
      </c>
      <c r="F1332" t="s">
        <v>966</v>
      </c>
      <c r="G1332" t="s">
        <v>128</v>
      </c>
      <c r="T1332">
        <v>4</v>
      </c>
      <c r="U1332">
        <v>1</v>
      </c>
      <c r="V1332">
        <v>14</v>
      </c>
      <c r="W1332">
        <v>0</v>
      </c>
      <c r="X1332">
        <v>0</v>
      </c>
      <c r="Y1332">
        <v>0</v>
      </c>
    </row>
    <row r="1333" spans="1:25" hidden="1" x14ac:dyDescent="0.2">
      <c r="A1333" t="s">
        <v>903</v>
      </c>
      <c r="B1333" t="s">
        <v>721</v>
      </c>
      <c r="C1333" t="s">
        <v>36</v>
      </c>
      <c r="D1333" t="s">
        <v>54</v>
      </c>
      <c r="E1333">
        <v>1</v>
      </c>
      <c r="F1333" t="s">
        <v>904</v>
      </c>
      <c r="G1333" t="s">
        <v>103</v>
      </c>
      <c r="T1333">
        <v>3</v>
      </c>
      <c r="U1333">
        <v>0</v>
      </c>
      <c r="V1333">
        <v>0</v>
      </c>
      <c r="W1333">
        <v>0</v>
      </c>
      <c r="X1333">
        <v>0</v>
      </c>
      <c r="Y1333">
        <v>0</v>
      </c>
    </row>
    <row r="1334" spans="1:25" hidden="1" x14ac:dyDescent="0.2">
      <c r="A1334" t="s">
        <v>983</v>
      </c>
      <c r="B1334" t="s">
        <v>721</v>
      </c>
      <c r="C1334" t="s">
        <v>60</v>
      </c>
      <c r="D1334" t="s">
        <v>48</v>
      </c>
      <c r="E1334">
        <v>2</v>
      </c>
      <c r="F1334" t="s">
        <v>984</v>
      </c>
      <c r="G1334" t="s">
        <v>114</v>
      </c>
      <c r="T1334">
        <v>7</v>
      </c>
      <c r="U1334">
        <v>6</v>
      </c>
      <c r="V1334">
        <v>120</v>
      </c>
      <c r="W1334">
        <v>1</v>
      </c>
      <c r="X1334">
        <v>1</v>
      </c>
      <c r="Y1334">
        <v>1</v>
      </c>
    </row>
    <row r="1335" spans="1:25" hidden="1" x14ac:dyDescent="0.2">
      <c r="A1335" t="s">
        <v>1184</v>
      </c>
      <c r="B1335" t="s">
        <v>721</v>
      </c>
      <c r="C1335" t="s">
        <v>52</v>
      </c>
      <c r="D1335" t="s">
        <v>57</v>
      </c>
      <c r="E1335">
        <v>3</v>
      </c>
      <c r="F1335" t="s">
        <v>1185</v>
      </c>
      <c r="G1335" t="s">
        <v>136</v>
      </c>
      <c r="T1335">
        <v>2</v>
      </c>
      <c r="U1335">
        <v>0</v>
      </c>
      <c r="V1335">
        <v>0</v>
      </c>
      <c r="W1335">
        <v>0</v>
      </c>
      <c r="X1335">
        <v>0</v>
      </c>
      <c r="Y1335">
        <v>0</v>
      </c>
    </row>
    <row r="1336" spans="1:25" hidden="1" x14ac:dyDescent="0.2">
      <c r="A1336" t="s">
        <v>1186</v>
      </c>
      <c r="B1336" t="s">
        <v>721</v>
      </c>
      <c r="C1336" t="s">
        <v>33</v>
      </c>
      <c r="D1336" t="s">
        <v>44</v>
      </c>
      <c r="E1336">
        <v>2</v>
      </c>
      <c r="F1336" t="s">
        <v>1187</v>
      </c>
      <c r="G1336" t="s">
        <v>111</v>
      </c>
      <c r="T1336">
        <v>2</v>
      </c>
      <c r="U1336">
        <v>2</v>
      </c>
      <c r="V1336">
        <v>15</v>
      </c>
      <c r="W1336">
        <v>0</v>
      </c>
      <c r="X1336">
        <v>0</v>
      </c>
      <c r="Y1336">
        <v>0</v>
      </c>
    </row>
    <row r="1337" spans="1:25" hidden="1" x14ac:dyDescent="0.2">
      <c r="A1337" t="s">
        <v>1188</v>
      </c>
      <c r="B1337" t="s">
        <v>795</v>
      </c>
      <c r="C1337" t="s">
        <v>54</v>
      </c>
      <c r="D1337" t="s">
        <v>45</v>
      </c>
      <c r="E1337">
        <v>2</v>
      </c>
      <c r="F1337" t="s">
        <v>1189</v>
      </c>
      <c r="G1337" t="s">
        <v>116</v>
      </c>
      <c r="T1337">
        <v>7</v>
      </c>
      <c r="U1337">
        <v>5</v>
      </c>
      <c r="V1337">
        <v>84</v>
      </c>
      <c r="W1337">
        <v>1</v>
      </c>
      <c r="X1337">
        <v>0</v>
      </c>
      <c r="Y1337">
        <v>0</v>
      </c>
    </row>
    <row r="1338" spans="1:25" hidden="1" x14ac:dyDescent="0.2">
      <c r="A1338" t="s">
        <v>1190</v>
      </c>
      <c r="B1338" t="s">
        <v>721</v>
      </c>
      <c r="C1338" t="s">
        <v>53</v>
      </c>
      <c r="D1338" t="s">
        <v>36</v>
      </c>
      <c r="E1338">
        <v>7</v>
      </c>
      <c r="F1338" t="s">
        <v>1191</v>
      </c>
      <c r="G1338" t="s">
        <v>191</v>
      </c>
      <c r="T1338">
        <v>6</v>
      </c>
      <c r="U1338">
        <v>3</v>
      </c>
      <c r="V1338">
        <v>49</v>
      </c>
      <c r="W1338">
        <v>0</v>
      </c>
      <c r="X1338">
        <v>0</v>
      </c>
      <c r="Y1338">
        <v>0</v>
      </c>
    </row>
    <row r="1339" spans="1:25" hidden="1" x14ac:dyDescent="0.2">
      <c r="A1339" t="s">
        <v>1172</v>
      </c>
      <c r="B1339" t="s">
        <v>795</v>
      </c>
      <c r="C1339" t="s">
        <v>55</v>
      </c>
      <c r="D1339" t="s">
        <v>48</v>
      </c>
      <c r="E1339">
        <v>4</v>
      </c>
      <c r="F1339" t="s">
        <v>1173</v>
      </c>
      <c r="G1339" t="s">
        <v>139</v>
      </c>
      <c r="T1339">
        <v>4</v>
      </c>
      <c r="U1339">
        <v>3</v>
      </c>
      <c r="V1339">
        <v>12</v>
      </c>
      <c r="W1339">
        <v>0</v>
      </c>
      <c r="X1339">
        <v>0</v>
      </c>
      <c r="Y1339">
        <v>0</v>
      </c>
    </row>
    <row r="1340" spans="1:25" hidden="1" x14ac:dyDescent="0.2">
      <c r="A1340" t="s">
        <v>1056</v>
      </c>
      <c r="B1340" t="s">
        <v>795</v>
      </c>
      <c r="C1340" t="s">
        <v>51</v>
      </c>
      <c r="D1340" t="s">
        <v>48</v>
      </c>
      <c r="E1340">
        <v>8</v>
      </c>
      <c r="F1340" t="s">
        <v>1057</v>
      </c>
      <c r="G1340" t="s">
        <v>199</v>
      </c>
      <c r="T1340">
        <v>1</v>
      </c>
      <c r="U1340">
        <v>1</v>
      </c>
      <c r="V1340">
        <v>22</v>
      </c>
      <c r="W1340">
        <v>0</v>
      </c>
      <c r="X1340">
        <v>0</v>
      </c>
      <c r="Y1340">
        <v>0</v>
      </c>
    </row>
    <row r="1341" spans="1:25" hidden="1" x14ac:dyDescent="0.2">
      <c r="A1341" t="s">
        <v>1134</v>
      </c>
      <c r="B1341" t="s">
        <v>721</v>
      </c>
      <c r="C1341" t="s">
        <v>36</v>
      </c>
      <c r="D1341" t="s">
        <v>44</v>
      </c>
      <c r="E1341">
        <v>4</v>
      </c>
      <c r="F1341" t="s">
        <v>1135</v>
      </c>
      <c r="G1341" t="s">
        <v>140</v>
      </c>
      <c r="T1341">
        <v>8</v>
      </c>
      <c r="U1341">
        <v>3</v>
      </c>
      <c r="V1341">
        <v>32</v>
      </c>
      <c r="W1341">
        <v>0</v>
      </c>
      <c r="X1341">
        <v>0</v>
      </c>
      <c r="Y1341">
        <v>0</v>
      </c>
    </row>
    <row r="1342" spans="1:25" hidden="1" x14ac:dyDescent="0.2">
      <c r="A1342" t="s">
        <v>853</v>
      </c>
      <c r="B1342" t="s">
        <v>795</v>
      </c>
      <c r="C1342" t="s">
        <v>53</v>
      </c>
      <c r="D1342" t="s">
        <v>35</v>
      </c>
      <c r="E1342">
        <v>2</v>
      </c>
      <c r="F1342" t="s">
        <v>854</v>
      </c>
      <c r="G1342" t="s">
        <v>115</v>
      </c>
      <c r="T1342">
        <v>6</v>
      </c>
      <c r="U1342">
        <v>6</v>
      </c>
      <c r="V1342">
        <v>82</v>
      </c>
      <c r="W1342">
        <v>0</v>
      </c>
      <c r="X1342">
        <v>0</v>
      </c>
      <c r="Y1342">
        <v>0</v>
      </c>
    </row>
    <row r="1343" spans="1:25" hidden="1" x14ac:dyDescent="0.2">
      <c r="A1343" t="s">
        <v>927</v>
      </c>
      <c r="B1343" t="s">
        <v>721</v>
      </c>
      <c r="C1343" t="s">
        <v>46</v>
      </c>
      <c r="D1343" t="s">
        <v>60</v>
      </c>
      <c r="E1343">
        <v>3</v>
      </c>
      <c r="F1343" t="s">
        <v>928</v>
      </c>
      <c r="G1343" t="s">
        <v>134</v>
      </c>
      <c r="T1343">
        <v>11</v>
      </c>
      <c r="U1343">
        <v>9</v>
      </c>
      <c r="V1343">
        <v>134</v>
      </c>
      <c r="W1343">
        <v>2</v>
      </c>
      <c r="X1343">
        <v>0</v>
      </c>
      <c r="Y1343">
        <v>1</v>
      </c>
    </row>
    <row r="1344" spans="1:25" hidden="1" x14ac:dyDescent="0.2">
      <c r="A1344" t="s">
        <v>1126</v>
      </c>
      <c r="B1344" t="s">
        <v>721</v>
      </c>
      <c r="C1344" t="s">
        <v>35</v>
      </c>
      <c r="D1344" t="s">
        <v>53</v>
      </c>
      <c r="E1344">
        <v>2</v>
      </c>
      <c r="F1344" t="s">
        <v>1127</v>
      </c>
      <c r="G1344" t="s">
        <v>115</v>
      </c>
      <c r="T1344">
        <v>4</v>
      </c>
      <c r="U1344">
        <v>2</v>
      </c>
      <c r="V1344">
        <v>44</v>
      </c>
      <c r="W1344">
        <v>1</v>
      </c>
      <c r="X1344">
        <v>0</v>
      </c>
      <c r="Y1344">
        <v>0</v>
      </c>
    </row>
    <row r="1345" spans="1:25" hidden="1" x14ac:dyDescent="0.2">
      <c r="A1345" t="s">
        <v>1192</v>
      </c>
      <c r="B1345" t="s">
        <v>795</v>
      </c>
      <c r="C1345" t="s">
        <v>60</v>
      </c>
      <c r="D1345" t="s">
        <v>46</v>
      </c>
      <c r="E1345">
        <v>3</v>
      </c>
      <c r="F1345" t="s">
        <v>1193</v>
      </c>
      <c r="G1345" t="s">
        <v>134</v>
      </c>
      <c r="T1345">
        <v>1</v>
      </c>
      <c r="U1345">
        <v>1</v>
      </c>
      <c r="V1345">
        <v>0</v>
      </c>
      <c r="W1345">
        <v>0</v>
      </c>
      <c r="X1345">
        <v>0</v>
      </c>
      <c r="Y1345">
        <v>0</v>
      </c>
    </row>
    <row r="1346" spans="1:25" hidden="1" x14ac:dyDescent="0.2">
      <c r="A1346" t="s">
        <v>1194</v>
      </c>
      <c r="B1346" t="s">
        <v>795</v>
      </c>
      <c r="C1346" t="s">
        <v>59</v>
      </c>
      <c r="D1346" t="s">
        <v>43</v>
      </c>
      <c r="E1346">
        <v>6</v>
      </c>
      <c r="F1346" t="s">
        <v>1195</v>
      </c>
      <c r="G1346" t="s">
        <v>180</v>
      </c>
      <c r="T1346">
        <v>2</v>
      </c>
      <c r="U1346">
        <v>2</v>
      </c>
      <c r="V1346">
        <v>7</v>
      </c>
      <c r="W1346">
        <v>0</v>
      </c>
      <c r="X1346">
        <v>0</v>
      </c>
      <c r="Y1346">
        <v>0</v>
      </c>
    </row>
    <row r="1347" spans="1:25" hidden="1" x14ac:dyDescent="0.2">
      <c r="A1347" t="s">
        <v>979</v>
      </c>
      <c r="B1347" t="s">
        <v>721</v>
      </c>
      <c r="C1347" t="s">
        <v>34</v>
      </c>
      <c r="D1347" t="s">
        <v>37</v>
      </c>
      <c r="E1347">
        <v>7</v>
      </c>
      <c r="F1347" t="s">
        <v>980</v>
      </c>
      <c r="G1347" t="s">
        <v>193</v>
      </c>
      <c r="T1347">
        <v>7</v>
      </c>
      <c r="U1347">
        <v>4</v>
      </c>
      <c r="V1347">
        <v>70</v>
      </c>
      <c r="W1347">
        <v>0</v>
      </c>
      <c r="X1347">
        <v>0</v>
      </c>
      <c r="Y1347">
        <v>0</v>
      </c>
    </row>
    <row r="1348" spans="1:25" hidden="1" x14ac:dyDescent="0.2">
      <c r="A1348" t="s">
        <v>881</v>
      </c>
      <c r="B1348" t="s">
        <v>721</v>
      </c>
      <c r="C1348" t="s">
        <v>55</v>
      </c>
      <c r="D1348" t="s">
        <v>31</v>
      </c>
      <c r="E1348">
        <v>1</v>
      </c>
      <c r="F1348" t="s">
        <v>882</v>
      </c>
      <c r="G1348" t="s">
        <v>101</v>
      </c>
      <c r="T1348">
        <v>3</v>
      </c>
      <c r="U1348">
        <v>1</v>
      </c>
      <c r="V1348">
        <v>-1</v>
      </c>
      <c r="W1348">
        <v>0</v>
      </c>
      <c r="X1348">
        <v>0</v>
      </c>
      <c r="Y1348">
        <v>0</v>
      </c>
    </row>
    <row r="1349" spans="1:25" hidden="1" x14ac:dyDescent="0.2">
      <c r="A1349" t="s">
        <v>1196</v>
      </c>
      <c r="B1349" t="s">
        <v>795</v>
      </c>
      <c r="C1349" t="s">
        <v>36</v>
      </c>
      <c r="D1349" t="s">
        <v>53</v>
      </c>
      <c r="E1349">
        <v>7</v>
      </c>
      <c r="F1349" t="s">
        <v>1197</v>
      </c>
      <c r="G1349" t="s">
        <v>191</v>
      </c>
      <c r="T1349">
        <v>4</v>
      </c>
      <c r="U1349">
        <v>3</v>
      </c>
      <c r="V1349">
        <v>22</v>
      </c>
      <c r="W1349">
        <v>0</v>
      </c>
      <c r="X1349">
        <v>0</v>
      </c>
      <c r="Y1349">
        <v>0</v>
      </c>
    </row>
    <row r="1350" spans="1:25" hidden="1" x14ac:dyDescent="0.2">
      <c r="A1350" t="s">
        <v>887</v>
      </c>
      <c r="B1350" t="s">
        <v>721</v>
      </c>
      <c r="C1350" t="s">
        <v>62</v>
      </c>
      <c r="D1350" t="s">
        <v>31</v>
      </c>
      <c r="E1350">
        <v>2</v>
      </c>
      <c r="F1350" t="s">
        <v>888</v>
      </c>
      <c r="G1350" t="s">
        <v>107</v>
      </c>
      <c r="T1350">
        <v>1</v>
      </c>
      <c r="U1350">
        <v>0</v>
      </c>
      <c r="V1350">
        <v>0</v>
      </c>
      <c r="W1350">
        <v>0</v>
      </c>
      <c r="X1350">
        <v>0</v>
      </c>
      <c r="Y1350">
        <v>0</v>
      </c>
    </row>
    <row r="1351" spans="1:25" hidden="1" x14ac:dyDescent="0.2">
      <c r="A1351" t="s">
        <v>1068</v>
      </c>
      <c r="B1351" t="s">
        <v>795</v>
      </c>
      <c r="C1351" t="s">
        <v>45</v>
      </c>
      <c r="D1351" t="s">
        <v>32</v>
      </c>
      <c r="E1351">
        <v>1</v>
      </c>
      <c r="F1351" t="s">
        <v>1069</v>
      </c>
      <c r="G1351" t="s">
        <v>93</v>
      </c>
      <c r="T1351">
        <v>3</v>
      </c>
      <c r="U1351">
        <v>1</v>
      </c>
      <c r="V1351">
        <v>13</v>
      </c>
      <c r="W1351">
        <v>0</v>
      </c>
      <c r="X1351">
        <v>0</v>
      </c>
      <c r="Y1351">
        <v>0</v>
      </c>
    </row>
    <row r="1352" spans="1:25" hidden="1" x14ac:dyDescent="0.2">
      <c r="A1352" t="s">
        <v>825</v>
      </c>
      <c r="B1352" t="s">
        <v>721</v>
      </c>
      <c r="C1352" t="s">
        <v>59</v>
      </c>
      <c r="D1352" t="s">
        <v>33</v>
      </c>
      <c r="E1352">
        <v>5</v>
      </c>
      <c r="F1352" t="s">
        <v>826</v>
      </c>
      <c r="G1352" t="s">
        <v>154</v>
      </c>
      <c r="T1352">
        <v>2</v>
      </c>
      <c r="U1352">
        <v>1</v>
      </c>
      <c r="V1352">
        <v>9</v>
      </c>
      <c r="W1352">
        <v>0</v>
      </c>
      <c r="X1352">
        <v>0</v>
      </c>
      <c r="Y1352">
        <v>0</v>
      </c>
    </row>
    <row r="1353" spans="1:25" hidden="1" x14ac:dyDescent="0.2">
      <c r="A1353" t="s">
        <v>997</v>
      </c>
      <c r="B1353" t="s">
        <v>795</v>
      </c>
      <c r="C1353" t="s">
        <v>46</v>
      </c>
      <c r="D1353" t="s">
        <v>60</v>
      </c>
      <c r="E1353">
        <v>3</v>
      </c>
      <c r="F1353" t="s">
        <v>998</v>
      </c>
      <c r="G1353" t="s">
        <v>134</v>
      </c>
      <c r="T1353">
        <v>2</v>
      </c>
      <c r="U1353">
        <v>1</v>
      </c>
      <c r="V1353">
        <v>13</v>
      </c>
      <c r="W1353">
        <v>0</v>
      </c>
      <c r="X1353">
        <v>0</v>
      </c>
      <c r="Y1353">
        <v>0</v>
      </c>
    </row>
    <row r="1354" spans="1:25" hidden="1" x14ac:dyDescent="0.2">
      <c r="A1354" t="s">
        <v>1104</v>
      </c>
      <c r="B1354" t="s">
        <v>721</v>
      </c>
      <c r="C1354" t="s">
        <v>49</v>
      </c>
      <c r="D1354" t="s">
        <v>48</v>
      </c>
      <c r="E1354">
        <v>5</v>
      </c>
      <c r="F1354" t="s">
        <v>1105</v>
      </c>
      <c r="G1354" t="s">
        <v>167</v>
      </c>
      <c r="T1354">
        <v>2</v>
      </c>
      <c r="U1354">
        <v>0</v>
      </c>
      <c r="V1354">
        <v>0</v>
      </c>
      <c r="W1354">
        <v>0</v>
      </c>
      <c r="X1354">
        <v>0</v>
      </c>
      <c r="Y1354">
        <v>0</v>
      </c>
    </row>
    <row r="1355" spans="1:25" hidden="1" x14ac:dyDescent="0.2">
      <c r="A1355" t="s">
        <v>985</v>
      </c>
      <c r="B1355" t="s">
        <v>721</v>
      </c>
      <c r="C1355" t="s">
        <v>55</v>
      </c>
      <c r="D1355" t="s">
        <v>31</v>
      </c>
      <c r="E1355">
        <v>1</v>
      </c>
      <c r="F1355" t="s">
        <v>986</v>
      </c>
      <c r="G1355" t="s">
        <v>101</v>
      </c>
      <c r="T1355">
        <v>2</v>
      </c>
      <c r="U1355">
        <v>2</v>
      </c>
      <c r="V1355">
        <v>25</v>
      </c>
      <c r="W1355">
        <v>0</v>
      </c>
      <c r="X1355">
        <v>0</v>
      </c>
      <c r="Y1355">
        <v>0</v>
      </c>
    </row>
    <row r="1356" spans="1:25" hidden="1" x14ac:dyDescent="0.2">
      <c r="A1356" t="s">
        <v>1198</v>
      </c>
      <c r="B1356" t="s">
        <v>795</v>
      </c>
      <c r="C1356" t="s">
        <v>60</v>
      </c>
      <c r="D1356" t="s">
        <v>37</v>
      </c>
      <c r="E1356">
        <v>5</v>
      </c>
      <c r="F1356" t="s">
        <v>1199</v>
      </c>
      <c r="G1356" t="s">
        <v>166</v>
      </c>
      <c r="T1356">
        <v>5</v>
      </c>
      <c r="U1356">
        <v>3</v>
      </c>
      <c r="V1356">
        <v>26</v>
      </c>
      <c r="W1356">
        <v>1</v>
      </c>
      <c r="X1356">
        <v>0</v>
      </c>
      <c r="Y1356">
        <v>0</v>
      </c>
    </row>
    <row r="1357" spans="1:25" hidden="1" x14ac:dyDescent="0.2">
      <c r="A1357" t="s">
        <v>985</v>
      </c>
      <c r="B1357" t="s">
        <v>721</v>
      </c>
      <c r="C1357" t="s">
        <v>55</v>
      </c>
      <c r="D1357" t="s">
        <v>60</v>
      </c>
      <c r="E1357">
        <v>6</v>
      </c>
      <c r="F1357" t="s">
        <v>986</v>
      </c>
      <c r="G1357" t="s">
        <v>178</v>
      </c>
      <c r="T1357">
        <v>4</v>
      </c>
      <c r="U1357">
        <v>1</v>
      </c>
      <c r="V1357">
        <v>9</v>
      </c>
      <c r="W1357">
        <v>0</v>
      </c>
      <c r="X1357">
        <v>0</v>
      </c>
      <c r="Y1357">
        <v>0</v>
      </c>
    </row>
    <row r="1358" spans="1:25" hidden="1" x14ac:dyDescent="0.2">
      <c r="A1358" t="s">
        <v>1200</v>
      </c>
      <c r="B1358" t="s">
        <v>795</v>
      </c>
      <c r="C1358" t="s">
        <v>54</v>
      </c>
      <c r="D1358" t="s">
        <v>42</v>
      </c>
      <c r="E1358">
        <v>6</v>
      </c>
      <c r="F1358" t="s">
        <v>1201</v>
      </c>
      <c r="G1358" t="s">
        <v>175</v>
      </c>
      <c r="T1358">
        <v>10</v>
      </c>
      <c r="U1358">
        <v>8</v>
      </c>
      <c r="V1358">
        <v>97</v>
      </c>
      <c r="W1358">
        <v>0</v>
      </c>
      <c r="X1358">
        <v>0</v>
      </c>
      <c r="Y1358">
        <v>0</v>
      </c>
    </row>
    <row r="1359" spans="1:25" hidden="1" x14ac:dyDescent="0.2">
      <c r="A1359" t="s">
        <v>903</v>
      </c>
      <c r="B1359" t="s">
        <v>721</v>
      </c>
      <c r="C1359" t="s">
        <v>36</v>
      </c>
      <c r="D1359" t="s">
        <v>53</v>
      </c>
      <c r="E1359">
        <v>7</v>
      </c>
      <c r="F1359" t="s">
        <v>904</v>
      </c>
      <c r="G1359" t="s">
        <v>191</v>
      </c>
      <c r="T1359">
        <v>1</v>
      </c>
      <c r="U1359">
        <v>1</v>
      </c>
      <c r="V1359">
        <v>29</v>
      </c>
      <c r="W1359">
        <v>0</v>
      </c>
      <c r="X1359">
        <v>0</v>
      </c>
      <c r="Y1359">
        <v>0</v>
      </c>
    </row>
    <row r="1360" spans="1:25" hidden="1" x14ac:dyDescent="0.2">
      <c r="A1360" t="s">
        <v>861</v>
      </c>
      <c r="B1360" t="s">
        <v>721</v>
      </c>
      <c r="C1360" t="s">
        <v>38</v>
      </c>
      <c r="D1360" t="s">
        <v>50</v>
      </c>
      <c r="E1360">
        <v>1</v>
      </c>
      <c r="F1360" t="s">
        <v>862</v>
      </c>
      <c r="G1360" t="s">
        <v>105</v>
      </c>
      <c r="T1360">
        <v>2</v>
      </c>
      <c r="U1360">
        <v>1</v>
      </c>
      <c r="V1360">
        <v>5</v>
      </c>
      <c r="W1360">
        <v>0</v>
      </c>
      <c r="X1360">
        <v>0</v>
      </c>
      <c r="Y1360">
        <v>0</v>
      </c>
    </row>
    <row r="1361" spans="1:25" hidden="1" x14ac:dyDescent="0.2">
      <c r="A1361" t="s">
        <v>985</v>
      </c>
      <c r="B1361" t="s">
        <v>721</v>
      </c>
      <c r="C1361" t="s">
        <v>55</v>
      </c>
      <c r="D1361" t="s">
        <v>49</v>
      </c>
      <c r="E1361">
        <v>8</v>
      </c>
      <c r="F1361" t="s">
        <v>986</v>
      </c>
      <c r="G1361" t="s">
        <v>202</v>
      </c>
      <c r="T1361">
        <v>1</v>
      </c>
      <c r="U1361">
        <v>0</v>
      </c>
      <c r="V1361">
        <v>0</v>
      </c>
      <c r="W1361">
        <v>0</v>
      </c>
      <c r="X1361">
        <v>0</v>
      </c>
      <c r="Y1361">
        <v>0</v>
      </c>
    </row>
    <row r="1362" spans="1:25" hidden="1" x14ac:dyDescent="0.2">
      <c r="A1362" t="s">
        <v>1202</v>
      </c>
      <c r="B1362" t="s">
        <v>795</v>
      </c>
      <c r="C1362" t="s">
        <v>37</v>
      </c>
      <c r="D1362" t="s">
        <v>53</v>
      </c>
      <c r="E1362">
        <v>3</v>
      </c>
      <c r="F1362" t="s">
        <v>1203</v>
      </c>
      <c r="G1362" t="s">
        <v>123</v>
      </c>
      <c r="T1362">
        <v>3</v>
      </c>
      <c r="U1362">
        <v>3</v>
      </c>
      <c r="V1362">
        <v>27</v>
      </c>
      <c r="W1362">
        <v>0</v>
      </c>
      <c r="X1362">
        <v>0</v>
      </c>
      <c r="Y1362">
        <v>0</v>
      </c>
    </row>
    <row r="1363" spans="1:25" hidden="1" x14ac:dyDescent="0.2">
      <c r="A1363" t="s">
        <v>1078</v>
      </c>
      <c r="B1363" t="s">
        <v>721</v>
      </c>
      <c r="C1363" t="s">
        <v>41</v>
      </c>
      <c r="D1363" t="s">
        <v>34</v>
      </c>
      <c r="E1363">
        <v>4</v>
      </c>
      <c r="F1363" t="s">
        <v>1079</v>
      </c>
      <c r="G1363" t="s">
        <v>152</v>
      </c>
      <c r="T1363">
        <v>5</v>
      </c>
      <c r="U1363">
        <v>4</v>
      </c>
      <c r="V1363">
        <v>19</v>
      </c>
      <c r="W1363">
        <v>0</v>
      </c>
      <c r="X1363">
        <v>0</v>
      </c>
      <c r="Y1363">
        <v>0</v>
      </c>
    </row>
    <row r="1364" spans="1:25" hidden="1" x14ac:dyDescent="0.2">
      <c r="A1364" t="s">
        <v>1204</v>
      </c>
      <c r="B1364" t="s">
        <v>795</v>
      </c>
      <c r="C1364" t="s">
        <v>48</v>
      </c>
      <c r="D1364" t="s">
        <v>49</v>
      </c>
      <c r="E1364">
        <v>5</v>
      </c>
      <c r="F1364" t="s">
        <v>1205</v>
      </c>
      <c r="G1364" t="s">
        <v>167</v>
      </c>
      <c r="T1364">
        <v>1</v>
      </c>
      <c r="U1364">
        <v>0</v>
      </c>
      <c r="V1364">
        <v>0</v>
      </c>
      <c r="W1364">
        <v>0</v>
      </c>
      <c r="X1364">
        <v>0</v>
      </c>
      <c r="Y1364">
        <v>0</v>
      </c>
    </row>
    <row r="1365" spans="1:25" hidden="1" x14ac:dyDescent="0.2">
      <c r="A1365" t="s">
        <v>1251</v>
      </c>
      <c r="B1365" t="s">
        <v>795</v>
      </c>
      <c r="C1365" t="s">
        <v>34</v>
      </c>
      <c r="D1365" t="s">
        <v>57</v>
      </c>
      <c r="E1365">
        <v>8</v>
      </c>
      <c r="F1365" t="s">
        <v>1252</v>
      </c>
      <c r="G1365" t="s">
        <v>207</v>
      </c>
      <c r="T1365">
        <v>2</v>
      </c>
      <c r="U1365">
        <v>1</v>
      </c>
      <c r="V1365">
        <v>0</v>
      </c>
      <c r="W1365">
        <v>0</v>
      </c>
      <c r="X1365">
        <v>0</v>
      </c>
      <c r="Y1365">
        <v>0</v>
      </c>
    </row>
    <row r="1366" spans="1:25" hidden="1" x14ac:dyDescent="0.2">
      <c r="A1366" t="s">
        <v>1074</v>
      </c>
      <c r="B1366" t="s">
        <v>795</v>
      </c>
      <c r="C1366" t="s">
        <v>50</v>
      </c>
      <c r="D1366" t="s">
        <v>38</v>
      </c>
      <c r="E1366">
        <v>1</v>
      </c>
      <c r="F1366" t="s">
        <v>1075</v>
      </c>
      <c r="G1366" t="s">
        <v>105</v>
      </c>
      <c r="T1366">
        <v>3</v>
      </c>
      <c r="U1366">
        <v>3</v>
      </c>
      <c r="V1366">
        <v>19</v>
      </c>
      <c r="W1366">
        <v>0</v>
      </c>
      <c r="X1366">
        <v>0</v>
      </c>
      <c r="Y1366">
        <v>0</v>
      </c>
    </row>
    <row r="1367" spans="1:25" hidden="1" x14ac:dyDescent="0.2">
      <c r="A1367" t="s">
        <v>889</v>
      </c>
      <c r="B1367" t="s">
        <v>721</v>
      </c>
      <c r="C1367" t="s">
        <v>49</v>
      </c>
      <c r="D1367" t="s">
        <v>55</v>
      </c>
      <c r="E1367">
        <v>8</v>
      </c>
      <c r="F1367" t="s">
        <v>890</v>
      </c>
      <c r="G1367" t="s">
        <v>202</v>
      </c>
      <c r="T1367">
        <v>5</v>
      </c>
      <c r="U1367">
        <v>5</v>
      </c>
      <c r="V1367">
        <v>35</v>
      </c>
      <c r="W1367">
        <v>1</v>
      </c>
      <c r="X1367">
        <v>0</v>
      </c>
      <c r="Y1367">
        <v>0</v>
      </c>
    </row>
    <row r="1368" spans="1:25" hidden="1" x14ac:dyDescent="0.2">
      <c r="A1368" t="s">
        <v>1124</v>
      </c>
      <c r="B1368" t="s">
        <v>795</v>
      </c>
      <c r="C1368" t="s">
        <v>33</v>
      </c>
      <c r="D1368" t="s">
        <v>42</v>
      </c>
      <c r="E1368">
        <v>7</v>
      </c>
      <c r="F1368" t="s">
        <v>1125</v>
      </c>
      <c r="G1368" t="s">
        <v>186</v>
      </c>
      <c r="T1368">
        <v>4</v>
      </c>
      <c r="U1368">
        <v>0</v>
      </c>
      <c r="V1368">
        <v>0</v>
      </c>
      <c r="W1368">
        <v>0</v>
      </c>
      <c r="X1368">
        <v>0</v>
      </c>
      <c r="Y1368">
        <v>0</v>
      </c>
    </row>
    <row r="1369" spans="1:25" hidden="1" x14ac:dyDescent="0.2">
      <c r="A1369" t="s">
        <v>991</v>
      </c>
      <c r="B1369" t="s">
        <v>721</v>
      </c>
      <c r="C1369" t="s">
        <v>50</v>
      </c>
      <c r="D1369" t="s">
        <v>37</v>
      </c>
      <c r="E1369">
        <v>2</v>
      </c>
      <c r="F1369" t="s">
        <v>992</v>
      </c>
      <c r="G1369" t="s">
        <v>109</v>
      </c>
      <c r="T1369">
        <v>11</v>
      </c>
      <c r="U1369">
        <v>6</v>
      </c>
      <c r="V1369">
        <v>77</v>
      </c>
      <c r="W1369">
        <v>1</v>
      </c>
      <c r="X1369">
        <v>0</v>
      </c>
      <c r="Y1369">
        <v>0</v>
      </c>
    </row>
    <row r="1370" spans="1:25" hidden="1" x14ac:dyDescent="0.2">
      <c r="A1370" t="s">
        <v>867</v>
      </c>
      <c r="B1370" t="s">
        <v>721</v>
      </c>
      <c r="C1370" t="s">
        <v>41</v>
      </c>
      <c r="D1370" t="s">
        <v>46</v>
      </c>
      <c r="E1370">
        <v>1</v>
      </c>
      <c r="F1370" t="s">
        <v>868</v>
      </c>
      <c r="G1370" t="s">
        <v>100</v>
      </c>
      <c r="T1370">
        <v>3</v>
      </c>
      <c r="U1370">
        <v>1</v>
      </c>
      <c r="V1370">
        <v>63</v>
      </c>
      <c r="W1370">
        <v>0</v>
      </c>
      <c r="X1370">
        <v>0</v>
      </c>
      <c r="Y1370">
        <v>0</v>
      </c>
    </row>
    <row r="1371" spans="1:25" hidden="1" x14ac:dyDescent="0.2">
      <c r="A1371" t="s">
        <v>839</v>
      </c>
      <c r="B1371" t="s">
        <v>721</v>
      </c>
      <c r="C1371" t="s">
        <v>32</v>
      </c>
      <c r="D1371" t="s">
        <v>45</v>
      </c>
      <c r="E1371">
        <v>1</v>
      </c>
      <c r="F1371" t="s">
        <v>840</v>
      </c>
      <c r="G1371" t="s">
        <v>93</v>
      </c>
      <c r="T1371">
        <v>3</v>
      </c>
      <c r="U1371">
        <v>2</v>
      </c>
      <c r="V1371">
        <v>37</v>
      </c>
      <c r="W1371">
        <v>1</v>
      </c>
      <c r="X1371">
        <v>0</v>
      </c>
      <c r="Y1371">
        <v>0</v>
      </c>
    </row>
    <row r="1372" spans="1:25" hidden="1" x14ac:dyDescent="0.2">
      <c r="A1372" t="s">
        <v>1148</v>
      </c>
      <c r="B1372" t="s">
        <v>795</v>
      </c>
      <c r="C1372" t="s">
        <v>59</v>
      </c>
      <c r="D1372" t="s">
        <v>40</v>
      </c>
      <c r="E1372">
        <v>4</v>
      </c>
      <c r="F1372" t="s">
        <v>1149</v>
      </c>
      <c r="G1372" t="s">
        <v>143</v>
      </c>
      <c r="T1372">
        <v>12</v>
      </c>
      <c r="U1372">
        <v>9</v>
      </c>
      <c r="V1372">
        <v>83</v>
      </c>
      <c r="W1372">
        <v>1</v>
      </c>
      <c r="X1372">
        <v>0</v>
      </c>
      <c r="Y1372">
        <v>0</v>
      </c>
    </row>
    <row r="1373" spans="1:25" hidden="1" x14ac:dyDescent="0.2">
      <c r="A1373" t="s">
        <v>877</v>
      </c>
      <c r="B1373" t="s">
        <v>795</v>
      </c>
      <c r="C1373" t="s">
        <v>35</v>
      </c>
      <c r="D1373" t="s">
        <v>47</v>
      </c>
      <c r="E1373">
        <v>5</v>
      </c>
      <c r="F1373" t="s">
        <v>878</v>
      </c>
      <c r="G1373" t="s">
        <v>161</v>
      </c>
      <c r="T1373">
        <v>6</v>
      </c>
      <c r="U1373">
        <v>1</v>
      </c>
      <c r="V1373">
        <v>8</v>
      </c>
      <c r="W1373">
        <v>0</v>
      </c>
      <c r="X1373">
        <v>0</v>
      </c>
      <c r="Y1373">
        <v>0</v>
      </c>
    </row>
    <row r="1374" spans="1:25" hidden="1" x14ac:dyDescent="0.2">
      <c r="A1374" t="s">
        <v>989</v>
      </c>
      <c r="B1374" t="s">
        <v>721</v>
      </c>
      <c r="C1374" t="s">
        <v>59</v>
      </c>
      <c r="D1374" t="s">
        <v>43</v>
      </c>
      <c r="E1374">
        <v>6</v>
      </c>
      <c r="F1374" t="s">
        <v>990</v>
      </c>
      <c r="G1374" t="s">
        <v>180</v>
      </c>
      <c r="T1374">
        <v>11</v>
      </c>
      <c r="U1374">
        <v>6</v>
      </c>
      <c r="V1374">
        <v>69</v>
      </c>
      <c r="W1374">
        <v>1</v>
      </c>
      <c r="X1374">
        <v>0</v>
      </c>
      <c r="Y1374">
        <v>0</v>
      </c>
    </row>
    <row r="1375" spans="1:25" hidden="1" x14ac:dyDescent="0.2">
      <c r="A1375" t="s">
        <v>923</v>
      </c>
      <c r="B1375" t="s">
        <v>721</v>
      </c>
      <c r="C1375" t="s">
        <v>41</v>
      </c>
      <c r="D1375" t="s">
        <v>44</v>
      </c>
      <c r="E1375">
        <v>3</v>
      </c>
      <c r="F1375" t="s">
        <v>924</v>
      </c>
      <c r="G1375" t="s">
        <v>128</v>
      </c>
      <c r="T1375">
        <v>3</v>
      </c>
      <c r="U1375">
        <v>1</v>
      </c>
      <c r="V1375">
        <v>9</v>
      </c>
      <c r="W1375">
        <v>0</v>
      </c>
      <c r="X1375">
        <v>0</v>
      </c>
      <c r="Y1375">
        <v>0</v>
      </c>
    </row>
    <row r="1376" spans="1:25" hidden="1" x14ac:dyDescent="0.2">
      <c r="A1376" t="s">
        <v>1012</v>
      </c>
      <c r="B1376" t="s">
        <v>795</v>
      </c>
      <c r="C1376" t="s">
        <v>57</v>
      </c>
      <c r="D1376" t="s">
        <v>34</v>
      </c>
      <c r="E1376">
        <v>8</v>
      </c>
      <c r="F1376" t="s">
        <v>1013</v>
      </c>
      <c r="G1376" t="s">
        <v>207</v>
      </c>
      <c r="T1376">
        <v>2</v>
      </c>
      <c r="U1376">
        <v>2</v>
      </c>
      <c r="V1376">
        <v>41</v>
      </c>
      <c r="W1376">
        <v>1</v>
      </c>
      <c r="X1376">
        <v>0</v>
      </c>
      <c r="Y1376">
        <v>0</v>
      </c>
    </row>
    <row r="1377" spans="1:25" hidden="1" x14ac:dyDescent="0.2">
      <c r="A1377" t="s">
        <v>1206</v>
      </c>
      <c r="B1377" t="s">
        <v>795</v>
      </c>
      <c r="C1377" t="s">
        <v>61</v>
      </c>
      <c r="D1377" t="s">
        <v>46</v>
      </c>
      <c r="E1377">
        <v>5</v>
      </c>
      <c r="F1377" t="s">
        <v>1207</v>
      </c>
      <c r="G1377" t="s">
        <v>163</v>
      </c>
      <c r="T1377">
        <v>5</v>
      </c>
      <c r="U1377">
        <v>3</v>
      </c>
      <c r="V1377">
        <v>29</v>
      </c>
      <c r="W1377">
        <v>0</v>
      </c>
      <c r="X1377">
        <v>0</v>
      </c>
      <c r="Y1377">
        <v>0</v>
      </c>
    </row>
    <row r="1378" spans="1:25" hidden="1" x14ac:dyDescent="0.2">
      <c r="A1378" t="s">
        <v>1150</v>
      </c>
      <c r="B1378" t="s">
        <v>721</v>
      </c>
      <c r="C1378" t="s">
        <v>45</v>
      </c>
      <c r="D1378" t="s">
        <v>56</v>
      </c>
      <c r="E1378">
        <v>3</v>
      </c>
      <c r="F1378" t="s">
        <v>1151</v>
      </c>
      <c r="G1378" t="s">
        <v>129</v>
      </c>
      <c r="T1378">
        <v>6</v>
      </c>
      <c r="U1378">
        <v>2</v>
      </c>
      <c r="V1378">
        <v>18</v>
      </c>
      <c r="W1378">
        <v>0</v>
      </c>
      <c r="X1378">
        <v>0</v>
      </c>
      <c r="Y1378">
        <v>0</v>
      </c>
    </row>
    <row r="1379" spans="1:25" hidden="1" x14ac:dyDescent="0.2">
      <c r="A1379" t="s">
        <v>1208</v>
      </c>
      <c r="B1379" t="s">
        <v>795</v>
      </c>
      <c r="C1379" t="s">
        <v>47</v>
      </c>
      <c r="D1379" t="s">
        <v>49</v>
      </c>
      <c r="E1379">
        <v>6</v>
      </c>
      <c r="F1379" t="s">
        <v>1209</v>
      </c>
      <c r="G1379" t="s">
        <v>179</v>
      </c>
      <c r="T1379">
        <v>2</v>
      </c>
      <c r="U1379">
        <v>1</v>
      </c>
      <c r="V1379">
        <v>21</v>
      </c>
      <c r="W1379">
        <v>0</v>
      </c>
      <c r="X1379">
        <v>0</v>
      </c>
      <c r="Y1379">
        <v>0</v>
      </c>
    </row>
    <row r="1380" spans="1:25" hidden="1" x14ac:dyDescent="0.2">
      <c r="A1380" t="s">
        <v>899</v>
      </c>
      <c r="B1380" t="s">
        <v>721</v>
      </c>
      <c r="C1380" t="s">
        <v>43</v>
      </c>
      <c r="D1380" t="s">
        <v>58</v>
      </c>
      <c r="E1380">
        <v>2</v>
      </c>
      <c r="F1380" t="s">
        <v>900</v>
      </c>
      <c r="G1380" t="s">
        <v>112</v>
      </c>
      <c r="T1380">
        <v>8</v>
      </c>
      <c r="U1380">
        <v>7</v>
      </c>
      <c r="V1380">
        <v>87</v>
      </c>
      <c r="W1380">
        <v>0</v>
      </c>
      <c r="X1380">
        <v>0</v>
      </c>
      <c r="Y1380">
        <v>0</v>
      </c>
    </row>
    <row r="1381" spans="1:25" hidden="1" x14ac:dyDescent="0.2">
      <c r="A1381" t="s">
        <v>1210</v>
      </c>
      <c r="B1381" t="s">
        <v>795</v>
      </c>
      <c r="C1381" t="s">
        <v>61</v>
      </c>
      <c r="D1381" t="s">
        <v>49</v>
      </c>
      <c r="E1381">
        <v>1</v>
      </c>
      <c r="F1381" t="s">
        <v>1211</v>
      </c>
      <c r="G1381" t="s">
        <v>94</v>
      </c>
      <c r="T1381">
        <v>5</v>
      </c>
      <c r="U1381">
        <v>4</v>
      </c>
      <c r="V1381">
        <v>53</v>
      </c>
      <c r="W1381">
        <v>1</v>
      </c>
      <c r="X1381">
        <v>0</v>
      </c>
      <c r="Y1381">
        <v>0</v>
      </c>
    </row>
    <row r="1382" spans="1:25" hidden="1" x14ac:dyDescent="0.2">
      <c r="A1382" t="s">
        <v>913</v>
      </c>
      <c r="B1382" t="s">
        <v>721</v>
      </c>
      <c r="C1382" t="s">
        <v>59</v>
      </c>
      <c r="D1382" t="s">
        <v>32</v>
      </c>
      <c r="E1382">
        <v>2</v>
      </c>
      <c r="F1382" t="s">
        <v>914</v>
      </c>
      <c r="G1382" t="s">
        <v>122</v>
      </c>
      <c r="T1382">
        <v>7</v>
      </c>
      <c r="U1382">
        <v>4</v>
      </c>
      <c r="V1382">
        <v>45</v>
      </c>
      <c r="W1382">
        <v>0</v>
      </c>
      <c r="X1382">
        <v>0</v>
      </c>
      <c r="Y1382">
        <v>0</v>
      </c>
    </row>
    <row r="1383" spans="1:25" hidden="1" x14ac:dyDescent="0.2">
      <c r="A1383" t="s">
        <v>885</v>
      </c>
      <c r="B1383" t="s">
        <v>721</v>
      </c>
      <c r="C1383" t="s">
        <v>61</v>
      </c>
      <c r="D1383" t="s">
        <v>46</v>
      </c>
      <c r="E1383">
        <v>5</v>
      </c>
      <c r="F1383" t="s">
        <v>886</v>
      </c>
      <c r="G1383" t="s">
        <v>163</v>
      </c>
      <c r="T1383">
        <v>4</v>
      </c>
      <c r="U1383">
        <v>2</v>
      </c>
      <c r="V1383">
        <v>56</v>
      </c>
      <c r="W1383">
        <v>0</v>
      </c>
      <c r="X1383">
        <v>0</v>
      </c>
      <c r="Y1383">
        <v>0</v>
      </c>
    </row>
    <row r="1384" spans="1:25" hidden="1" x14ac:dyDescent="0.2">
      <c r="A1384" t="s">
        <v>1196</v>
      </c>
      <c r="B1384" t="s">
        <v>795</v>
      </c>
      <c r="C1384" t="s">
        <v>36</v>
      </c>
      <c r="D1384" t="s">
        <v>50</v>
      </c>
      <c r="E1384">
        <v>8</v>
      </c>
      <c r="F1384" t="s">
        <v>1197</v>
      </c>
      <c r="G1384" t="s">
        <v>204</v>
      </c>
      <c r="T1384">
        <v>1</v>
      </c>
      <c r="U1384">
        <v>0</v>
      </c>
      <c r="V1384">
        <v>0</v>
      </c>
      <c r="W1384">
        <v>0</v>
      </c>
      <c r="X1384">
        <v>0</v>
      </c>
      <c r="Y1384">
        <v>0</v>
      </c>
    </row>
    <row r="1385" spans="1:25" hidden="1" x14ac:dyDescent="0.2">
      <c r="A1385" t="s">
        <v>1308</v>
      </c>
      <c r="B1385" t="s">
        <v>721</v>
      </c>
      <c r="C1385" t="s">
        <v>33</v>
      </c>
      <c r="D1385" t="s">
        <v>54</v>
      </c>
      <c r="E1385">
        <v>8</v>
      </c>
      <c r="F1385" t="s">
        <v>1309</v>
      </c>
      <c r="G1385" t="s">
        <v>205</v>
      </c>
      <c r="T1385">
        <v>2</v>
      </c>
      <c r="U1385">
        <v>0</v>
      </c>
      <c r="V1385">
        <v>0</v>
      </c>
      <c r="W1385">
        <v>0</v>
      </c>
      <c r="X1385">
        <v>0</v>
      </c>
      <c r="Y1385">
        <v>0</v>
      </c>
    </row>
    <row r="1386" spans="1:25" hidden="1" x14ac:dyDescent="0.2">
      <c r="A1386" t="s">
        <v>1112</v>
      </c>
      <c r="B1386" t="s">
        <v>795</v>
      </c>
      <c r="C1386" t="s">
        <v>57</v>
      </c>
      <c r="D1386" t="s">
        <v>35</v>
      </c>
      <c r="E1386">
        <v>1</v>
      </c>
      <c r="F1386" t="s">
        <v>1113</v>
      </c>
      <c r="G1386" t="s">
        <v>99</v>
      </c>
      <c r="T1386">
        <v>8</v>
      </c>
      <c r="U1386">
        <v>6</v>
      </c>
      <c r="V1386">
        <v>51</v>
      </c>
      <c r="W1386">
        <v>1</v>
      </c>
      <c r="X1386">
        <v>0</v>
      </c>
      <c r="Y1386">
        <v>0</v>
      </c>
    </row>
    <row r="1387" spans="1:25" hidden="1" x14ac:dyDescent="0.2">
      <c r="A1387" t="s">
        <v>883</v>
      </c>
      <c r="B1387" t="s">
        <v>721</v>
      </c>
      <c r="C1387" t="s">
        <v>38</v>
      </c>
      <c r="D1387" t="s">
        <v>44</v>
      </c>
      <c r="E1387">
        <v>7</v>
      </c>
      <c r="F1387" t="s">
        <v>884</v>
      </c>
      <c r="G1387" t="s">
        <v>194</v>
      </c>
      <c r="T1387">
        <v>7</v>
      </c>
      <c r="U1387">
        <v>3</v>
      </c>
      <c r="V1387">
        <v>14</v>
      </c>
      <c r="W1387">
        <v>0</v>
      </c>
      <c r="X1387">
        <v>0</v>
      </c>
      <c r="Y1387">
        <v>0</v>
      </c>
    </row>
    <row r="1388" spans="1:25" hidden="1" x14ac:dyDescent="0.2">
      <c r="A1388" t="s">
        <v>973</v>
      </c>
      <c r="B1388" t="s">
        <v>721</v>
      </c>
      <c r="C1388" t="s">
        <v>51</v>
      </c>
      <c r="D1388" t="s">
        <v>56</v>
      </c>
      <c r="E1388">
        <v>1</v>
      </c>
      <c r="F1388" t="s">
        <v>974</v>
      </c>
      <c r="G1388" t="s">
        <v>102</v>
      </c>
      <c r="T1388">
        <v>8</v>
      </c>
      <c r="U1388">
        <v>5</v>
      </c>
      <c r="V1388">
        <v>63</v>
      </c>
      <c r="W1388">
        <v>0</v>
      </c>
      <c r="X1388">
        <v>0</v>
      </c>
      <c r="Y1388">
        <v>0</v>
      </c>
    </row>
    <row r="1389" spans="1:25" hidden="1" x14ac:dyDescent="0.2">
      <c r="A1389" t="s">
        <v>983</v>
      </c>
      <c r="B1389" t="s">
        <v>721</v>
      </c>
      <c r="C1389" t="s">
        <v>60</v>
      </c>
      <c r="D1389" t="s">
        <v>35</v>
      </c>
      <c r="E1389">
        <v>8</v>
      </c>
      <c r="F1389" t="s">
        <v>984</v>
      </c>
      <c r="G1389" t="s">
        <v>203</v>
      </c>
      <c r="T1389">
        <v>5</v>
      </c>
      <c r="U1389">
        <v>2</v>
      </c>
      <c r="V1389">
        <v>19</v>
      </c>
      <c r="W1389">
        <v>0</v>
      </c>
      <c r="X1389">
        <v>0</v>
      </c>
      <c r="Y1389">
        <v>0</v>
      </c>
    </row>
    <row r="1390" spans="1:25" hidden="1" x14ac:dyDescent="0.2">
      <c r="A1390" t="s">
        <v>1032</v>
      </c>
      <c r="B1390" t="s">
        <v>721</v>
      </c>
      <c r="C1390" t="s">
        <v>59</v>
      </c>
      <c r="D1390" t="s">
        <v>58</v>
      </c>
      <c r="E1390">
        <v>1</v>
      </c>
      <c r="F1390" t="s">
        <v>1033</v>
      </c>
      <c r="G1390" t="s">
        <v>96</v>
      </c>
      <c r="T1390">
        <v>10</v>
      </c>
      <c r="U1390">
        <v>4</v>
      </c>
      <c r="V1390">
        <v>24</v>
      </c>
      <c r="W1390">
        <v>0</v>
      </c>
      <c r="X1390">
        <v>0</v>
      </c>
      <c r="Y1390">
        <v>0</v>
      </c>
    </row>
    <row r="1391" spans="1:25" hidden="1" x14ac:dyDescent="0.2">
      <c r="A1391" t="s">
        <v>1212</v>
      </c>
      <c r="B1391" t="s">
        <v>721</v>
      </c>
      <c r="C1391" t="s">
        <v>34</v>
      </c>
      <c r="D1391" t="s">
        <v>43</v>
      </c>
      <c r="E1391">
        <v>5</v>
      </c>
      <c r="F1391" t="s">
        <v>1213</v>
      </c>
      <c r="G1391" t="s">
        <v>165</v>
      </c>
      <c r="T1391">
        <v>1</v>
      </c>
      <c r="U1391">
        <v>0</v>
      </c>
      <c r="V1391">
        <v>0</v>
      </c>
      <c r="W1391">
        <v>0</v>
      </c>
      <c r="X1391">
        <v>0</v>
      </c>
      <c r="Y1391">
        <v>0</v>
      </c>
    </row>
    <row r="1392" spans="1:25" hidden="1" x14ac:dyDescent="0.2">
      <c r="A1392" t="s">
        <v>819</v>
      </c>
      <c r="B1392" t="s">
        <v>721</v>
      </c>
      <c r="C1392" t="s">
        <v>39</v>
      </c>
      <c r="D1392" t="s">
        <v>60</v>
      </c>
      <c r="E1392">
        <v>1</v>
      </c>
      <c r="F1392" t="s">
        <v>820</v>
      </c>
      <c r="G1392" t="s">
        <v>106</v>
      </c>
      <c r="T1392">
        <v>4</v>
      </c>
      <c r="U1392">
        <v>1</v>
      </c>
      <c r="V1392">
        <v>27</v>
      </c>
      <c r="W1392">
        <v>0</v>
      </c>
      <c r="X1392">
        <v>0</v>
      </c>
      <c r="Y1392">
        <v>0</v>
      </c>
    </row>
    <row r="1393" spans="1:25" hidden="1" x14ac:dyDescent="0.2">
      <c r="A1393" t="s">
        <v>1118</v>
      </c>
      <c r="B1393" t="s">
        <v>721</v>
      </c>
      <c r="C1393" t="s">
        <v>37</v>
      </c>
      <c r="D1393" t="s">
        <v>34</v>
      </c>
      <c r="E1393">
        <v>1</v>
      </c>
      <c r="F1393" t="s">
        <v>1119</v>
      </c>
      <c r="G1393" t="s">
        <v>104</v>
      </c>
      <c r="T1393">
        <v>5</v>
      </c>
      <c r="U1393">
        <v>3</v>
      </c>
      <c r="V1393">
        <v>23</v>
      </c>
      <c r="W1393">
        <v>0</v>
      </c>
      <c r="X1393">
        <v>0</v>
      </c>
      <c r="Y1393">
        <v>0</v>
      </c>
    </row>
    <row r="1394" spans="1:25" hidden="1" x14ac:dyDescent="0.2">
      <c r="A1394" t="s">
        <v>1118</v>
      </c>
      <c r="B1394" t="s">
        <v>721</v>
      </c>
      <c r="C1394" t="s">
        <v>37</v>
      </c>
      <c r="D1394" t="s">
        <v>53</v>
      </c>
      <c r="E1394">
        <v>3</v>
      </c>
      <c r="F1394" t="s">
        <v>1119</v>
      </c>
      <c r="G1394" t="s">
        <v>123</v>
      </c>
      <c r="T1394">
        <v>7</v>
      </c>
      <c r="U1394">
        <v>7</v>
      </c>
      <c r="V1394">
        <v>116</v>
      </c>
      <c r="W1394">
        <v>1</v>
      </c>
      <c r="X1394">
        <v>0</v>
      </c>
      <c r="Y1394">
        <v>1</v>
      </c>
    </row>
    <row r="1395" spans="1:25" hidden="1" x14ac:dyDescent="0.2">
      <c r="A1395" t="s">
        <v>1214</v>
      </c>
      <c r="B1395" t="s">
        <v>795</v>
      </c>
      <c r="C1395" t="s">
        <v>37</v>
      </c>
      <c r="D1395" t="s">
        <v>34</v>
      </c>
      <c r="E1395">
        <v>7</v>
      </c>
      <c r="F1395" t="s">
        <v>1215</v>
      </c>
      <c r="G1395" t="s">
        <v>193</v>
      </c>
      <c r="T1395">
        <v>2</v>
      </c>
      <c r="U1395">
        <v>0</v>
      </c>
      <c r="V1395">
        <v>0</v>
      </c>
      <c r="W1395">
        <v>0</v>
      </c>
      <c r="X1395">
        <v>0</v>
      </c>
      <c r="Y1395">
        <v>0</v>
      </c>
    </row>
    <row r="1396" spans="1:25" hidden="1" x14ac:dyDescent="0.2">
      <c r="A1396" t="s">
        <v>989</v>
      </c>
      <c r="B1396" t="s">
        <v>721</v>
      </c>
      <c r="C1396" t="s">
        <v>59</v>
      </c>
      <c r="D1396" t="s">
        <v>58</v>
      </c>
      <c r="E1396">
        <v>1</v>
      </c>
      <c r="F1396" t="s">
        <v>990</v>
      </c>
      <c r="G1396" t="s">
        <v>96</v>
      </c>
      <c r="T1396">
        <v>11</v>
      </c>
      <c r="U1396">
        <v>6</v>
      </c>
      <c r="V1396">
        <v>46</v>
      </c>
      <c r="W1396">
        <v>1</v>
      </c>
      <c r="X1396">
        <v>0</v>
      </c>
      <c r="Y1396">
        <v>0</v>
      </c>
    </row>
    <row r="1397" spans="1:25" hidden="1" x14ac:dyDescent="0.2">
      <c r="A1397" t="s">
        <v>1154</v>
      </c>
      <c r="B1397" t="s">
        <v>795</v>
      </c>
      <c r="C1397" t="s">
        <v>39</v>
      </c>
      <c r="D1397" t="s">
        <v>61</v>
      </c>
      <c r="E1397">
        <v>2</v>
      </c>
      <c r="F1397" t="s">
        <v>1155</v>
      </c>
      <c r="G1397" t="s">
        <v>110</v>
      </c>
      <c r="T1397">
        <v>6</v>
      </c>
      <c r="U1397">
        <v>5</v>
      </c>
      <c r="V1397">
        <v>30</v>
      </c>
      <c r="W1397">
        <v>1</v>
      </c>
      <c r="X1397">
        <v>0</v>
      </c>
      <c r="Y1397">
        <v>0</v>
      </c>
    </row>
    <row r="1398" spans="1:25" hidden="1" x14ac:dyDescent="0.2">
      <c r="A1398" t="s">
        <v>863</v>
      </c>
      <c r="B1398" t="s">
        <v>721</v>
      </c>
      <c r="C1398" t="s">
        <v>31</v>
      </c>
      <c r="D1398" t="s">
        <v>47</v>
      </c>
      <c r="E1398">
        <v>8</v>
      </c>
      <c r="F1398" t="s">
        <v>864</v>
      </c>
      <c r="G1398" t="s">
        <v>208</v>
      </c>
      <c r="T1398">
        <v>11</v>
      </c>
      <c r="U1398">
        <v>8</v>
      </c>
      <c r="V1398">
        <v>168</v>
      </c>
      <c r="W1398">
        <v>0</v>
      </c>
      <c r="X1398">
        <v>0</v>
      </c>
      <c r="Y1398">
        <v>1</v>
      </c>
    </row>
    <row r="1399" spans="1:25" hidden="1" x14ac:dyDescent="0.2">
      <c r="A1399" t="s">
        <v>873</v>
      </c>
      <c r="B1399" t="s">
        <v>721</v>
      </c>
      <c r="C1399" t="s">
        <v>56</v>
      </c>
      <c r="D1399" t="s">
        <v>55</v>
      </c>
      <c r="E1399">
        <v>2</v>
      </c>
      <c r="F1399" t="s">
        <v>874</v>
      </c>
      <c r="G1399" t="s">
        <v>118</v>
      </c>
      <c r="T1399">
        <v>11</v>
      </c>
      <c r="U1399">
        <v>7</v>
      </c>
      <c r="V1399">
        <v>109</v>
      </c>
      <c r="W1399">
        <v>1</v>
      </c>
      <c r="X1399">
        <v>0</v>
      </c>
      <c r="Y1399">
        <v>1</v>
      </c>
    </row>
    <row r="1400" spans="1:25" hidden="1" x14ac:dyDescent="0.2">
      <c r="A1400" t="s">
        <v>1162</v>
      </c>
      <c r="B1400" t="s">
        <v>795</v>
      </c>
      <c r="C1400" t="s">
        <v>59</v>
      </c>
      <c r="D1400" t="s">
        <v>41</v>
      </c>
      <c r="E1400">
        <v>7</v>
      </c>
      <c r="F1400" t="s">
        <v>1163</v>
      </c>
      <c r="G1400" t="s">
        <v>188</v>
      </c>
      <c r="T1400">
        <v>1</v>
      </c>
      <c r="U1400">
        <v>1</v>
      </c>
      <c r="V1400">
        <v>10</v>
      </c>
      <c r="W1400">
        <v>0</v>
      </c>
      <c r="X1400">
        <v>0</v>
      </c>
      <c r="Y1400">
        <v>0</v>
      </c>
    </row>
    <row r="1401" spans="1:25" hidden="1" x14ac:dyDescent="0.2">
      <c r="A1401" t="s">
        <v>1026</v>
      </c>
      <c r="B1401" t="s">
        <v>795</v>
      </c>
      <c r="C1401" t="s">
        <v>52</v>
      </c>
      <c r="D1401" t="s">
        <v>46</v>
      </c>
      <c r="E1401">
        <v>2</v>
      </c>
      <c r="F1401" t="s">
        <v>1027</v>
      </c>
      <c r="G1401" t="s">
        <v>108</v>
      </c>
      <c r="T1401">
        <v>2</v>
      </c>
      <c r="U1401">
        <v>2</v>
      </c>
      <c r="V1401">
        <v>14</v>
      </c>
      <c r="W1401">
        <v>0</v>
      </c>
      <c r="X1401">
        <v>0</v>
      </c>
      <c r="Y1401">
        <v>0</v>
      </c>
    </row>
    <row r="1402" spans="1:25" hidden="1" x14ac:dyDescent="0.2">
      <c r="A1402" t="s">
        <v>1216</v>
      </c>
      <c r="B1402" t="s">
        <v>795</v>
      </c>
      <c r="C1402" t="s">
        <v>31</v>
      </c>
      <c r="D1402" t="s">
        <v>55</v>
      </c>
      <c r="E1402">
        <v>1</v>
      </c>
      <c r="F1402" t="s">
        <v>1217</v>
      </c>
      <c r="G1402" t="s">
        <v>101</v>
      </c>
      <c r="T1402">
        <v>2</v>
      </c>
      <c r="U1402">
        <v>2</v>
      </c>
      <c r="V1402">
        <v>5</v>
      </c>
      <c r="W1402">
        <v>0</v>
      </c>
      <c r="X1402">
        <v>0</v>
      </c>
      <c r="Y1402">
        <v>0</v>
      </c>
    </row>
    <row r="1403" spans="1:25" hidden="1" x14ac:dyDescent="0.2">
      <c r="A1403" t="s">
        <v>963</v>
      </c>
      <c r="B1403" t="s">
        <v>721</v>
      </c>
      <c r="C1403" t="s">
        <v>52</v>
      </c>
      <c r="D1403" t="s">
        <v>57</v>
      </c>
      <c r="E1403">
        <v>3</v>
      </c>
      <c r="F1403" t="s">
        <v>964</v>
      </c>
      <c r="G1403" t="s">
        <v>136</v>
      </c>
      <c r="T1403">
        <v>3</v>
      </c>
      <c r="U1403">
        <v>3</v>
      </c>
      <c r="V1403">
        <v>17</v>
      </c>
      <c r="W1403">
        <v>0</v>
      </c>
      <c r="X1403">
        <v>0</v>
      </c>
      <c r="Y1403">
        <v>0</v>
      </c>
    </row>
    <row r="1404" spans="1:25" hidden="1" x14ac:dyDescent="0.2">
      <c r="A1404" t="s">
        <v>1106</v>
      </c>
      <c r="B1404" t="s">
        <v>721</v>
      </c>
      <c r="C1404" t="s">
        <v>52</v>
      </c>
      <c r="D1404" t="s">
        <v>39</v>
      </c>
      <c r="E1404">
        <v>8</v>
      </c>
      <c r="F1404" t="s">
        <v>1107</v>
      </c>
      <c r="G1404" t="s">
        <v>200</v>
      </c>
      <c r="T1404">
        <v>3</v>
      </c>
      <c r="U1404">
        <v>1</v>
      </c>
      <c r="V1404">
        <v>14</v>
      </c>
      <c r="W1404">
        <v>0</v>
      </c>
      <c r="X1404">
        <v>0</v>
      </c>
      <c r="Y1404">
        <v>0</v>
      </c>
    </row>
    <row r="1405" spans="1:25" hidden="1" x14ac:dyDescent="0.2">
      <c r="A1405" t="s">
        <v>979</v>
      </c>
      <c r="B1405" t="s">
        <v>721</v>
      </c>
      <c r="C1405" t="s">
        <v>34</v>
      </c>
      <c r="D1405" t="s">
        <v>57</v>
      </c>
      <c r="E1405">
        <v>8</v>
      </c>
      <c r="F1405" t="s">
        <v>980</v>
      </c>
      <c r="G1405" t="s">
        <v>207</v>
      </c>
      <c r="T1405">
        <v>2</v>
      </c>
      <c r="U1405">
        <v>2</v>
      </c>
      <c r="V1405">
        <v>20</v>
      </c>
      <c r="W1405">
        <v>0</v>
      </c>
      <c r="X1405">
        <v>0</v>
      </c>
      <c r="Y1405">
        <v>0</v>
      </c>
    </row>
    <row r="1406" spans="1:25" hidden="1" x14ac:dyDescent="0.2">
      <c r="A1406" t="s">
        <v>1218</v>
      </c>
      <c r="B1406" t="s">
        <v>721</v>
      </c>
      <c r="C1406" t="s">
        <v>34</v>
      </c>
      <c r="D1406" t="s">
        <v>37</v>
      </c>
      <c r="E1406">
        <v>1</v>
      </c>
      <c r="F1406" t="s">
        <v>1219</v>
      </c>
      <c r="G1406" t="s">
        <v>104</v>
      </c>
      <c r="T1406">
        <v>7</v>
      </c>
      <c r="U1406">
        <v>5</v>
      </c>
      <c r="V1406">
        <v>48</v>
      </c>
      <c r="W1406">
        <v>0</v>
      </c>
      <c r="X1406">
        <v>0</v>
      </c>
      <c r="Y1406">
        <v>0</v>
      </c>
    </row>
    <row r="1407" spans="1:25" hidden="1" x14ac:dyDescent="0.2">
      <c r="A1407" t="s">
        <v>770</v>
      </c>
      <c r="B1407" t="s">
        <v>721</v>
      </c>
      <c r="C1407" t="s">
        <v>61</v>
      </c>
      <c r="D1407" t="s">
        <v>39</v>
      </c>
      <c r="E1407">
        <v>7</v>
      </c>
      <c r="F1407" t="s">
        <v>771</v>
      </c>
      <c r="G1407" t="s">
        <v>187</v>
      </c>
      <c r="T1407">
        <v>6</v>
      </c>
      <c r="U1407">
        <v>2</v>
      </c>
      <c r="V1407">
        <v>14</v>
      </c>
      <c r="W1407">
        <v>0</v>
      </c>
      <c r="X1407">
        <v>0</v>
      </c>
      <c r="Y1407">
        <v>0</v>
      </c>
    </row>
    <row r="1408" spans="1:25" hidden="1" x14ac:dyDescent="0.2">
      <c r="A1408" t="s">
        <v>1058</v>
      </c>
      <c r="B1408" t="s">
        <v>721</v>
      </c>
      <c r="C1408" t="s">
        <v>31</v>
      </c>
      <c r="D1408" t="s">
        <v>45</v>
      </c>
      <c r="E1408">
        <v>6</v>
      </c>
      <c r="F1408" t="s">
        <v>1059</v>
      </c>
      <c r="G1408" t="s">
        <v>172</v>
      </c>
      <c r="T1408">
        <v>2</v>
      </c>
      <c r="U1408">
        <v>1</v>
      </c>
      <c r="V1408">
        <v>-1</v>
      </c>
      <c r="W1408">
        <v>0</v>
      </c>
      <c r="X1408">
        <v>0</v>
      </c>
      <c r="Y1408">
        <v>0</v>
      </c>
    </row>
    <row r="1409" spans="1:25" hidden="1" x14ac:dyDescent="0.2">
      <c r="A1409" t="s">
        <v>1066</v>
      </c>
      <c r="B1409" t="s">
        <v>721</v>
      </c>
      <c r="C1409" t="s">
        <v>60</v>
      </c>
      <c r="D1409" t="s">
        <v>48</v>
      </c>
      <c r="E1409">
        <v>2</v>
      </c>
      <c r="F1409" t="s">
        <v>1067</v>
      </c>
      <c r="G1409" t="s">
        <v>114</v>
      </c>
      <c r="T1409">
        <v>4</v>
      </c>
      <c r="U1409">
        <v>4</v>
      </c>
      <c r="V1409">
        <v>25</v>
      </c>
      <c r="W1409">
        <v>0</v>
      </c>
      <c r="X1409">
        <v>0</v>
      </c>
      <c r="Y1409">
        <v>0</v>
      </c>
    </row>
    <row r="1410" spans="1:25" hidden="1" x14ac:dyDescent="0.2">
      <c r="A1410" t="s">
        <v>1124</v>
      </c>
      <c r="B1410" t="s">
        <v>795</v>
      </c>
      <c r="C1410" t="s">
        <v>33</v>
      </c>
      <c r="D1410" t="s">
        <v>59</v>
      </c>
      <c r="E1410">
        <v>5</v>
      </c>
      <c r="F1410" t="s">
        <v>1125</v>
      </c>
      <c r="G1410" t="s">
        <v>154</v>
      </c>
      <c r="T1410">
        <v>1</v>
      </c>
      <c r="U1410">
        <v>1</v>
      </c>
      <c r="V1410">
        <v>8</v>
      </c>
      <c r="W1410">
        <v>0</v>
      </c>
      <c r="X1410">
        <v>0</v>
      </c>
      <c r="Y1410">
        <v>0</v>
      </c>
    </row>
    <row r="1411" spans="1:25" hidden="1" x14ac:dyDescent="0.2">
      <c r="A1411" t="s">
        <v>1154</v>
      </c>
      <c r="B1411" t="s">
        <v>795</v>
      </c>
      <c r="C1411" t="s">
        <v>39</v>
      </c>
      <c r="D1411" t="s">
        <v>62</v>
      </c>
      <c r="E1411">
        <v>6</v>
      </c>
      <c r="F1411" t="s">
        <v>1155</v>
      </c>
      <c r="G1411" t="s">
        <v>174</v>
      </c>
      <c r="T1411">
        <v>5</v>
      </c>
      <c r="U1411">
        <v>2</v>
      </c>
      <c r="V1411">
        <v>9</v>
      </c>
      <c r="W1411">
        <v>1</v>
      </c>
      <c r="X1411">
        <v>0</v>
      </c>
      <c r="Y1411">
        <v>0</v>
      </c>
    </row>
    <row r="1412" spans="1:25" hidden="1" x14ac:dyDescent="0.2">
      <c r="A1412" t="s">
        <v>1424</v>
      </c>
      <c r="B1412" t="s">
        <v>721</v>
      </c>
      <c r="C1412" t="s">
        <v>35</v>
      </c>
      <c r="D1412" t="s">
        <v>60</v>
      </c>
      <c r="E1412">
        <v>8</v>
      </c>
      <c r="F1412" t="s">
        <v>1425</v>
      </c>
      <c r="G1412" t="s">
        <v>203</v>
      </c>
      <c r="T1412">
        <v>1</v>
      </c>
      <c r="U1412">
        <v>1</v>
      </c>
      <c r="V1412">
        <v>5</v>
      </c>
      <c r="W1412">
        <v>0</v>
      </c>
      <c r="X1412">
        <v>0</v>
      </c>
      <c r="Y1412">
        <v>0</v>
      </c>
    </row>
    <row r="1413" spans="1:25" hidden="1" x14ac:dyDescent="0.2">
      <c r="A1413" t="s">
        <v>1198</v>
      </c>
      <c r="B1413" t="s">
        <v>795</v>
      </c>
      <c r="C1413" t="s">
        <v>60</v>
      </c>
      <c r="D1413" t="s">
        <v>47</v>
      </c>
      <c r="E1413">
        <v>4</v>
      </c>
      <c r="F1413" t="s">
        <v>1199</v>
      </c>
      <c r="G1413" t="s">
        <v>149</v>
      </c>
      <c r="T1413">
        <v>5</v>
      </c>
      <c r="U1413">
        <v>3</v>
      </c>
      <c r="V1413">
        <v>26</v>
      </c>
      <c r="W1413">
        <v>0</v>
      </c>
      <c r="X1413">
        <v>0</v>
      </c>
      <c r="Y1413">
        <v>0</v>
      </c>
    </row>
    <row r="1414" spans="1:25" hidden="1" x14ac:dyDescent="0.2">
      <c r="A1414" t="s">
        <v>1130</v>
      </c>
      <c r="B1414" t="s">
        <v>721</v>
      </c>
      <c r="C1414" t="s">
        <v>54</v>
      </c>
      <c r="D1414" t="s">
        <v>50</v>
      </c>
      <c r="E1414">
        <v>7</v>
      </c>
      <c r="F1414" t="s">
        <v>1131</v>
      </c>
      <c r="G1414" t="s">
        <v>183</v>
      </c>
      <c r="T1414">
        <v>1</v>
      </c>
      <c r="U1414">
        <v>0</v>
      </c>
      <c r="V1414">
        <v>0</v>
      </c>
      <c r="W1414">
        <v>0</v>
      </c>
      <c r="X1414">
        <v>0</v>
      </c>
      <c r="Y1414">
        <v>0</v>
      </c>
    </row>
    <row r="1415" spans="1:25" hidden="1" x14ac:dyDescent="0.2">
      <c r="A1415" t="s">
        <v>905</v>
      </c>
      <c r="B1415" t="s">
        <v>721</v>
      </c>
      <c r="C1415" t="s">
        <v>56</v>
      </c>
      <c r="D1415" t="s">
        <v>55</v>
      </c>
      <c r="E1415">
        <v>2</v>
      </c>
      <c r="F1415" t="s">
        <v>906</v>
      </c>
      <c r="G1415" t="s">
        <v>118</v>
      </c>
      <c r="T1415">
        <v>4</v>
      </c>
      <c r="U1415">
        <v>3</v>
      </c>
      <c r="V1415">
        <v>50</v>
      </c>
      <c r="W1415">
        <v>0</v>
      </c>
      <c r="X1415">
        <v>0</v>
      </c>
      <c r="Y1415">
        <v>0</v>
      </c>
    </row>
    <row r="1416" spans="1:25" hidden="1" x14ac:dyDescent="0.2">
      <c r="A1416" t="s">
        <v>1126</v>
      </c>
      <c r="B1416" t="s">
        <v>721</v>
      </c>
      <c r="C1416" t="s">
        <v>35</v>
      </c>
      <c r="D1416" t="s">
        <v>48</v>
      </c>
      <c r="E1416">
        <v>3</v>
      </c>
      <c r="F1416" t="s">
        <v>1127</v>
      </c>
      <c r="G1416" t="s">
        <v>131</v>
      </c>
      <c r="T1416">
        <v>10</v>
      </c>
      <c r="U1416">
        <v>7</v>
      </c>
      <c r="V1416">
        <v>102</v>
      </c>
      <c r="W1416">
        <v>0</v>
      </c>
      <c r="X1416">
        <v>0</v>
      </c>
      <c r="Y1416">
        <v>1</v>
      </c>
    </row>
    <row r="1417" spans="1:25" hidden="1" x14ac:dyDescent="0.2">
      <c r="A1417" t="s">
        <v>1210</v>
      </c>
      <c r="B1417" t="s">
        <v>795</v>
      </c>
      <c r="C1417" t="s">
        <v>61</v>
      </c>
      <c r="D1417" t="s">
        <v>39</v>
      </c>
      <c r="E1417">
        <v>2</v>
      </c>
      <c r="F1417" t="s">
        <v>1211</v>
      </c>
      <c r="G1417" t="s">
        <v>110</v>
      </c>
      <c r="T1417">
        <v>10</v>
      </c>
      <c r="U1417">
        <v>5</v>
      </c>
      <c r="V1417">
        <v>43</v>
      </c>
      <c r="W1417">
        <v>1</v>
      </c>
      <c r="X1417">
        <v>0</v>
      </c>
      <c r="Y1417">
        <v>0</v>
      </c>
    </row>
    <row r="1418" spans="1:25" hidden="1" x14ac:dyDescent="0.2">
      <c r="A1418" t="s">
        <v>889</v>
      </c>
      <c r="B1418" t="s">
        <v>721</v>
      </c>
      <c r="C1418" t="s">
        <v>49</v>
      </c>
      <c r="D1418" t="s">
        <v>47</v>
      </c>
      <c r="E1418">
        <v>6</v>
      </c>
      <c r="F1418" t="s">
        <v>890</v>
      </c>
      <c r="G1418" t="s">
        <v>179</v>
      </c>
      <c r="T1418">
        <v>15</v>
      </c>
      <c r="U1418">
        <v>14</v>
      </c>
      <c r="V1418">
        <v>157</v>
      </c>
      <c r="W1418">
        <v>0</v>
      </c>
      <c r="X1418">
        <v>0</v>
      </c>
      <c r="Y1418">
        <v>1</v>
      </c>
    </row>
    <row r="1419" spans="1:25" hidden="1" x14ac:dyDescent="0.2">
      <c r="A1419" t="s">
        <v>853</v>
      </c>
      <c r="B1419" t="s">
        <v>795</v>
      </c>
      <c r="C1419" t="s">
        <v>53</v>
      </c>
      <c r="D1419" t="s">
        <v>37</v>
      </c>
      <c r="E1419">
        <v>3</v>
      </c>
      <c r="F1419" t="s">
        <v>854</v>
      </c>
      <c r="G1419" t="s">
        <v>123</v>
      </c>
      <c r="T1419">
        <v>9</v>
      </c>
      <c r="U1419">
        <v>6</v>
      </c>
      <c r="V1419">
        <v>96</v>
      </c>
      <c r="W1419">
        <v>0</v>
      </c>
      <c r="X1419">
        <v>0</v>
      </c>
      <c r="Y1419">
        <v>0</v>
      </c>
    </row>
    <row r="1420" spans="1:25" x14ac:dyDescent="0.2">
      <c r="A1420" t="s">
        <v>1220</v>
      </c>
      <c r="B1420" t="s">
        <v>795</v>
      </c>
      <c r="C1420" t="s">
        <v>56</v>
      </c>
      <c r="D1420" t="s">
        <v>31</v>
      </c>
      <c r="E1420">
        <v>5</v>
      </c>
      <c r="F1420" t="s">
        <v>1221</v>
      </c>
      <c r="G1420" t="s">
        <v>164</v>
      </c>
      <c r="T1420">
        <v>3</v>
      </c>
      <c r="U1420">
        <v>3</v>
      </c>
      <c r="V1420">
        <v>33</v>
      </c>
      <c r="W1420">
        <v>0</v>
      </c>
      <c r="X1420">
        <v>0</v>
      </c>
      <c r="Y1420">
        <v>0</v>
      </c>
    </row>
    <row r="1421" spans="1:25" hidden="1" x14ac:dyDescent="0.2">
      <c r="A1421" t="s">
        <v>841</v>
      </c>
      <c r="B1421" t="s">
        <v>721</v>
      </c>
      <c r="C1421" t="s">
        <v>37</v>
      </c>
      <c r="D1421" t="s">
        <v>53</v>
      </c>
      <c r="E1421">
        <v>3</v>
      </c>
      <c r="F1421" t="s">
        <v>842</v>
      </c>
      <c r="G1421" t="s">
        <v>123</v>
      </c>
      <c r="T1421">
        <v>1</v>
      </c>
      <c r="U1421">
        <v>0</v>
      </c>
      <c r="V1421">
        <v>0</v>
      </c>
      <c r="W1421">
        <v>0</v>
      </c>
      <c r="X1421">
        <v>0</v>
      </c>
      <c r="Y1421">
        <v>0</v>
      </c>
    </row>
    <row r="1422" spans="1:25" hidden="1" x14ac:dyDescent="0.2">
      <c r="A1422" t="s">
        <v>1210</v>
      </c>
      <c r="B1422" t="s">
        <v>795</v>
      </c>
      <c r="C1422" t="s">
        <v>61</v>
      </c>
      <c r="D1422" t="s">
        <v>57</v>
      </c>
      <c r="E1422">
        <v>4</v>
      </c>
      <c r="F1422" t="s">
        <v>1211</v>
      </c>
      <c r="G1422" t="s">
        <v>153</v>
      </c>
      <c r="T1422">
        <v>3</v>
      </c>
      <c r="U1422">
        <v>2</v>
      </c>
      <c r="V1422">
        <v>22</v>
      </c>
      <c r="W1422">
        <v>0</v>
      </c>
      <c r="X1422">
        <v>0</v>
      </c>
      <c r="Y1422">
        <v>0</v>
      </c>
    </row>
    <row r="1423" spans="1:25" hidden="1" x14ac:dyDescent="0.2">
      <c r="A1423" t="s">
        <v>1022</v>
      </c>
      <c r="B1423" t="s">
        <v>721</v>
      </c>
      <c r="C1423" t="s">
        <v>48</v>
      </c>
      <c r="D1423" t="s">
        <v>35</v>
      </c>
      <c r="E1423">
        <v>3</v>
      </c>
      <c r="F1423" t="s">
        <v>1023</v>
      </c>
      <c r="G1423" t="s">
        <v>131</v>
      </c>
      <c r="T1423">
        <v>3</v>
      </c>
      <c r="U1423">
        <v>3</v>
      </c>
      <c r="V1423">
        <v>19</v>
      </c>
      <c r="W1423">
        <v>0</v>
      </c>
      <c r="X1423">
        <v>0</v>
      </c>
      <c r="Y1423">
        <v>0</v>
      </c>
    </row>
    <row r="1424" spans="1:25" hidden="1" x14ac:dyDescent="0.2">
      <c r="A1424" t="s">
        <v>1156</v>
      </c>
      <c r="B1424" t="s">
        <v>721</v>
      </c>
      <c r="C1424" t="s">
        <v>55</v>
      </c>
      <c r="D1424" t="s">
        <v>48</v>
      </c>
      <c r="E1424">
        <v>4</v>
      </c>
      <c r="F1424" t="s">
        <v>1157</v>
      </c>
      <c r="G1424" t="s">
        <v>139</v>
      </c>
      <c r="T1424">
        <v>7</v>
      </c>
      <c r="U1424">
        <v>4</v>
      </c>
      <c r="V1424">
        <v>24</v>
      </c>
      <c r="W1424">
        <v>0</v>
      </c>
      <c r="X1424">
        <v>0</v>
      </c>
      <c r="Y1424">
        <v>0</v>
      </c>
    </row>
    <row r="1425" spans="1:25" hidden="1" x14ac:dyDescent="0.2">
      <c r="A1425" t="s">
        <v>899</v>
      </c>
      <c r="B1425" t="s">
        <v>721</v>
      </c>
      <c r="C1425" t="s">
        <v>43</v>
      </c>
      <c r="D1425" t="s">
        <v>48</v>
      </c>
      <c r="E1425">
        <v>1</v>
      </c>
      <c r="F1425" t="s">
        <v>900</v>
      </c>
      <c r="G1425" t="s">
        <v>89</v>
      </c>
      <c r="T1425">
        <v>1</v>
      </c>
      <c r="U1425">
        <v>1</v>
      </c>
      <c r="V1425">
        <v>9</v>
      </c>
      <c r="W1425">
        <v>0</v>
      </c>
      <c r="X1425">
        <v>0</v>
      </c>
      <c r="Y1425">
        <v>0</v>
      </c>
    </row>
    <row r="1426" spans="1:25" hidden="1" x14ac:dyDescent="0.2">
      <c r="A1426" t="s">
        <v>1190</v>
      </c>
      <c r="B1426" t="s">
        <v>721</v>
      </c>
      <c r="C1426" t="s">
        <v>53</v>
      </c>
      <c r="D1426" t="s">
        <v>37</v>
      </c>
      <c r="E1426">
        <v>3</v>
      </c>
      <c r="F1426" t="s">
        <v>1191</v>
      </c>
      <c r="G1426" t="s">
        <v>123</v>
      </c>
      <c r="T1426">
        <v>3</v>
      </c>
      <c r="U1426">
        <v>1</v>
      </c>
      <c r="V1426">
        <v>18</v>
      </c>
      <c r="W1426">
        <v>0</v>
      </c>
      <c r="X1426">
        <v>0</v>
      </c>
      <c r="Y1426">
        <v>0</v>
      </c>
    </row>
    <row r="1427" spans="1:25" hidden="1" x14ac:dyDescent="0.2">
      <c r="A1427" t="s">
        <v>1222</v>
      </c>
      <c r="B1427" t="s">
        <v>795</v>
      </c>
      <c r="C1427" t="s">
        <v>58</v>
      </c>
      <c r="D1427" t="s">
        <v>40</v>
      </c>
      <c r="E1427">
        <v>7</v>
      </c>
      <c r="F1427" t="s">
        <v>1223</v>
      </c>
      <c r="G1427" t="s">
        <v>184</v>
      </c>
      <c r="T1427">
        <v>7</v>
      </c>
      <c r="U1427">
        <v>2</v>
      </c>
      <c r="V1427">
        <v>35</v>
      </c>
      <c r="W1427">
        <v>0</v>
      </c>
      <c r="X1427">
        <v>0</v>
      </c>
      <c r="Y1427">
        <v>0</v>
      </c>
    </row>
    <row r="1428" spans="1:25" hidden="1" x14ac:dyDescent="0.2">
      <c r="A1428" t="s">
        <v>1224</v>
      </c>
      <c r="B1428" t="s">
        <v>795</v>
      </c>
      <c r="C1428" t="s">
        <v>52</v>
      </c>
      <c r="D1428" t="s">
        <v>62</v>
      </c>
      <c r="E1428">
        <v>5</v>
      </c>
      <c r="F1428" t="s">
        <v>1225</v>
      </c>
      <c r="G1428" t="s">
        <v>156</v>
      </c>
      <c r="T1428">
        <v>1</v>
      </c>
      <c r="U1428">
        <v>0</v>
      </c>
      <c r="V1428">
        <v>0</v>
      </c>
      <c r="W1428">
        <v>0</v>
      </c>
      <c r="X1428">
        <v>0</v>
      </c>
      <c r="Y1428">
        <v>0</v>
      </c>
    </row>
    <row r="1429" spans="1:25" hidden="1" x14ac:dyDescent="0.2">
      <c r="A1429" t="s">
        <v>821</v>
      </c>
      <c r="B1429" t="s">
        <v>721</v>
      </c>
      <c r="C1429" t="s">
        <v>31</v>
      </c>
      <c r="D1429" t="s">
        <v>56</v>
      </c>
      <c r="E1429">
        <v>5</v>
      </c>
      <c r="F1429" t="s">
        <v>822</v>
      </c>
      <c r="G1429" t="s">
        <v>164</v>
      </c>
      <c r="T1429">
        <v>12</v>
      </c>
      <c r="U1429">
        <v>9</v>
      </c>
      <c r="V1429">
        <v>111</v>
      </c>
      <c r="W1429">
        <v>0</v>
      </c>
      <c r="X1429">
        <v>0</v>
      </c>
      <c r="Y1429">
        <v>1</v>
      </c>
    </row>
    <row r="1430" spans="1:25" hidden="1" x14ac:dyDescent="0.2">
      <c r="A1430" t="s">
        <v>1118</v>
      </c>
      <c r="B1430" t="s">
        <v>721</v>
      </c>
      <c r="C1430" t="s">
        <v>37</v>
      </c>
      <c r="D1430" t="s">
        <v>50</v>
      </c>
      <c r="E1430">
        <v>2</v>
      </c>
      <c r="F1430" t="s">
        <v>1119</v>
      </c>
      <c r="G1430" t="s">
        <v>109</v>
      </c>
      <c r="T1430">
        <v>2</v>
      </c>
      <c r="U1430">
        <v>1</v>
      </c>
      <c r="V1430">
        <v>5</v>
      </c>
      <c r="W1430">
        <v>0</v>
      </c>
      <c r="X1430">
        <v>0</v>
      </c>
      <c r="Y1430">
        <v>0</v>
      </c>
    </row>
    <row r="1431" spans="1:25" hidden="1" x14ac:dyDescent="0.2">
      <c r="A1431" t="s">
        <v>821</v>
      </c>
      <c r="B1431" t="s">
        <v>721</v>
      </c>
      <c r="C1431" t="s">
        <v>31</v>
      </c>
      <c r="D1431" t="s">
        <v>61</v>
      </c>
      <c r="E1431">
        <v>3</v>
      </c>
      <c r="F1431" t="s">
        <v>822</v>
      </c>
      <c r="G1431" t="s">
        <v>137</v>
      </c>
      <c r="T1431">
        <v>9</v>
      </c>
      <c r="U1431">
        <v>6</v>
      </c>
      <c r="V1431">
        <v>87</v>
      </c>
      <c r="W1431">
        <v>0</v>
      </c>
      <c r="X1431">
        <v>0</v>
      </c>
      <c r="Y1431">
        <v>0</v>
      </c>
    </row>
    <row r="1432" spans="1:25" hidden="1" x14ac:dyDescent="0.2">
      <c r="A1432" t="s">
        <v>1112</v>
      </c>
      <c r="B1432" t="s">
        <v>795</v>
      </c>
      <c r="C1432" t="s">
        <v>57</v>
      </c>
      <c r="D1432" t="s">
        <v>34</v>
      </c>
      <c r="E1432">
        <v>8</v>
      </c>
      <c r="F1432" t="s">
        <v>1113</v>
      </c>
      <c r="G1432" t="s">
        <v>207</v>
      </c>
      <c r="T1432">
        <v>10</v>
      </c>
      <c r="U1432">
        <v>7</v>
      </c>
      <c r="V1432">
        <v>75</v>
      </c>
      <c r="W1432">
        <v>0</v>
      </c>
      <c r="X1432">
        <v>0</v>
      </c>
      <c r="Y1432">
        <v>0</v>
      </c>
    </row>
    <row r="1433" spans="1:25" x14ac:dyDescent="0.2">
      <c r="A1433" t="s">
        <v>1054</v>
      </c>
      <c r="B1433" t="s">
        <v>795</v>
      </c>
      <c r="C1433" t="s">
        <v>56</v>
      </c>
      <c r="D1433" t="s">
        <v>32</v>
      </c>
      <c r="E1433">
        <v>8</v>
      </c>
      <c r="F1433" t="s">
        <v>1055</v>
      </c>
      <c r="G1433" t="s">
        <v>206</v>
      </c>
      <c r="T1433">
        <v>3</v>
      </c>
      <c r="U1433">
        <v>2</v>
      </c>
      <c r="V1433">
        <v>13</v>
      </c>
      <c r="W1433">
        <v>0</v>
      </c>
      <c r="X1433">
        <v>0</v>
      </c>
      <c r="Y1433">
        <v>0</v>
      </c>
    </row>
    <row r="1434" spans="1:25" hidden="1" x14ac:dyDescent="0.2">
      <c r="A1434" t="s">
        <v>762</v>
      </c>
      <c r="B1434" t="s">
        <v>721</v>
      </c>
      <c r="C1434" t="s">
        <v>58</v>
      </c>
      <c r="D1434" t="s">
        <v>42</v>
      </c>
      <c r="E1434">
        <v>3</v>
      </c>
      <c r="F1434" t="s">
        <v>763</v>
      </c>
      <c r="G1434" t="s">
        <v>135</v>
      </c>
      <c r="T1434">
        <v>4</v>
      </c>
      <c r="U1434">
        <v>3</v>
      </c>
      <c r="V1434">
        <v>42</v>
      </c>
      <c r="W1434">
        <v>1</v>
      </c>
      <c r="X1434">
        <v>0</v>
      </c>
      <c r="Y1434">
        <v>0</v>
      </c>
    </row>
    <row r="1435" spans="1:25" hidden="1" x14ac:dyDescent="0.2">
      <c r="A1435" t="s">
        <v>784</v>
      </c>
      <c r="B1435" t="s">
        <v>721</v>
      </c>
      <c r="C1435" t="s">
        <v>55</v>
      </c>
      <c r="D1435" t="s">
        <v>31</v>
      </c>
      <c r="E1435">
        <v>1</v>
      </c>
      <c r="F1435" t="s">
        <v>785</v>
      </c>
      <c r="G1435" t="s">
        <v>101</v>
      </c>
      <c r="T1435">
        <v>2</v>
      </c>
      <c r="U1435">
        <v>1</v>
      </c>
      <c r="V1435">
        <v>8</v>
      </c>
      <c r="W1435">
        <v>0</v>
      </c>
      <c r="X1435">
        <v>0</v>
      </c>
      <c r="Y1435">
        <v>0</v>
      </c>
    </row>
    <row r="1436" spans="1:25" hidden="1" x14ac:dyDescent="0.2">
      <c r="A1436" t="s">
        <v>1160</v>
      </c>
      <c r="B1436" t="s">
        <v>795</v>
      </c>
      <c r="C1436" t="s">
        <v>55</v>
      </c>
      <c r="D1436" t="s">
        <v>46</v>
      </c>
      <c r="E1436">
        <v>7</v>
      </c>
      <c r="F1436" t="s">
        <v>1161</v>
      </c>
      <c r="G1436" t="s">
        <v>195</v>
      </c>
      <c r="T1436">
        <v>7</v>
      </c>
      <c r="U1436">
        <v>5</v>
      </c>
      <c r="V1436">
        <v>53</v>
      </c>
      <c r="W1436">
        <v>0</v>
      </c>
      <c r="X1436">
        <v>0</v>
      </c>
      <c r="Y1436">
        <v>0</v>
      </c>
    </row>
    <row r="1437" spans="1:25" hidden="1" x14ac:dyDescent="0.2">
      <c r="A1437" t="s">
        <v>997</v>
      </c>
      <c r="B1437" t="s">
        <v>795</v>
      </c>
      <c r="C1437" t="s">
        <v>46</v>
      </c>
      <c r="D1437" t="s">
        <v>48</v>
      </c>
      <c r="E1437">
        <v>6</v>
      </c>
      <c r="F1437" t="s">
        <v>998</v>
      </c>
      <c r="G1437" t="s">
        <v>169</v>
      </c>
      <c r="T1437">
        <v>2</v>
      </c>
      <c r="U1437">
        <v>1</v>
      </c>
      <c r="V1437">
        <v>9</v>
      </c>
      <c r="W1437">
        <v>0</v>
      </c>
      <c r="X1437">
        <v>0</v>
      </c>
      <c r="Y1437">
        <v>0</v>
      </c>
    </row>
    <row r="1438" spans="1:25" hidden="1" x14ac:dyDescent="0.2">
      <c r="A1438" t="s">
        <v>1226</v>
      </c>
      <c r="B1438" t="s">
        <v>721</v>
      </c>
      <c r="C1438" t="s">
        <v>57</v>
      </c>
      <c r="D1438" t="s">
        <v>60</v>
      </c>
      <c r="E1438">
        <v>7</v>
      </c>
      <c r="F1438" t="s">
        <v>1227</v>
      </c>
      <c r="G1438" t="s">
        <v>182</v>
      </c>
      <c r="T1438">
        <v>3</v>
      </c>
      <c r="U1438">
        <v>2</v>
      </c>
      <c r="V1438">
        <v>19</v>
      </c>
      <c r="W1438">
        <v>0</v>
      </c>
      <c r="X1438">
        <v>0</v>
      </c>
      <c r="Y1438">
        <v>0</v>
      </c>
    </row>
    <row r="1439" spans="1:25" hidden="1" x14ac:dyDescent="0.2">
      <c r="A1439" t="s">
        <v>1174</v>
      </c>
      <c r="B1439" t="s">
        <v>721</v>
      </c>
      <c r="C1439" t="s">
        <v>49</v>
      </c>
      <c r="D1439" t="s">
        <v>39</v>
      </c>
      <c r="E1439">
        <v>3</v>
      </c>
      <c r="F1439" t="s">
        <v>1175</v>
      </c>
      <c r="G1439" t="s">
        <v>132</v>
      </c>
      <c r="T1439">
        <v>7</v>
      </c>
      <c r="U1439">
        <v>4</v>
      </c>
      <c r="V1439">
        <v>63</v>
      </c>
      <c r="W1439">
        <v>0</v>
      </c>
      <c r="X1439">
        <v>0</v>
      </c>
      <c r="Y1439">
        <v>0</v>
      </c>
    </row>
    <row r="1440" spans="1:25" hidden="1" x14ac:dyDescent="0.2">
      <c r="A1440" t="s">
        <v>1164</v>
      </c>
      <c r="B1440" t="s">
        <v>721</v>
      </c>
      <c r="C1440" t="s">
        <v>54</v>
      </c>
      <c r="D1440" t="s">
        <v>33</v>
      </c>
      <c r="E1440">
        <v>8</v>
      </c>
      <c r="F1440" t="s">
        <v>1165</v>
      </c>
      <c r="G1440" t="s">
        <v>205</v>
      </c>
      <c r="T1440">
        <v>3</v>
      </c>
      <c r="U1440">
        <v>2</v>
      </c>
      <c r="V1440">
        <v>17</v>
      </c>
      <c r="W1440">
        <v>0</v>
      </c>
      <c r="X1440">
        <v>0</v>
      </c>
      <c r="Y1440">
        <v>0</v>
      </c>
    </row>
    <row r="1441" spans="1:25" hidden="1" x14ac:dyDescent="0.2">
      <c r="A1441" t="s">
        <v>1154</v>
      </c>
      <c r="B1441" t="s">
        <v>795</v>
      </c>
      <c r="C1441" t="s">
        <v>39</v>
      </c>
      <c r="D1441" t="s">
        <v>49</v>
      </c>
      <c r="E1441">
        <v>3</v>
      </c>
      <c r="F1441" t="s">
        <v>1155</v>
      </c>
      <c r="G1441" t="s">
        <v>132</v>
      </c>
      <c r="T1441">
        <v>5</v>
      </c>
      <c r="U1441">
        <v>2</v>
      </c>
      <c r="V1441">
        <v>14</v>
      </c>
      <c r="W1441">
        <v>0</v>
      </c>
      <c r="X1441">
        <v>0</v>
      </c>
      <c r="Y1441">
        <v>0</v>
      </c>
    </row>
    <row r="1442" spans="1:25" hidden="1" x14ac:dyDescent="0.2">
      <c r="A1442" t="s">
        <v>919</v>
      </c>
      <c r="B1442" t="s">
        <v>795</v>
      </c>
      <c r="C1442" t="s">
        <v>61</v>
      </c>
      <c r="D1442" t="s">
        <v>46</v>
      </c>
      <c r="E1442">
        <v>5</v>
      </c>
      <c r="F1442" t="s">
        <v>920</v>
      </c>
      <c r="G1442" t="s">
        <v>163</v>
      </c>
      <c r="T1442">
        <v>5</v>
      </c>
      <c r="U1442">
        <v>3</v>
      </c>
      <c r="V1442">
        <v>12</v>
      </c>
      <c r="W1442">
        <v>0</v>
      </c>
      <c r="X1442">
        <v>0</v>
      </c>
      <c r="Y1442">
        <v>0</v>
      </c>
    </row>
    <row r="1443" spans="1:25" hidden="1" x14ac:dyDescent="0.2">
      <c r="A1443" t="s">
        <v>1144</v>
      </c>
      <c r="B1443" t="s">
        <v>795</v>
      </c>
      <c r="C1443" t="s">
        <v>55</v>
      </c>
      <c r="D1443" t="s">
        <v>31</v>
      </c>
      <c r="E1443">
        <v>1</v>
      </c>
      <c r="F1443" t="s">
        <v>1145</v>
      </c>
      <c r="G1443" t="s">
        <v>101</v>
      </c>
      <c r="T1443">
        <v>2</v>
      </c>
      <c r="U1443">
        <v>1</v>
      </c>
      <c r="V1443">
        <v>15</v>
      </c>
      <c r="W1443">
        <v>0</v>
      </c>
      <c r="X1443">
        <v>0</v>
      </c>
      <c r="Y1443">
        <v>0</v>
      </c>
    </row>
    <row r="1444" spans="1:25" hidden="1" x14ac:dyDescent="0.2">
      <c r="A1444" t="s">
        <v>1062</v>
      </c>
      <c r="B1444" t="s">
        <v>721</v>
      </c>
      <c r="C1444" t="s">
        <v>40</v>
      </c>
      <c r="D1444" t="s">
        <v>44</v>
      </c>
      <c r="E1444">
        <v>1</v>
      </c>
      <c r="F1444" t="s">
        <v>1063</v>
      </c>
      <c r="G1444" t="s">
        <v>92</v>
      </c>
      <c r="T1444">
        <v>13</v>
      </c>
      <c r="U1444">
        <v>7</v>
      </c>
      <c r="V1444">
        <v>28</v>
      </c>
      <c r="W1444">
        <v>1</v>
      </c>
      <c r="X1444">
        <v>0</v>
      </c>
      <c r="Y1444">
        <v>0</v>
      </c>
    </row>
    <row r="1445" spans="1:25" hidden="1" x14ac:dyDescent="0.2">
      <c r="A1445" t="s">
        <v>1228</v>
      </c>
      <c r="B1445" t="s">
        <v>721</v>
      </c>
      <c r="C1445" t="s">
        <v>38</v>
      </c>
      <c r="D1445" t="s">
        <v>50</v>
      </c>
      <c r="E1445">
        <v>1</v>
      </c>
      <c r="F1445" t="s">
        <v>1229</v>
      </c>
      <c r="G1445" t="s">
        <v>105</v>
      </c>
      <c r="T1445">
        <v>3</v>
      </c>
      <c r="U1445">
        <v>2</v>
      </c>
      <c r="V1445">
        <v>22</v>
      </c>
      <c r="W1445">
        <v>0</v>
      </c>
      <c r="X1445">
        <v>0</v>
      </c>
      <c r="Y1445">
        <v>0</v>
      </c>
    </row>
    <row r="1446" spans="1:25" hidden="1" x14ac:dyDescent="0.2">
      <c r="A1446" t="s">
        <v>1230</v>
      </c>
      <c r="B1446" t="s">
        <v>721</v>
      </c>
      <c r="C1446" t="s">
        <v>57</v>
      </c>
      <c r="D1446" t="s">
        <v>61</v>
      </c>
      <c r="E1446">
        <v>4</v>
      </c>
      <c r="F1446" t="s">
        <v>1231</v>
      </c>
      <c r="G1446" t="s">
        <v>153</v>
      </c>
      <c r="T1446">
        <v>1</v>
      </c>
      <c r="U1446">
        <v>1</v>
      </c>
      <c r="V1446">
        <v>12</v>
      </c>
      <c r="W1446">
        <v>0</v>
      </c>
      <c r="X1446">
        <v>0</v>
      </c>
      <c r="Y1446">
        <v>0</v>
      </c>
    </row>
    <row r="1447" spans="1:25" hidden="1" x14ac:dyDescent="0.2">
      <c r="A1447" t="s">
        <v>901</v>
      </c>
      <c r="B1447" t="s">
        <v>721</v>
      </c>
      <c r="C1447" t="s">
        <v>62</v>
      </c>
      <c r="D1447" t="s">
        <v>52</v>
      </c>
      <c r="E1447">
        <v>5</v>
      </c>
      <c r="F1447" t="s">
        <v>902</v>
      </c>
      <c r="G1447" t="s">
        <v>156</v>
      </c>
      <c r="T1447">
        <v>3</v>
      </c>
      <c r="U1447">
        <v>1</v>
      </c>
      <c r="V1447">
        <v>6</v>
      </c>
      <c r="W1447">
        <v>0</v>
      </c>
      <c r="X1447">
        <v>0</v>
      </c>
      <c r="Y1447">
        <v>0</v>
      </c>
    </row>
    <row r="1448" spans="1:25" hidden="1" x14ac:dyDescent="0.2">
      <c r="A1448" t="s">
        <v>1050</v>
      </c>
      <c r="B1448" t="s">
        <v>795</v>
      </c>
      <c r="C1448" t="s">
        <v>32</v>
      </c>
      <c r="D1448" t="s">
        <v>53</v>
      </c>
      <c r="E1448">
        <v>6</v>
      </c>
      <c r="F1448" t="s">
        <v>1051</v>
      </c>
      <c r="G1448" t="s">
        <v>176</v>
      </c>
      <c r="T1448">
        <v>1</v>
      </c>
      <c r="U1448">
        <v>0</v>
      </c>
      <c r="V1448">
        <v>0</v>
      </c>
      <c r="W1448">
        <v>0</v>
      </c>
      <c r="X1448">
        <v>0</v>
      </c>
      <c r="Y1448">
        <v>0</v>
      </c>
    </row>
    <row r="1449" spans="1:25" hidden="1" x14ac:dyDescent="0.2">
      <c r="A1449" t="s">
        <v>1182</v>
      </c>
      <c r="B1449" t="s">
        <v>795</v>
      </c>
      <c r="C1449" t="s">
        <v>37</v>
      </c>
      <c r="D1449" t="s">
        <v>34</v>
      </c>
      <c r="E1449">
        <v>7</v>
      </c>
      <c r="F1449" t="s">
        <v>1183</v>
      </c>
      <c r="G1449" t="s">
        <v>193</v>
      </c>
      <c r="T1449">
        <v>5</v>
      </c>
      <c r="U1449">
        <v>4</v>
      </c>
      <c r="V1449">
        <v>18</v>
      </c>
      <c r="W1449">
        <v>0</v>
      </c>
      <c r="X1449">
        <v>0</v>
      </c>
      <c r="Y1449">
        <v>0</v>
      </c>
    </row>
    <row r="1450" spans="1:25" hidden="1" x14ac:dyDescent="0.2">
      <c r="A1450" t="s">
        <v>1150</v>
      </c>
      <c r="B1450" t="s">
        <v>721</v>
      </c>
      <c r="C1450" t="s">
        <v>45</v>
      </c>
      <c r="D1450" t="s">
        <v>54</v>
      </c>
      <c r="E1450">
        <v>2</v>
      </c>
      <c r="F1450" t="s">
        <v>1151</v>
      </c>
      <c r="G1450" t="s">
        <v>116</v>
      </c>
      <c r="T1450">
        <v>4</v>
      </c>
      <c r="U1450">
        <v>3</v>
      </c>
      <c r="V1450">
        <v>43</v>
      </c>
      <c r="W1450">
        <v>0</v>
      </c>
      <c r="X1450">
        <v>0</v>
      </c>
      <c r="Y1450">
        <v>0</v>
      </c>
    </row>
    <row r="1451" spans="1:25" hidden="1" x14ac:dyDescent="0.2">
      <c r="A1451" t="s">
        <v>1006</v>
      </c>
      <c r="B1451" t="s">
        <v>721</v>
      </c>
      <c r="C1451" t="s">
        <v>37</v>
      </c>
      <c r="D1451" t="s">
        <v>50</v>
      </c>
      <c r="E1451">
        <v>2</v>
      </c>
      <c r="F1451" t="s">
        <v>1007</v>
      </c>
      <c r="G1451" t="s">
        <v>109</v>
      </c>
      <c r="T1451">
        <v>6</v>
      </c>
      <c r="U1451">
        <v>3</v>
      </c>
      <c r="V1451">
        <v>17</v>
      </c>
      <c r="W1451">
        <v>0</v>
      </c>
      <c r="X1451">
        <v>0</v>
      </c>
      <c r="Y1451">
        <v>0</v>
      </c>
    </row>
    <row r="1452" spans="1:25" hidden="1" x14ac:dyDescent="0.2">
      <c r="A1452" t="s">
        <v>891</v>
      </c>
      <c r="B1452" t="s">
        <v>721</v>
      </c>
      <c r="C1452" t="s">
        <v>45</v>
      </c>
      <c r="D1452" t="s">
        <v>32</v>
      </c>
      <c r="E1452">
        <v>1</v>
      </c>
      <c r="F1452" t="s">
        <v>892</v>
      </c>
      <c r="G1452" t="s">
        <v>93</v>
      </c>
      <c r="T1452">
        <v>5</v>
      </c>
      <c r="U1452">
        <v>2</v>
      </c>
      <c r="V1452">
        <v>20</v>
      </c>
      <c r="W1452">
        <v>0</v>
      </c>
      <c r="X1452">
        <v>0</v>
      </c>
      <c r="Y1452">
        <v>0</v>
      </c>
    </row>
    <row r="1453" spans="1:25" hidden="1" x14ac:dyDescent="0.2">
      <c r="A1453" t="s">
        <v>1052</v>
      </c>
      <c r="B1453" t="s">
        <v>721</v>
      </c>
      <c r="C1453" t="s">
        <v>56</v>
      </c>
      <c r="D1453" t="s">
        <v>31</v>
      </c>
      <c r="E1453">
        <v>5</v>
      </c>
      <c r="F1453" t="s">
        <v>1053</v>
      </c>
      <c r="G1453" t="s">
        <v>164</v>
      </c>
      <c r="T1453">
        <v>9</v>
      </c>
      <c r="U1453">
        <v>4</v>
      </c>
      <c r="V1453">
        <v>54</v>
      </c>
      <c r="W1453">
        <v>0</v>
      </c>
      <c r="X1453">
        <v>0</v>
      </c>
      <c r="Y1453">
        <v>0</v>
      </c>
    </row>
    <row r="1454" spans="1:25" hidden="1" x14ac:dyDescent="0.2">
      <c r="A1454" t="s">
        <v>1232</v>
      </c>
      <c r="B1454" t="s">
        <v>795</v>
      </c>
      <c r="C1454" t="s">
        <v>40</v>
      </c>
      <c r="D1454" t="s">
        <v>44</v>
      </c>
      <c r="E1454">
        <v>1</v>
      </c>
      <c r="F1454" t="s">
        <v>1233</v>
      </c>
      <c r="G1454" t="s">
        <v>92</v>
      </c>
      <c r="T1454">
        <v>1</v>
      </c>
      <c r="U1454">
        <v>0</v>
      </c>
      <c r="V1454">
        <v>0</v>
      </c>
      <c r="W1454">
        <v>0</v>
      </c>
      <c r="X1454">
        <v>0</v>
      </c>
      <c r="Y1454">
        <v>0</v>
      </c>
    </row>
    <row r="1455" spans="1:25" hidden="1" x14ac:dyDescent="0.2">
      <c r="A1455" t="s">
        <v>977</v>
      </c>
      <c r="B1455" t="s">
        <v>721</v>
      </c>
      <c r="C1455" t="s">
        <v>62</v>
      </c>
      <c r="D1455" t="s">
        <v>47</v>
      </c>
      <c r="E1455">
        <v>3</v>
      </c>
      <c r="F1455" t="s">
        <v>978</v>
      </c>
      <c r="G1455" t="s">
        <v>138</v>
      </c>
      <c r="T1455">
        <v>4</v>
      </c>
      <c r="U1455">
        <v>2</v>
      </c>
      <c r="V1455">
        <v>8</v>
      </c>
      <c r="W1455">
        <v>0</v>
      </c>
      <c r="X1455">
        <v>0</v>
      </c>
      <c r="Y1455">
        <v>0</v>
      </c>
    </row>
    <row r="1456" spans="1:25" hidden="1" x14ac:dyDescent="0.2">
      <c r="A1456" t="s">
        <v>1218</v>
      </c>
      <c r="B1456" t="s">
        <v>721</v>
      </c>
      <c r="C1456" t="s">
        <v>34</v>
      </c>
      <c r="D1456" t="s">
        <v>57</v>
      </c>
      <c r="E1456">
        <v>8</v>
      </c>
      <c r="F1456" t="s">
        <v>1219</v>
      </c>
      <c r="G1456" t="s">
        <v>207</v>
      </c>
      <c r="T1456">
        <v>7</v>
      </c>
      <c r="U1456">
        <v>2</v>
      </c>
      <c r="V1456">
        <v>12</v>
      </c>
      <c r="W1456">
        <v>0</v>
      </c>
      <c r="X1456">
        <v>0</v>
      </c>
      <c r="Y1456">
        <v>0</v>
      </c>
    </row>
    <row r="1457" spans="1:25" hidden="1" x14ac:dyDescent="0.2">
      <c r="A1457" t="s">
        <v>839</v>
      </c>
      <c r="B1457" t="s">
        <v>721</v>
      </c>
      <c r="C1457" t="s">
        <v>32</v>
      </c>
      <c r="D1457" t="s">
        <v>56</v>
      </c>
      <c r="E1457">
        <v>8</v>
      </c>
      <c r="F1457" t="s">
        <v>840</v>
      </c>
      <c r="G1457" t="s">
        <v>206</v>
      </c>
      <c r="T1457">
        <v>7</v>
      </c>
      <c r="U1457">
        <v>6</v>
      </c>
      <c r="V1457">
        <v>60</v>
      </c>
      <c r="W1457">
        <v>1</v>
      </c>
      <c r="X1457">
        <v>0</v>
      </c>
      <c r="Y1457">
        <v>0</v>
      </c>
    </row>
    <row r="1458" spans="1:25" hidden="1" x14ac:dyDescent="0.2">
      <c r="A1458" t="s">
        <v>1234</v>
      </c>
      <c r="B1458" t="s">
        <v>721</v>
      </c>
      <c r="C1458" t="s">
        <v>32</v>
      </c>
      <c r="D1458" t="s">
        <v>38</v>
      </c>
      <c r="E1458">
        <v>3</v>
      </c>
      <c r="F1458" t="s">
        <v>1235</v>
      </c>
      <c r="G1458" t="s">
        <v>130</v>
      </c>
      <c r="T1458">
        <v>9</v>
      </c>
      <c r="U1458">
        <v>3</v>
      </c>
      <c r="V1458">
        <v>39</v>
      </c>
      <c r="W1458">
        <v>0</v>
      </c>
      <c r="X1458">
        <v>0</v>
      </c>
      <c r="Y1458">
        <v>0</v>
      </c>
    </row>
    <row r="1459" spans="1:25" hidden="1" x14ac:dyDescent="0.2">
      <c r="A1459" t="s">
        <v>967</v>
      </c>
      <c r="B1459" t="s">
        <v>795</v>
      </c>
      <c r="C1459" t="s">
        <v>38</v>
      </c>
      <c r="D1459" t="s">
        <v>44</v>
      </c>
      <c r="E1459">
        <v>7</v>
      </c>
      <c r="F1459" t="s">
        <v>968</v>
      </c>
      <c r="G1459" t="s">
        <v>194</v>
      </c>
      <c r="T1459">
        <v>3</v>
      </c>
      <c r="U1459">
        <v>2</v>
      </c>
      <c r="V1459">
        <v>11</v>
      </c>
      <c r="W1459">
        <v>0</v>
      </c>
      <c r="X1459">
        <v>0</v>
      </c>
      <c r="Y1459">
        <v>0</v>
      </c>
    </row>
    <row r="1460" spans="1:25" hidden="1" x14ac:dyDescent="0.2">
      <c r="A1460" t="s">
        <v>774</v>
      </c>
      <c r="B1460" t="s">
        <v>721</v>
      </c>
      <c r="C1460" t="s">
        <v>57</v>
      </c>
      <c r="D1460" t="s">
        <v>47</v>
      </c>
      <c r="E1460">
        <v>2</v>
      </c>
      <c r="F1460" t="s">
        <v>775</v>
      </c>
      <c r="G1460" t="s">
        <v>121</v>
      </c>
      <c r="T1460">
        <v>2</v>
      </c>
      <c r="U1460">
        <v>2</v>
      </c>
      <c r="V1460">
        <v>17</v>
      </c>
      <c r="W1460">
        <v>0</v>
      </c>
      <c r="X1460">
        <v>0</v>
      </c>
      <c r="Y1460">
        <v>0</v>
      </c>
    </row>
    <row r="1461" spans="1:25" hidden="1" x14ac:dyDescent="0.2">
      <c r="A1461" t="s">
        <v>1236</v>
      </c>
      <c r="B1461" t="s">
        <v>1237</v>
      </c>
      <c r="C1461" t="s">
        <v>59</v>
      </c>
      <c r="D1461" t="s">
        <v>32</v>
      </c>
      <c r="E1461">
        <v>2</v>
      </c>
      <c r="F1461" t="s">
        <v>1238</v>
      </c>
      <c r="G1461" t="s">
        <v>122</v>
      </c>
      <c r="T1461">
        <v>1</v>
      </c>
      <c r="U1461">
        <v>0</v>
      </c>
      <c r="V1461">
        <v>0</v>
      </c>
      <c r="W1461">
        <v>0</v>
      </c>
      <c r="X1461">
        <v>0</v>
      </c>
      <c r="Y1461">
        <v>0</v>
      </c>
    </row>
    <row r="1462" spans="1:25" hidden="1" x14ac:dyDescent="0.2">
      <c r="A1462" t="s">
        <v>979</v>
      </c>
      <c r="B1462" t="s">
        <v>721</v>
      </c>
      <c r="C1462" t="s">
        <v>34</v>
      </c>
      <c r="D1462" t="s">
        <v>43</v>
      </c>
      <c r="E1462">
        <v>5</v>
      </c>
      <c r="F1462" t="s">
        <v>980</v>
      </c>
      <c r="G1462" t="s">
        <v>165</v>
      </c>
      <c r="T1462">
        <v>6</v>
      </c>
      <c r="U1462">
        <v>2</v>
      </c>
      <c r="V1462">
        <v>30</v>
      </c>
      <c r="W1462">
        <v>0</v>
      </c>
      <c r="X1462">
        <v>0</v>
      </c>
      <c r="Y1462">
        <v>0</v>
      </c>
    </row>
    <row r="1463" spans="1:25" hidden="1" x14ac:dyDescent="0.2">
      <c r="A1463" t="s">
        <v>1239</v>
      </c>
      <c r="B1463" t="s">
        <v>721</v>
      </c>
      <c r="C1463" t="s">
        <v>58</v>
      </c>
      <c r="D1463" t="s">
        <v>40</v>
      </c>
      <c r="E1463">
        <v>7</v>
      </c>
      <c r="F1463" t="s">
        <v>1240</v>
      </c>
      <c r="G1463" t="s">
        <v>184</v>
      </c>
      <c r="T1463">
        <v>1</v>
      </c>
      <c r="U1463">
        <v>1</v>
      </c>
      <c r="V1463">
        <v>58</v>
      </c>
      <c r="W1463">
        <v>1</v>
      </c>
      <c r="X1463">
        <v>0</v>
      </c>
      <c r="Y1463">
        <v>0</v>
      </c>
    </row>
    <row r="1464" spans="1:25" hidden="1" x14ac:dyDescent="0.2">
      <c r="A1464" t="s">
        <v>1188</v>
      </c>
      <c r="B1464" t="s">
        <v>795</v>
      </c>
      <c r="C1464" t="s">
        <v>54</v>
      </c>
      <c r="D1464" t="s">
        <v>50</v>
      </c>
      <c r="E1464">
        <v>7</v>
      </c>
      <c r="F1464" t="s">
        <v>1189</v>
      </c>
      <c r="G1464" t="s">
        <v>183</v>
      </c>
      <c r="T1464">
        <v>4</v>
      </c>
      <c r="U1464">
        <v>3</v>
      </c>
      <c r="V1464">
        <v>21</v>
      </c>
      <c r="W1464">
        <v>0</v>
      </c>
      <c r="X1464">
        <v>0</v>
      </c>
      <c r="Y1464">
        <v>0</v>
      </c>
    </row>
    <row r="1465" spans="1:25" hidden="1" x14ac:dyDescent="0.2">
      <c r="A1465" t="s">
        <v>1228</v>
      </c>
      <c r="B1465" t="s">
        <v>721</v>
      </c>
      <c r="C1465" t="s">
        <v>38</v>
      </c>
      <c r="D1465" t="s">
        <v>34</v>
      </c>
      <c r="E1465">
        <v>2</v>
      </c>
      <c r="F1465" t="s">
        <v>1229</v>
      </c>
      <c r="G1465" t="s">
        <v>119</v>
      </c>
      <c r="T1465">
        <v>1</v>
      </c>
      <c r="U1465">
        <v>0</v>
      </c>
      <c r="V1465">
        <v>0</v>
      </c>
      <c r="W1465">
        <v>0</v>
      </c>
      <c r="X1465">
        <v>0</v>
      </c>
      <c r="Y1465">
        <v>0</v>
      </c>
    </row>
    <row r="1466" spans="1:25" hidden="1" x14ac:dyDescent="0.2">
      <c r="A1466" t="s">
        <v>1318</v>
      </c>
      <c r="B1466" t="s">
        <v>721</v>
      </c>
      <c r="C1466" t="s">
        <v>47</v>
      </c>
      <c r="D1466" t="s">
        <v>31</v>
      </c>
      <c r="E1466">
        <v>8</v>
      </c>
      <c r="F1466" t="s">
        <v>1319</v>
      </c>
      <c r="G1466" t="s">
        <v>208</v>
      </c>
      <c r="T1466">
        <v>2</v>
      </c>
      <c r="U1466">
        <v>1</v>
      </c>
      <c r="V1466">
        <v>8</v>
      </c>
      <c r="W1466">
        <v>0</v>
      </c>
      <c r="X1466">
        <v>0</v>
      </c>
      <c r="Y1466">
        <v>0</v>
      </c>
    </row>
    <row r="1467" spans="1:25" hidden="1" x14ac:dyDescent="0.2">
      <c r="A1467" t="s">
        <v>1426</v>
      </c>
      <c r="B1467" t="s">
        <v>721</v>
      </c>
      <c r="C1467" t="s">
        <v>50</v>
      </c>
      <c r="D1467" t="s">
        <v>36</v>
      </c>
      <c r="E1467">
        <v>8</v>
      </c>
      <c r="F1467" t="s">
        <v>1427</v>
      </c>
      <c r="G1467" t="s">
        <v>204</v>
      </c>
      <c r="T1467">
        <v>4</v>
      </c>
      <c r="U1467">
        <v>2</v>
      </c>
      <c r="V1467">
        <v>21</v>
      </c>
      <c r="W1467">
        <v>0</v>
      </c>
      <c r="X1467">
        <v>0</v>
      </c>
      <c r="Y1467">
        <v>0</v>
      </c>
    </row>
    <row r="1468" spans="1:25" hidden="1" x14ac:dyDescent="0.2">
      <c r="A1468" t="s">
        <v>821</v>
      </c>
      <c r="B1468" t="s">
        <v>721</v>
      </c>
      <c r="C1468" t="s">
        <v>31</v>
      </c>
      <c r="D1468" t="s">
        <v>47</v>
      </c>
      <c r="E1468">
        <v>8</v>
      </c>
      <c r="F1468" t="s">
        <v>822</v>
      </c>
      <c r="G1468" t="s">
        <v>208</v>
      </c>
      <c r="T1468">
        <v>5</v>
      </c>
      <c r="U1468">
        <v>2</v>
      </c>
      <c r="V1468">
        <v>22</v>
      </c>
      <c r="W1468">
        <v>0</v>
      </c>
      <c r="X1468">
        <v>0</v>
      </c>
      <c r="Y1468">
        <v>0</v>
      </c>
    </row>
    <row r="1469" spans="1:25" hidden="1" x14ac:dyDescent="0.2">
      <c r="A1469" t="s">
        <v>1144</v>
      </c>
      <c r="B1469" t="s">
        <v>795</v>
      </c>
      <c r="C1469" t="s">
        <v>55</v>
      </c>
      <c r="D1469" t="s">
        <v>51</v>
      </c>
      <c r="E1469">
        <v>3</v>
      </c>
      <c r="F1469" t="s">
        <v>1145</v>
      </c>
      <c r="G1469" t="s">
        <v>125</v>
      </c>
      <c r="T1469">
        <v>7</v>
      </c>
      <c r="U1469">
        <v>3</v>
      </c>
      <c r="V1469">
        <v>44</v>
      </c>
      <c r="W1469">
        <v>0</v>
      </c>
      <c r="X1469">
        <v>0</v>
      </c>
      <c r="Y1469">
        <v>0</v>
      </c>
    </row>
    <row r="1470" spans="1:25" hidden="1" x14ac:dyDescent="0.2">
      <c r="A1470" t="s">
        <v>917</v>
      </c>
      <c r="B1470" t="s">
        <v>795</v>
      </c>
      <c r="C1470" t="s">
        <v>48</v>
      </c>
      <c r="D1470" t="s">
        <v>49</v>
      </c>
      <c r="E1470">
        <v>5</v>
      </c>
      <c r="F1470" t="s">
        <v>918</v>
      </c>
      <c r="G1470" t="s">
        <v>167</v>
      </c>
      <c r="T1470">
        <v>3</v>
      </c>
      <c r="U1470">
        <v>3</v>
      </c>
      <c r="V1470">
        <v>46</v>
      </c>
      <c r="W1470">
        <v>0</v>
      </c>
      <c r="X1470">
        <v>0</v>
      </c>
      <c r="Y1470">
        <v>0</v>
      </c>
    </row>
    <row r="1471" spans="1:25" hidden="1" x14ac:dyDescent="0.2">
      <c r="A1471" t="s">
        <v>1104</v>
      </c>
      <c r="B1471" t="s">
        <v>721</v>
      </c>
      <c r="C1471" t="s">
        <v>49</v>
      </c>
      <c r="D1471" t="s">
        <v>47</v>
      </c>
      <c r="E1471">
        <v>6</v>
      </c>
      <c r="F1471" t="s">
        <v>1105</v>
      </c>
      <c r="G1471" t="s">
        <v>179</v>
      </c>
      <c r="T1471">
        <v>7</v>
      </c>
      <c r="U1471">
        <v>3</v>
      </c>
      <c r="V1471">
        <v>18</v>
      </c>
      <c r="W1471">
        <v>1</v>
      </c>
      <c r="X1471">
        <v>0</v>
      </c>
      <c r="Y1471">
        <v>0</v>
      </c>
    </row>
    <row r="1472" spans="1:25" hidden="1" x14ac:dyDescent="0.2">
      <c r="A1472" t="s">
        <v>1042</v>
      </c>
      <c r="B1472" t="s">
        <v>795</v>
      </c>
      <c r="C1472" t="s">
        <v>36</v>
      </c>
      <c r="D1472" t="s">
        <v>33</v>
      </c>
      <c r="E1472">
        <v>3</v>
      </c>
      <c r="F1472" t="s">
        <v>1043</v>
      </c>
      <c r="G1472" t="s">
        <v>133</v>
      </c>
      <c r="T1472">
        <v>4</v>
      </c>
      <c r="U1472">
        <v>3</v>
      </c>
      <c r="V1472">
        <v>18</v>
      </c>
      <c r="W1472">
        <v>0</v>
      </c>
      <c r="X1472">
        <v>0</v>
      </c>
      <c r="Y1472">
        <v>0</v>
      </c>
    </row>
    <row r="1473" spans="1:25" hidden="1" x14ac:dyDescent="0.2">
      <c r="A1473" t="s">
        <v>1226</v>
      </c>
      <c r="B1473" t="s">
        <v>721</v>
      </c>
      <c r="C1473" t="s">
        <v>57</v>
      </c>
      <c r="D1473" t="s">
        <v>52</v>
      </c>
      <c r="E1473">
        <v>3</v>
      </c>
      <c r="F1473" t="s">
        <v>1227</v>
      </c>
      <c r="G1473" t="s">
        <v>136</v>
      </c>
      <c r="T1473">
        <v>3</v>
      </c>
      <c r="U1473">
        <v>3</v>
      </c>
      <c r="V1473">
        <v>35</v>
      </c>
      <c r="W1473">
        <v>0</v>
      </c>
      <c r="X1473">
        <v>0</v>
      </c>
      <c r="Y1473">
        <v>0</v>
      </c>
    </row>
    <row r="1474" spans="1:25" hidden="1" x14ac:dyDescent="0.2">
      <c r="A1474" t="s">
        <v>1064</v>
      </c>
      <c r="B1474" t="s">
        <v>795</v>
      </c>
      <c r="C1474" t="s">
        <v>49</v>
      </c>
      <c r="D1474" t="s">
        <v>48</v>
      </c>
      <c r="E1474">
        <v>5</v>
      </c>
      <c r="F1474" t="s">
        <v>1065</v>
      </c>
      <c r="G1474" t="s">
        <v>167</v>
      </c>
      <c r="T1474">
        <v>5</v>
      </c>
      <c r="U1474">
        <v>5</v>
      </c>
      <c r="V1474">
        <v>50</v>
      </c>
      <c r="W1474">
        <v>0</v>
      </c>
      <c r="X1474">
        <v>0</v>
      </c>
      <c r="Y1474">
        <v>0</v>
      </c>
    </row>
    <row r="1475" spans="1:25" hidden="1" x14ac:dyDescent="0.2">
      <c r="A1475" t="s">
        <v>879</v>
      </c>
      <c r="B1475" t="s">
        <v>795</v>
      </c>
      <c r="C1475" t="s">
        <v>41</v>
      </c>
      <c r="D1475" t="s">
        <v>50</v>
      </c>
      <c r="E1475">
        <v>6</v>
      </c>
      <c r="F1475" t="s">
        <v>880</v>
      </c>
      <c r="G1475" t="s">
        <v>168</v>
      </c>
      <c r="T1475">
        <v>12</v>
      </c>
      <c r="U1475">
        <v>10</v>
      </c>
      <c r="V1475">
        <v>127</v>
      </c>
      <c r="W1475">
        <v>1</v>
      </c>
      <c r="X1475">
        <v>0</v>
      </c>
      <c r="Y1475">
        <v>1</v>
      </c>
    </row>
    <row r="1476" spans="1:25" hidden="1" x14ac:dyDescent="0.2">
      <c r="A1476" t="s">
        <v>794</v>
      </c>
      <c r="B1476" t="s">
        <v>795</v>
      </c>
      <c r="C1476" t="s">
        <v>47</v>
      </c>
      <c r="D1476" t="s">
        <v>31</v>
      </c>
      <c r="E1476">
        <v>8</v>
      </c>
      <c r="F1476" t="s">
        <v>796</v>
      </c>
      <c r="G1476" t="s">
        <v>208</v>
      </c>
      <c r="T1476">
        <v>4</v>
      </c>
      <c r="U1476">
        <v>2</v>
      </c>
      <c r="V1476">
        <v>16</v>
      </c>
      <c r="W1476">
        <v>0</v>
      </c>
      <c r="X1476">
        <v>0</v>
      </c>
      <c r="Y1476">
        <v>0</v>
      </c>
    </row>
    <row r="1477" spans="1:25" hidden="1" x14ac:dyDescent="0.2">
      <c r="A1477" t="s">
        <v>1241</v>
      </c>
      <c r="B1477" t="s">
        <v>795</v>
      </c>
      <c r="C1477" t="s">
        <v>43</v>
      </c>
      <c r="D1477" t="s">
        <v>59</v>
      </c>
      <c r="E1477">
        <v>6</v>
      </c>
      <c r="F1477" t="s">
        <v>1242</v>
      </c>
      <c r="G1477" t="s">
        <v>180</v>
      </c>
      <c r="T1477">
        <v>3</v>
      </c>
      <c r="U1477">
        <v>2</v>
      </c>
      <c r="V1477">
        <v>39</v>
      </c>
      <c r="W1477">
        <v>0</v>
      </c>
      <c r="X1477">
        <v>0</v>
      </c>
      <c r="Y1477">
        <v>0</v>
      </c>
    </row>
    <row r="1478" spans="1:25" hidden="1" x14ac:dyDescent="0.2">
      <c r="A1478" t="s">
        <v>821</v>
      </c>
      <c r="B1478" t="s">
        <v>721</v>
      </c>
      <c r="C1478" t="s">
        <v>31</v>
      </c>
      <c r="D1478" t="s">
        <v>55</v>
      </c>
      <c r="E1478">
        <v>1</v>
      </c>
      <c r="F1478" t="s">
        <v>822</v>
      </c>
      <c r="G1478" t="s">
        <v>101</v>
      </c>
      <c r="T1478">
        <v>12</v>
      </c>
      <c r="U1478">
        <v>8</v>
      </c>
      <c r="V1478">
        <v>65</v>
      </c>
      <c r="W1478">
        <v>0</v>
      </c>
      <c r="X1478">
        <v>0</v>
      </c>
      <c r="Y1478">
        <v>0</v>
      </c>
    </row>
    <row r="1479" spans="1:25" hidden="1" x14ac:dyDescent="0.2">
      <c r="A1479" t="s">
        <v>859</v>
      </c>
      <c r="B1479" t="s">
        <v>721</v>
      </c>
      <c r="C1479" t="s">
        <v>57</v>
      </c>
      <c r="D1479" t="s">
        <v>34</v>
      </c>
      <c r="E1479">
        <v>8</v>
      </c>
      <c r="F1479" t="s">
        <v>860</v>
      </c>
      <c r="G1479" t="s">
        <v>207</v>
      </c>
      <c r="T1479">
        <v>1</v>
      </c>
      <c r="U1479">
        <v>0</v>
      </c>
      <c r="V1479">
        <v>0</v>
      </c>
      <c r="W1479">
        <v>0</v>
      </c>
      <c r="X1479">
        <v>0</v>
      </c>
      <c r="Y1479">
        <v>0</v>
      </c>
    </row>
    <row r="1480" spans="1:25" hidden="1" x14ac:dyDescent="0.2">
      <c r="A1480" t="s">
        <v>1162</v>
      </c>
      <c r="B1480" t="s">
        <v>795</v>
      </c>
      <c r="C1480" t="s">
        <v>59</v>
      </c>
      <c r="D1480" t="s">
        <v>33</v>
      </c>
      <c r="E1480">
        <v>5</v>
      </c>
      <c r="F1480" t="s">
        <v>1163</v>
      </c>
      <c r="G1480" t="s">
        <v>154</v>
      </c>
      <c r="T1480">
        <v>1</v>
      </c>
      <c r="U1480">
        <v>1</v>
      </c>
      <c r="V1480">
        <v>21</v>
      </c>
      <c r="W1480">
        <v>0</v>
      </c>
      <c r="X1480">
        <v>0</v>
      </c>
      <c r="Y1480">
        <v>0</v>
      </c>
    </row>
    <row r="1481" spans="1:25" hidden="1" x14ac:dyDescent="0.2">
      <c r="A1481" t="s">
        <v>1243</v>
      </c>
      <c r="B1481" t="s">
        <v>795</v>
      </c>
      <c r="C1481" t="s">
        <v>40</v>
      </c>
      <c r="D1481" t="s">
        <v>59</v>
      </c>
      <c r="E1481">
        <v>4</v>
      </c>
      <c r="F1481" t="s">
        <v>1244</v>
      </c>
      <c r="G1481" t="s">
        <v>143</v>
      </c>
      <c r="T1481">
        <v>8</v>
      </c>
      <c r="U1481">
        <v>5</v>
      </c>
      <c r="V1481">
        <v>40</v>
      </c>
      <c r="W1481">
        <v>0</v>
      </c>
      <c r="X1481">
        <v>0</v>
      </c>
      <c r="Y1481">
        <v>0</v>
      </c>
    </row>
    <row r="1482" spans="1:25" hidden="1" x14ac:dyDescent="0.2">
      <c r="A1482" t="s">
        <v>879</v>
      </c>
      <c r="B1482" t="s">
        <v>795</v>
      </c>
      <c r="C1482" t="s">
        <v>41</v>
      </c>
      <c r="D1482" t="s">
        <v>37</v>
      </c>
      <c r="E1482">
        <v>8</v>
      </c>
      <c r="F1482" t="s">
        <v>880</v>
      </c>
      <c r="G1482" t="s">
        <v>201</v>
      </c>
      <c r="T1482">
        <v>10</v>
      </c>
      <c r="U1482">
        <v>9</v>
      </c>
      <c r="V1482">
        <v>147</v>
      </c>
      <c r="W1482">
        <v>1</v>
      </c>
      <c r="X1482">
        <v>0</v>
      </c>
      <c r="Y1482">
        <v>1</v>
      </c>
    </row>
    <row r="1483" spans="1:25" hidden="1" x14ac:dyDescent="0.2">
      <c r="A1483" t="s">
        <v>1004</v>
      </c>
      <c r="B1483" t="s">
        <v>721</v>
      </c>
      <c r="C1483" t="s">
        <v>33</v>
      </c>
      <c r="D1483" t="s">
        <v>50</v>
      </c>
      <c r="E1483">
        <v>4</v>
      </c>
      <c r="F1483" t="s">
        <v>1005</v>
      </c>
      <c r="G1483" t="s">
        <v>142</v>
      </c>
      <c r="T1483">
        <v>22</v>
      </c>
      <c r="U1483">
        <v>9</v>
      </c>
      <c r="V1483">
        <v>157</v>
      </c>
      <c r="W1483">
        <v>0</v>
      </c>
      <c r="X1483">
        <v>0</v>
      </c>
      <c r="Y1483">
        <v>1</v>
      </c>
    </row>
    <row r="1484" spans="1:25" hidden="1" x14ac:dyDescent="0.2">
      <c r="A1484" t="s">
        <v>1118</v>
      </c>
      <c r="B1484" t="s">
        <v>721</v>
      </c>
      <c r="C1484" t="s">
        <v>37</v>
      </c>
      <c r="D1484" t="s">
        <v>60</v>
      </c>
      <c r="E1484">
        <v>5</v>
      </c>
      <c r="F1484" t="s">
        <v>1119</v>
      </c>
      <c r="G1484" t="s">
        <v>166</v>
      </c>
      <c r="T1484">
        <v>6</v>
      </c>
      <c r="U1484">
        <v>5</v>
      </c>
      <c r="V1484">
        <v>42</v>
      </c>
      <c r="W1484">
        <v>0</v>
      </c>
      <c r="X1484">
        <v>0</v>
      </c>
      <c r="Y1484">
        <v>0</v>
      </c>
    </row>
    <row r="1485" spans="1:25" hidden="1" x14ac:dyDescent="0.2">
      <c r="A1485" t="s">
        <v>1132</v>
      </c>
      <c r="B1485" t="s">
        <v>531</v>
      </c>
      <c r="C1485" t="s">
        <v>45</v>
      </c>
      <c r="D1485" t="s">
        <v>31</v>
      </c>
      <c r="E1485">
        <v>6</v>
      </c>
      <c r="F1485" t="s">
        <v>1133</v>
      </c>
      <c r="G1485" t="s">
        <v>172</v>
      </c>
      <c r="T1485">
        <v>1</v>
      </c>
      <c r="U1485">
        <v>1</v>
      </c>
      <c r="V1485">
        <v>0</v>
      </c>
      <c r="W1485">
        <v>0</v>
      </c>
      <c r="X1485">
        <v>0</v>
      </c>
      <c r="Y1485">
        <v>0</v>
      </c>
    </row>
    <row r="1486" spans="1:25" hidden="1" x14ac:dyDescent="0.2">
      <c r="A1486" t="s">
        <v>843</v>
      </c>
      <c r="B1486" t="s">
        <v>721</v>
      </c>
      <c r="C1486" t="s">
        <v>58</v>
      </c>
      <c r="D1486" t="s">
        <v>54</v>
      </c>
      <c r="E1486">
        <v>5</v>
      </c>
      <c r="F1486" t="s">
        <v>844</v>
      </c>
      <c r="G1486" t="s">
        <v>155</v>
      </c>
      <c r="T1486">
        <v>2</v>
      </c>
      <c r="U1486">
        <v>1</v>
      </c>
      <c r="V1486">
        <v>6</v>
      </c>
      <c r="W1486">
        <v>0</v>
      </c>
      <c r="X1486">
        <v>0</v>
      </c>
      <c r="Y1486">
        <v>0</v>
      </c>
    </row>
    <row r="1487" spans="1:25" hidden="1" x14ac:dyDescent="0.2">
      <c r="A1487" t="s">
        <v>1138</v>
      </c>
      <c r="B1487" t="s">
        <v>795</v>
      </c>
      <c r="C1487" t="s">
        <v>45</v>
      </c>
      <c r="D1487" t="s">
        <v>49</v>
      </c>
      <c r="E1487">
        <v>4</v>
      </c>
      <c r="F1487" t="s">
        <v>1139</v>
      </c>
      <c r="G1487" t="s">
        <v>141</v>
      </c>
      <c r="T1487">
        <v>6</v>
      </c>
      <c r="U1487">
        <v>6</v>
      </c>
      <c r="V1487">
        <v>75</v>
      </c>
      <c r="W1487">
        <v>1</v>
      </c>
      <c r="X1487">
        <v>0</v>
      </c>
      <c r="Y1487">
        <v>0</v>
      </c>
    </row>
    <row r="1488" spans="1:25" hidden="1" x14ac:dyDescent="0.2">
      <c r="A1488" t="s">
        <v>1010</v>
      </c>
      <c r="B1488" t="s">
        <v>721</v>
      </c>
      <c r="C1488" t="s">
        <v>59</v>
      </c>
      <c r="D1488" t="s">
        <v>43</v>
      </c>
      <c r="E1488">
        <v>6</v>
      </c>
      <c r="F1488" t="s">
        <v>1011</v>
      </c>
      <c r="G1488" t="s">
        <v>180</v>
      </c>
      <c r="T1488">
        <v>3</v>
      </c>
      <c r="U1488">
        <v>2</v>
      </c>
      <c r="V1488">
        <v>30</v>
      </c>
      <c r="W1488">
        <v>1</v>
      </c>
      <c r="X1488">
        <v>0</v>
      </c>
      <c r="Y1488">
        <v>0</v>
      </c>
    </row>
    <row r="1489" spans="1:25" hidden="1" x14ac:dyDescent="0.2">
      <c r="A1489" t="s">
        <v>1102</v>
      </c>
      <c r="B1489" t="s">
        <v>721</v>
      </c>
      <c r="C1489" t="s">
        <v>42</v>
      </c>
      <c r="D1489" t="s">
        <v>32</v>
      </c>
      <c r="E1489">
        <v>4</v>
      </c>
      <c r="F1489" t="s">
        <v>1103</v>
      </c>
      <c r="G1489" t="s">
        <v>146</v>
      </c>
      <c r="T1489">
        <v>3</v>
      </c>
      <c r="U1489">
        <v>1</v>
      </c>
      <c r="V1489">
        <v>16</v>
      </c>
      <c r="W1489">
        <v>0</v>
      </c>
      <c r="X1489">
        <v>0</v>
      </c>
      <c r="Y1489">
        <v>0</v>
      </c>
    </row>
    <row r="1490" spans="1:25" hidden="1" x14ac:dyDescent="0.2">
      <c r="A1490" t="s">
        <v>1245</v>
      </c>
      <c r="B1490" t="s">
        <v>721</v>
      </c>
      <c r="C1490" t="s">
        <v>43</v>
      </c>
      <c r="D1490" t="s">
        <v>59</v>
      </c>
      <c r="E1490">
        <v>6</v>
      </c>
      <c r="F1490" t="s">
        <v>1246</v>
      </c>
      <c r="G1490" t="s">
        <v>180</v>
      </c>
      <c r="T1490">
        <v>2</v>
      </c>
      <c r="U1490">
        <v>1</v>
      </c>
      <c r="V1490">
        <v>39</v>
      </c>
      <c r="W1490">
        <v>0</v>
      </c>
      <c r="X1490">
        <v>0</v>
      </c>
      <c r="Y1490">
        <v>0</v>
      </c>
    </row>
    <row r="1491" spans="1:25" hidden="1" x14ac:dyDescent="0.2">
      <c r="A1491" t="s">
        <v>831</v>
      </c>
      <c r="B1491" t="s">
        <v>721</v>
      </c>
      <c r="C1491" t="s">
        <v>45</v>
      </c>
      <c r="D1491" t="s">
        <v>49</v>
      </c>
      <c r="E1491">
        <v>4</v>
      </c>
      <c r="F1491" t="s">
        <v>832</v>
      </c>
      <c r="G1491" t="s">
        <v>141</v>
      </c>
      <c r="T1491">
        <v>5</v>
      </c>
      <c r="U1491">
        <v>4</v>
      </c>
      <c r="V1491">
        <v>22</v>
      </c>
      <c r="W1491">
        <v>0</v>
      </c>
      <c r="X1491">
        <v>1</v>
      </c>
      <c r="Y1491">
        <v>0</v>
      </c>
    </row>
    <row r="1492" spans="1:25" hidden="1" x14ac:dyDescent="0.2">
      <c r="A1492" t="s">
        <v>801</v>
      </c>
      <c r="B1492" t="s">
        <v>721</v>
      </c>
      <c r="C1492" t="s">
        <v>48</v>
      </c>
      <c r="D1492" t="s">
        <v>60</v>
      </c>
      <c r="E1492">
        <v>2</v>
      </c>
      <c r="F1492" t="s">
        <v>802</v>
      </c>
      <c r="G1492" t="s">
        <v>114</v>
      </c>
      <c r="T1492">
        <v>11</v>
      </c>
      <c r="U1492">
        <v>9</v>
      </c>
      <c r="V1492">
        <v>195</v>
      </c>
      <c r="W1492">
        <v>1</v>
      </c>
      <c r="X1492">
        <v>1</v>
      </c>
      <c r="Y1492">
        <v>1</v>
      </c>
    </row>
    <row r="1493" spans="1:25" hidden="1" x14ac:dyDescent="0.2">
      <c r="A1493" t="s">
        <v>1247</v>
      </c>
      <c r="B1493" t="s">
        <v>721</v>
      </c>
      <c r="C1493" t="s">
        <v>47</v>
      </c>
      <c r="D1493" t="s">
        <v>52</v>
      </c>
      <c r="E1493">
        <v>1</v>
      </c>
      <c r="F1493" t="s">
        <v>1248</v>
      </c>
      <c r="G1493" t="s">
        <v>95</v>
      </c>
      <c r="T1493">
        <v>4</v>
      </c>
      <c r="U1493">
        <v>4</v>
      </c>
      <c r="V1493">
        <v>51</v>
      </c>
      <c r="W1493">
        <v>2</v>
      </c>
      <c r="X1493">
        <v>0</v>
      </c>
      <c r="Y1493">
        <v>0</v>
      </c>
    </row>
    <row r="1494" spans="1:25" hidden="1" x14ac:dyDescent="0.2">
      <c r="A1494" t="s">
        <v>875</v>
      </c>
      <c r="B1494" t="s">
        <v>795</v>
      </c>
      <c r="C1494" t="s">
        <v>34</v>
      </c>
      <c r="D1494" t="s">
        <v>57</v>
      </c>
      <c r="E1494">
        <v>8</v>
      </c>
      <c r="F1494" t="s">
        <v>876</v>
      </c>
      <c r="G1494" t="s">
        <v>207</v>
      </c>
      <c r="T1494">
        <v>4</v>
      </c>
      <c r="U1494">
        <v>2</v>
      </c>
      <c r="V1494">
        <v>16</v>
      </c>
      <c r="W1494">
        <v>0</v>
      </c>
      <c r="X1494">
        <v>0</v>
      </c>
      <c r="Y1494">
        <v>0</v>
      </c>
    </row>
    <row r="1495" spans="1:25" hidden="1" x14ac:dyDescent="0.2">
      <c r="A1495" t="s">
        <v>951</v>
      </c>
      <c r="B1495" t="s">
        <v>721</v>
      </c>
      <c r="C1495" t="s">
        <v>52</v>
      </c>
      <c r="D1495" t="s">
        <v>46</v>
      </c>
      <c r="E1495">
        <v>2</v>
      </c>
      <c r="F1495" t="s">
        <v>952</v>
      </c>
      <c r="G1495" t="s">
        <v>108</v>
      </c>
      <c r="T1495">
        <v>4</v>
      </c>
      <c r="U1495">
        <v>3</v>
      </c>
      <c r="V1495">
        <v>36</v>
      </c>
      <c r="W1495">
        <v>0</v>
      </c>
      <c r="X1495">
        <v>0</v>
      </c>
      <c r="Y1495">
        <v>0</v>
      </c>
    </row>
    <row r="1496" spans="1:25" hidden="1" x14ac:dyDescent="0.2">
      <c r="A1496" t="s">
        <v>827</v>
      </c>
      <c r="B1496" t="s">
        <v>721</v>
      </c>
      <c r="C1496" t="s">
        <v>43</v>
      </c>
      <c r="D1496" t="s">
        <v>34</v>
      </c>
      <c r="E1496">
        <v>5</v>
      </c>
      <c r="F1496" t="s">
        <v>828</v>
      </c>
      <c r="G1496" t="s">
        <v>165</v>
      </c>
      <c r="T1496">
        <v>3</v>
      </c>
      <c r="U1496">
        <v>2</v>
      </c>
      <c r="V1496">
        <v>6</v>
      </c>
      <c r="W1496">
        <v>0</v>
      </c>
      <c r="X1496">
        <v>0</v>
      </c>
      <c r="Y1496">
        <v>0</v>
      </c>
    </row>
    <row r="1497" spans="1:25" hidden="1" x14ac:dyDescent="0.2">
      <c r="A1497" t="s">
        <v>1249</v>
      </c>
      <c r="B1497" t="s">
        <v>721</v>
      </c>
      <c r="C1497" t="s">
        <v>35</v>
      </c>
      <c r="D1497" t="s">
        <v>47</v>
      </c>
      <c r="E1497">
        <v>5</v>
      </c>
      <c r="F1497" t="s">
        <v>1250</v>
      </c>
      <c r="G1497" t="s">
        <v>161</v>
      </c>
      <c r="T1497">
        <v>3</v>
      </c>
      <c r="U1497">
        <v>1</v>
      </c>
      <c r="V1497">
        <v>10</v>
      </c>
      <c r="W1497">
        <v>0</v>
      </c>
      <c r="X1497">
        <v>0</v>
      </c>
      <c r="Y1497">
        <v>0</v>
      </c>
    </row>
    <row r="1498" spans="1:25" hidden="1" x14ac:dyDescent="0.2">
      <c r="A1498" t="s">
        <v>1032</v>
      </c>
      <c r="B1498" t="s">
        <v>721</v>
      </c>
      <c r="C1498" t="s">
        <v>59</v>
      </c>
      <c r="D1498" t="s">
        <v>44</v>
      </c>
      <c r="E1498">
        <v>8</v>
      </c>
      <c r="F1498" t="s">
        <v>1033</v>
      </c>
      <c r="G1498" t="s">
        <v>209</v>
      </c>
      <c r="T1498">
        <v>8</v>
      </c>
      <c r="U1498">
        <v>4</v>
      </c>
      <c r="V1498">
        <v>81</v>
      </c>
      <c r="W1498">
        <v>1</v>
      </c>
      <c r="X1498">
        <v>0</v>
      </c>
      <c r="Y1498">
        <v>0</v>
      </c>
    </row>
    <row r="1499" spans="1:25" hidden="1" x14ac:dyDescent="0.2">
      <c r="A1499" t="s">
        <v>833</v>
      </c>
      <c r="B1499" t="s">
        <v>795</v>
      </c>
      <c r="C1499" t="s">
        <v>33</v>
      </c>
      <c r="D1499" t="s">
        <v>62</v>
      </c>
      <c r="E1499">
        <v>1</v>
      </c>
      <c r="F1499" t="s">
        <v>834</v>
      </c>
      <c r="G1499" t="s">
        <v>97</v>
      </c>
      <c r="T1499">
        <v>1</v>
      </c>
      <c r="U1499">
        <v>1</v>
      </c>
      <c r="V1499">
        <v>15</v>
      </c>
      <c r="W1499">
        <v>0</v>
      </c>
      <c r="X1499">
        <v>0</v>
      </c>
      <c r="Y1499">
        <v>0</v>
      </c>
    </row>
    <row r="1500" spans="1:25" hidden="1" x14ac:dyDescent="0.2">
      <c r="A1500" t="s">
        <v>1243</v>
      </c>
      <c r="B1500" t="s">
        <v>795</v>
      </c>
      <c r="C1500" t="s">
        <v>40</v>
      </c>
      <c r="D1500" t="s">
        <v>36</v>
      </c>
      <c r="E1500">
        <v>5</v>
      </c>
      <c r="F1500" t="s">
        <v>1244</v>
      </c>
      <c r="G1500" t="s">
        <v>158</v>
      </c>
      <c r="T1500">
        <v>4</v>
      </c>
      <c r="U1500">
        <v>0</v>
      </c>
      <c r="V1500">
        <v>0</v>
      </c>
      <c r="W1500">
        <v>0</v>
      </c>
      <c r="X1500">
        <v>0</v>
      </c>
      <c r="Y1500">
        <v>0</v>
      </c>
    </row>
    <row r="1501" spans="1:25" hidden="1" x14ac:dyDescent="0.2">
      <c r="A1501" t="s">
        <v>921</v>
      </c>
      <c r="B1501" t="s">
        <v>795</v>
      </c>
      <c r="C1501" t="s">
        <v>42</v>
      </c>
      <c r="D1501" t="s">
        <v>33</v>
      </c>
      <c r="E1501">
        <v>7</v>
      </c>
      <c r="F1501" t="s">
        <v>922</v>
      </c>
      <c r="G1501" t="s">
        <v>186</v>
      </c>
      <c r="T1501">
        <v>2</v>
      </c>
      <c r="U1501">
        <v>1</v>
      </c>
      <c r="V1501">
        <v>-3</v>
      </c>
      <c r="W1501">
        <v>0</v>
      </c>
      <c r="X1501">
        <v>0</v>
      </c>
      <c r="Y1501">
        <v>0</v>
      </c>
    </row>
    <row r="1502" spans="1:25" hidden="1" x14ac:dyDescent="0.2">
      <c r="A1502" t="s">
        <v>861</v>
      </c>
      <c r="B1502" t="s">
        <v>721</v>
      </c>
      <c r="C1502" t="s">
        <v>38</v>
      </c>
      <c r="D1502" t="s">
        <v>34</v>
      </c>
      <c r="E1502">
        <v>2</v>
      </c>
      <c r="F1502" t="s">
        <v>862</v>
      </c>
      <c r="G1502" t="s">
        <v>119</v>
      </c>
      <c r="T1502">
        <v>6</v>
      </c>
      <c r="U1502">
        <v>3</v>
      </c>
      <c r="V1502">
        <v>31</v>
      </c>
      <c r="W1502">
        <v>0</v>
      </c>
      <c r="X1502">
        <v>0</v>
      </c>
      <c r="Y1502">
        <v>0</v>
      </c>
    </row>
    <row r="1503" spans="1:25" hidden="1" x14ac:dyDescent="0.2">
      <c r="A1503" t="s">
        <v>1251</v>
      </c>
      <c r="B1503" t="s">
        <v>795</v>
      </c>
      <c r="C1503" t="s">
        <v>34</v>
      </c>
      <c r="D1503" t="s">
        <v>37</v>
      </c>
      <c r="E1503">
        <v>7</v>
      </c>
      <c r="F1503" t="s">
        <v>1252</v>
      </c>
      <c r="G1503" t="s">
        <v>193</v>
      </c>
      <c r="T1503">
        <v>1</v>
      </c>
      <c r="U1503">
        <v>1</v>
      </c>
      <c r="V1503">
        <v>6</v>
      </c>
      <c r="W1503">
        <v>0</v>
      </c>
      <c r="X1503">
        <v>0</v>
      </c>
      <c r="Y1503">
        <v>0</v>
      </c>
    </row>
    <row r="1504" spans="1:25" hidden="1" x14ac:dyDescent="0.2">
      <c r="A1504" t="s">
        <v>1148</v>
      </c>
      <c r="B1504" t="s">
        <v>795</v>
      </c>
      <c r="C1504" t="s">
        <v>59</v>
      </c>
      <c r="D1504" t="s">
        <v>54</v>
      </c>
      <c r="E1504">
        <v>3</v>
      </c>
      <c r="F1504" t="s">
        <v>1149</v>
      </c>
      <c r="G1504" t="s">
        <v>126</v>
      </c>
      <c r="T1504">
        <v>6</v>
      </c>
      <c r="U1504">
        <v>4</v>
      </c>
      <c r="V1504">
        <v>51</v>
      </c>
      <c r="W1504">
        <v>0</v>
      </c>
      <c r="X1504">
        <v>0</v>
      </c>
      <c r="Y1504">
        <v>0</v>
      </c>
    </row>
    <row r="1505" spans="1:25" hidden="1" x14ac:dyDescent="0.2">
      <c r="A1505" t="s">
        <v>831</v>
      </c>
      <c r="B1505" t="s">
        <v>721</v>
      </c>
      <c r="C1505" t="s">
        <v>45</v>
      </c>
      <c r="D1505" t="s">
        <v>54</v>
      </c>
      <c r="E1505">
        <v>2</v>
      </c>
      <c r="F1505" t="s">
        <v>832</v>
      </c>
      <c r="G1505" t="s">
        <v>116</v>
      </c>
      <c r="T1505">
        <v>1</v>
      </c>
      <c r="U1505">
        <v>1</v>
      </c>
      <c r="V1505">
        <v>-3</v>
      </c>
      <c r="W1505">
        <v>0</v>
      </c>
      <c r="X1505">
        <v>0</v>
      </c>
      <c r="Y1505">
        <v>0</v>
      </c>
    </row>
    <row r="1506" spans="1:25" hidden="1" x14ac:dyDescent="0.2">
      <c r="A1506" t="s">
        <v>937</v>
      </c>
      <c r="B1506" t="s">
        <v>795</v>
      </c>
      <c r="C1506" t="s">
        <v>43</v>
      </c>
      <c r="D1506" t="s">
        <v>48</v>
      </c>
      <c r="E1506">
        <v>1</v>
      </c>
      <c r="F1506" t="s">
        <v>938</v>
      </c>
      <c r="G1506" t="s">
        <v>89</v>
      </c>
      <c r="T1506">
        <v>8</v>
      </c>
      <c r="U1506">
        <v>5</v>
      </c>
      <c r="V1506">
        <v>94</v>
      </c>
      <c r="W1506">
        <v>3</v>
      </c>
      <c r="X1506">
        <v>0</v>
      </c>
      <c r="Y1506">
        <v>0</v>
      </c>
    </row>
    <row r="1507" spans="1:25" hidden="1" x14ac:dyDescent="0.2">
      <c r="A1507" t="s">
        <v>1164</v>
      </c>
      <c r="B1507" t="s">
        <v>721</v>
      </c>
      <c r="C1507" t="s">
        <v>54</v>
      </c>
      <c r="D1507" t="s">
        <v>45</v>
      </c>
      <c r="E1507">
        <v>2</v>
      </c>
      <c r="F1507" t="s">
        <v>1165</v>
      </c>
      <c r="G1507" t="s">
        <v>116</v>
      </c>
      <c r="T1507">
        <v>2</v>
      </c>
      <c r="U1507">
        <v>2</v>
      </c>
      <c r="V1507">
        <v>34</v>
      </c>
      <c r="W1507">
        <v>0</v>
      </c>
      <c r="X1507">
        <v>0</v>
      </c>
      <c r="Y1507">
        <v>0</v>
      </c>
    </row>
    <row r="1508" spans="1:25" hidden="1" x14ac:dyDescent="0.2">
      <c r="A1508" t="s">
        <v>989</v>
      </c>
      <c r="B1508" t="s">
        <v>721</v>
      </c>
      <c r="C1508" t="s">
        <v>59</v>
      </c>
      <c r="D1508" t="s">
        <v>41</v>
      </c>
      <c r="E1508">
        <v>7</v>
      </c>
      <c r="F1508" t="s">
        <v>990</v>
      </c>
      <c r="G1508" t="s">
        <v>188</v>
      </c>
      <c r="T1508">
        <v>6</v>
      </c>
      <c r="U1508">
        <v>4</v>
      </c>
      <c r="V1508">
        <v>34</v>
      </c>
      <c r="W1508">
        <v>1</v>
      </c>
      <c r="X1508">
        <v>0</v>
      </c>
      <c r="Y1508">
        <v>0</v>
      </c>
    </row>
    <row r="1509" spans="1:25" hidden="1" x14ac:dyDescent="0.2">
      <c r="A1509" t="s">
        <v>774</v>
      </c>
      <c r="B1509" t="s">
        <v>721</v>
      </c>
      <c r="C1509" t="s">
        <v>57</v>
      </c>
      <c r="D1509" t="s">
        <v>44</v>
      </c>
      <c r="E1509">
        <v>6</v>
      </c>
      <c r="F1509" t="s">
        <v>775</v>
      </c>
      <c r="G1509" t="s">
        <v>177</v>
      </c>
      <c r="T1509">
        <v>2</v>
      </c>
      <c r="U1509">
        <v>0</v>
      </c>
      <c r="V1509">
        <v>0</v>
      </c>
      <c r="W1509">
        <v>0</v>
      </c>
      <c r="X1509">
        <v>0</v>
      </c>
      <c r="Y1509">
        <v>0</v>
      </c>
    </row>
    <row r="1510" spans="1:25" hidden="1" x14ac:dyDescent="0.2">
      <c r="A1510" t="s">
        <v>855</v>
      </c>
      <c r="B1510" t="s">
        <v>721</v>
      </c>
      <c r="C1510" t="s">
        <v>45</v>
      </c>
      <c r="D1510" t="s">
        <v>32</v>
      </c>
      <c r="E1510">
        <v>1</v>
      </c>
      <c r="F1510" t="s">
        <v>856</v>
      </c>
      <c r="G1510" t="s">
        <v>93</v>
      </c>
      <c r="T1510">
        <v>3</v>
      </c>
      <c r="U1510">
        <v>3</v>
      </c>
      <c r="V1510">
        <v>89</v>
      </c>
      <c r="W1510">
        <v>1</v>
      </c>
      <c r="X1510">
        <v>0</v>
      </c>
      <c r="Y1510">
        <v>0</v>
      </c>
    </row>
    <row r="1511" spans="1:25" hidden="1" x14ac:dyDescent="0.2">
      <c r="A1511" t="s">
        <v>961</v>
      </c>
      <c r="B1511" t="s">
        <v>795</v>
      </c>
      <c r="C1511" t="s">
        <v>60</v>
      </c>
      <c r="D1511" t="s">
        <v>48</v>
      </c>
      <c r="E1511">
        <v>2</v>
      </c>
      <c r="F1511" t="s">
        <v>962</v>
      </c>
      <c r="G1511" t="s">
        <v>114</v>
      </c>
      <c r="T1511">
        <v>7</v>
      </c>
      <c r="U1511">
        <v>5</v>
      </c>
      <c r="V1511">
        <v>62</v>
      </c>
      <c r="W1511">
        <v>0</v>
      </c>
      <c r="X1511">
        <v>0</v>
      </c>
      <c r="Y1511">
        <v>0</v>
      </c>
    </row>
    <row r="1512" spans="1:25" hidden="1" x14ac:dyDescent="0.2">
      <c r="A1512" t="s">
        <v>919</v>
      </c>
      <c r="B1512" t="s">
        <v>795</v>
      </c>
      <c r="C1512" t="s">
        <v>61</v>
      </c>
      <c r="D1512" t="s">
        <v>57</v>
      </c>
      <c r="E1512">
        <v>4</v>
      </c>
      <c r="F1512" t="s">
        <v>920</v>
      </c>
      <c r="G1512" t="s">
        <v>153</v>
      </c>
      <c r="T1512">
        <v>2</v>
      </c>
      <c r="U1512">
        <v>1</v>
      </c>
      <c r="V1512">
        <v>26</v>
      </c>
      <c r="W1512">
        <v>0</v>
      </c>
      <c r="X1512">
        <v>0</v>
      </c>
      <c r="Y1512">
        <v>0</v>
      </c>
    </row>
    <row r="1513" spans="1:25" hidden="1" x14ac:dyDescent="0.2">
      <c r="A1513" t="s">
        <v>875</v>
      </c>
      <c r="B1513" t="s">
        <v>795</v>
      </c>
      <c r="C1513" t="s">
        <v>34</v>
      </c>
      <c r="D1513" t="s">
        <v>38</v>
      </c>
      <c r="E1513">
        <v>2</v>
      </c>
      <c r="F1513" t="s">
        <v>876</v>
      </c>
      <c r="G1513" t="s">
        <v>119</v>
      </c>
      <c r="T1513">
        <v>8</v>
      </c>
      <c r="U1513">
        <v>7</v>
      </c>
      <c r="V1513">
        <v>56</v>
      </c>
      <c r="W1513">
        <v>0</v>
      </c>
      <c r="X1513">
        <v>0</v>
      </c>
      <c r="Y1513">
        <v>0</v>
      </c>
    </row>
    <row r="1514" spans="1:25" hidden="1" x14ac:dyDescent="0.2">
      <c r="A1514" t="s">
        <v>833</v>
      </c>
      <c r="B1514" t="s">
        <v>795</v>
      </c>
      <c r="C1514" t="s">
        <v>33</v>
      </c>
      <c r="D1514" t="s">
        <v>42</v>
      </c>
      <c r="E1514">
        <v>7</v>
      </c>
      <c r="F1514" t="s">
        <v>834</v>
      </c>
      <c r="G1514" t="s">
        <v>186</v>
      </c>
      <c r="T1514">
        <v>2</v>
      </c>
      <c r="U1514">
        <v>0</v>
      </c>
      <c r="V1514">
        <v>0</v>
      </c>
      <c r="W1514">
        <v>0</v>
      </c>
      <c r="X1514">
        <v>0</v>
      </c>
      <c r="Y1514">
        <v>0</v>
      </c>
    </row>
    <row r="1515" spans="1:25" hidden="1" x14ac:dyDescent="0.2">
      <c r="A1515" t="s">
        <v>1214</v>
      </c>
      <c r="B1515" t="s">
        <v>795</v>
      </c>
      <c r="C1515" t="s">
        <v>37</v>
      </c>
      <c r="D1515" t="s">
        <v>38</v>
      </c>
      <c r="E1515">
        <v>6</v>
      </c>
      <c r="F1515" t="s">
        <v>1215</v>
      </c>
      <c r="G1515" t="s">
        <v>181</v>
      </c>
      <c r="T1515">
        <v>3</v>
      </c>
      <c r="U1515">
        <v>2</v>
      </c>
      <c r="V1515">
        <v>22</v>
      </c>
      <c r="W1515">
        <v>0</v>
      </c>
      <c r="X1515">
        <v>0</v>
      </c>
      <c r="Y1515">
        <v>0</v>
      </c>
    </row>
    <row r="1516" spans="1:25" hidden="1" x14ac:dyDescent="0.2">
      <c r="A1516" t="s">
        <v>1074</v>
      </c>
      <c r="B1516" t="s">
        <v>795</v>
      </c>
      <c r="C1516" t="s">
        <v>50</v>
      </c>
      <c r="D1516" t="s">
        <v>34</v>
      </c>
      <c r="E1516">
        <v>3</v>
      </c>
      <c r="F1516" t="s">
        <v>1075</v>
      </c>
      <c r="G1516" t="s">
        <v>124</v>
      </c>
      <c r="T1516">
        <v>1</v>
      </c>
      <c r="U1516">
        <v>1</v>
      </c>
      <c r="V1516">
        <v>8</v>
      </c>
      <c r="W1516">
        <v>0</v>
      </c>
      <c r="X1516">
        <v>0</v>
      </c>
      <c r="Y1516">
        <v>0</v>
      </c>
    </row>
    <row r="1517" spans="1:25" hidden="1" x14ac:dyDescent="0.2">
      <c r="A1517" t="s">
        <v>863</v>
      </c>
      <c r="B1517" t="s">
        <v>721</v>
      </c>
      <c r="C1517" t="s">
        <v>31</v>
      </c>
      <c r="D1517" t="s">
        <v>62</v>
      </c>
      <c r="E1517">
        <v>2</v>
      </c>
      <c r="F1517" t="s">
        <v>864</v>
      </c>
      <c r="G1517" t="s">
        <v>107</v>
      </c>
      <c r="T1517">
        <v>14</v>
      </c>
      <c r="U1517">
        <v>8</v>
      </c>
      <c r="V1517">
        <v>116</v>
      </c>
      <c r="W1517">
        <v>0</v>
      </c>
      <c r="X1517">
        <v>0</v>
      </c>
      <c r="Y1517">
        <v>1</v>
      </c>
    </row>
    <row r="1518" spans="1:25" hidden="1" x14ac:dyDescent="0.2">
      <c r="A1518" t="s">
        <v>1034</v>
      </c>
      <c r="B1518" t="s">
        <v>795</v>
      </c>
      <c r="C1518" t="s">
        <v>39</v>
      </c>
      <c r="D1518" t="s">
        <v>49</v>
      </c>
      <c r="E1518">
        <v>3</v>
      </c>
      <c r="F1518" t="s">
        <v>1035</v>
      </c>
      <c r="G1518" t="s">
        <v>132</v>
      </c>
      <c r="T1518">
        <v>2</v>
      </c>
      <c r="U1518">
        <v>0</v>
      </c>
      <c r="V1518">
        <v>0</v>
      </c>
      <c r="W1518">
        <v>0</v>
      </c>
      <c r="X1518">
        <v>0</v>
      </c>
      <c r="Y1518">
        <v>0</v>
      </c>
    </row>
    <row r="1519" spans="1:25" hidden="1" x14ac:dyDescent="0.2">
      <c r="A1519" t="s">
        <v>1182</v>
      </c>
      <c r="B1519" t="s">
        <v>795</v>
      </c>
      <c r="C1519" t="s">
        <v>37</v>
      </c>
      <c r="D1519" t="s">
        <v>50</v>
      </c>
      <c r="E1519">
        <v>2</v>
      </c>
      <c r="F1519" t="s">
        <v>1183</v>
      </c>
      <c r="G1519" t="s">
        <v>109</v>
      </c>
      <c r="T1519">
        <v>6</v>
      </c>
      <c r="U1519">
        <v>4</v>
      </c>
      <c r="V1519">
        <v>28</v>
      </c>
      <c r="W1519">
        <v>1</v>
      </c>
      <c r="X1519">
        <v>0</v>
      </c>
      <c r="Y1519">
        <v>0</v>
      </c>
    </row>
    <row r="1520" spans="1:25" hidden="1" x14ac:dyDescent="0.2">
      <c r="A1520" t="s">
        <v>1428</v>
      </c>
      <c r="B1520" t="s">
        <v>721</v>
      </c>
      <c r="C1520" t="s">
        <v>60</v>
      </c>
      <c r="D1520" t="s">
        <v>35</v>
      </c>
      <c r="E1520">
        <v>8</v>
      </c>
      <c r="F1520" t="s">
        <v>1429</v>
      </c>
      <c r="G1520" t="s">
        <v>203</v>
      </c>
      <c r="T1520">
        <v>10</v>
      </c>
      <c r="U1520">
        <v>3</v>
      </c>
      <c r="V1520">
        <v>34</v>
      </c>
      <c r="W1520">
        <v>0</v>
      </c>
      <c r="X1520">
        <v>0</v>
      </c>
      <c r="Y1520">
        <v>0</v>
      </c>
    </row>
    <row r="1521" spans="1:25" hidden="1" x14ac:dyDescent="0.2">
      <c r="A1521" t="s">
        <v>911</v>
      </c>
      <c r="B1521" t="s">
        <v>721</v>
      </c>
      <c r="C1521" t="s">
        <v>50</v>
      </c>
      <c r="D1521" t="s">
        <v>53</v>
      </c>
      <c r="E1521">
        <v>5</v>
      </c>
      <c r="F1521" t="s">
        <v>912</v>
      </c>
      <c r="G1521" t="s">
        <v>162</v>
      </c>
      <c r="T1521">
        <v>4</v>
      </c>
      <c r="U1521">
        <v>1</v>
      </c>
      <c r="V1521">
        <v>13</v>
      </c>
      <c r="W1521">
        <v>0</v>
      </c>
      <c r="X1521">
        <v>0</v>
      </c>
      <c r="Y1521">
        <v>0</v>
      </c>
    </row>
    <row r="1522" spans="1:25" hidden="1" x14ac:dyDescent="0.2">
      <c r="A1522" t="s">
        <v>883</v>
      </c>
      <c r="B1522" t="s">
        <v>721</v>
      </c>
      <c r="C1522" t="s">
        <v>38</v>
      </c>
      <c r="D1522" t="s">
        <v>50</v>
      </c>
      <c r="E1522">
        <v>1</v>
      </c>
      <c r="F1522" t="s">
        <v>884</v>
      </c>
      <c r="G1522" t="s">
        <v>105</v>
      </c>
      <c r="T1522">
        <v>13</v>
      </c>
      <c r="U1522">
        <v>10</v>
      </c>
      <c r="V1522">
        <v>102</v>
      </c>
      <c r="W1522">
        <v>0</v>
      </c>
      <c r="X1522">
        <v>0</v>
      </c>
      <c r="Y1522">
        <v>1</v>
      </c>
    </row>
    <row r="1523" spans="1:25" hidden="1" x14ac:dyDescent="0.2">
      <c r="A1523" t="s">
        <v>788</v>
      </c>
      <c r="B1523" t="s">
        <v>721</v>
      </c>
      <c r="C1523" t="s">
        <v>51</v>
      </c>
      <c r="D1523" t="s">
        <v>56</v>
      </c>
      <c r="E1523">
        <v>1</v>
      </c>
      <c r="F1523" t="s">
        <v>789</v>
      </c>
      <c r="G1523" t="s">
        <v>102</v>
      </c>
      <c r="T1523">
        <v>3</v>
      </c>
      <c r="U1523">
        <v>2</v>
      </c>
      <c r="V1523">
        <v>19</v>
      </c>
      <c r="W1523">
        <v>0</v>
      </c>
      <c r="X1523">
        <v>0</v>
      </c>
      <c r="Y1523">
        <v>0</v>
      </c>
    </row>
    <row r="1524" spans="1:25" hidden="1" x14ac:dyDescent="0.2">
      <c r="A1524" t="s">
        <v>913</v>
      </c>
      <c r="B1524" t="s">
        <v>721</v>
      </c>
      <c r="C1524" t="s">
        <v>59</v>
      </c>
      <c r="D1524" t="s">
        <v>33</v>
      </c>
      <c r="E1524">
        <v>5</v>
      </c>
      <c r="F1524" t="s">
        <v>914</v>
      </c>
      <c r="G1524" t="s">
        <v>154</v>
      </c>
      <c r="T1524">
        <v>9</v>
      </c>
      <c r="U1524">
        <v>5</v>
      </c>
      <c r="V1524">
        <v>88</v>
      </c>
      <c r="W1524">
        <v>0</v>
      </c>
      <c r="X1524">
        <v>0</v>
      </c>
      <c r="Y1524">
        <v>0</v>
      </c>
    </row>
    <row r="1525" spans="1:25" hidden="1" x14ac:dyDescent="0.2">
      <c r="A1525" t="s">
        <v>1188</v>
      </c>
      <c r="B1525" t="s">
        <v>795</v>
      </c>
      <c r="C1525" t="s">
        <v>54</v>
      </c>
      <c r="D1525" t="s">
        <v>59</v>
      </c>
      <c r="E1525">
        <v>3</v>
      </c>
      <c r="F1525" t="s">
        <v>1189</v>
      </c>
      <c r="G1525" t="s">
        <v>126</v>
      </c>
      <c r="T1525">
        <v>2</v>
      </c>
      <c r="U1525">
        <v>1</v>
      </c>
      <c r="V1525">
        <v>26</v>
      </c>
      <c r="W1525">
        <v>0</v>
      </c>
      <c r="X1525">
        <v>0</v>
      </c>
      <c r="Y1525">
        <v>0</v>
      </c>
    </row>
    <row r="1526" spans="1:25" hidden="1" x14ac:dyDescent="0.2">
      <c r="A1526" t="s">
        <v>1180</v>
      </c>
      <c r="B1526" t="s">
        <v>795</v>
      </c>
      <c r="C1526" t="s">
        <v>42</v>
      </c>
      <c r="D1526" t="s">
        <v>33</v>
      </c>
      <c r="E1526">
        <v>7</v>
      </c>
      <c r="F1526" t="s">
        <v>1181</v>
      </c>
      <c r="G1526" t="s">
        <v>186</v>
      </c>
      <c r="T1526">
        <v>2</v>
      </c>
      <c r="U1526">
        <v>2</v>
      </c>
      <c r="V1526">
        <v>23</v>
      </c>
      <c r="W1526">
        <v>0</v>
      </c>
      <c r="X1526">
        <v>0</v>
      </c>
      <c r="Y1526">
        <v>0</v>
      </c>
    </row>
    <row r="1527" spans="1:25" hidden="1" x14ac:dyDescent="0.2">
      <c r="A1527" t="s">
        <v>1106</v>
      </c>
      <c r="B1527" t="s">
        <v>721</v>
      </c>
      <c r="C1527" t="s">
        <v>52</v>
      </c>
      <c r="D1527" t="s">
        <v>61</v>
      </c>
      <c r="E1527">
        <v>6</v>
      </c>
      <c r="F1527" t="s">
        <v>1107</v>
      </c>
      <c r="G1527" t="s">
        <v>170</v>
      </c>
      <c r="T1527">
        <v>4</v>
      </c>
      <c r="U1527">
        <v>2</v>
      </c>
      <c r="V1527">
        <v>54</v>
      </c>
      <c r="W1527">
        <v>0</v>
      </c>
      <c r="X1527">
        <v>0</v>
      </c>
      <c r="Y1527">
        <v>0</v>
      </c>
    </row>
    <row r="1528" spans="1:25" hidden="1" x14ac:dyDescent="0.2">
      <c r="A1528" t="s">
        <v>929</v>
      </c>
      <c r="B1528" t="s">
        <v>721</v>
      </c>
      <c r="C1528" t="s">
        <v>36</v>
      </c>
      <c r="D1528" t="s">
        <v>41</v>
      </c>
      <c r="E1528">
        <v>2</v>
      </c>
      <c r="F1528" t="s">
        <v>930</v>
      </c>
      <c r="G1528" t="s">
        <v>117</v>
      </c>
      <c r="T1528">
        <v>5</v>
      </c>
      <c r="U1528">
        <v>3</v>
      </c>
      <c r="V1528">
        <v>54</v>
      </c>
      <c r="W1528">
        <v>1</v>
      </c>
      <c r="X1528">
        <v>0</v>
      </c>
      <c r="Y1528">
        <v>0</v>
      </c>
    </row>
    <row r="1529" spans="1:25" hidden="1" x14ac:dyDescent="0.2">
      <c r="A1529" t="s">
        <v>1116</v>
      </c>
      <c r="B1529" t="s">
        <v>795</v>
      </c>
      <c r="C1529" t="s">
        <v>45</v>
      </c>
      <c r="D1529" t="s">
        <v>56</v>
      </c>
      <c r="E1529">
        <v>3</v>
      </c>
      <c r="F1529" t="s">
        <v>1117</v>
      </c>
      <c r="G1529" t="s">
        <v>129</v>
      </c>
      <c r="T1529">
        <v>2</v>
      </c>
      <c r="U1529">
        <v>0</v>
      </c>
      <c r="V1529">
        <v>0</v>
      </c>
      <c r="W1529">
        <v>0</v>
      </c>
      <c r="X1529">
        <v>0</v>
      </c>
      <c r="Y1529">
        <v>0</v>
      </c>
    </row>
    <row r="1530" spans="1:25" hidden="1" x14ac:dyDescent="0.2">
      <c r="A1530" t="s">
        <v>823</v>
      </c>
      <c r="B1530" t="s">
        <v>721</v>
      </c>
      <c r="C1530" t="s">
        <v>46</v>
      </c>
      <c r="D1530" t="s">
        <v>55</v>
      </c>
      <c r="E1530">
        <v>7</v>
      </c>
      <c r="F1530" t="s">
        <v>824</v>
      </c>
      <c r="G1530" t="s">
        <v>195</v>
      </c>
      <c r="T1530">
        <v>6</v>
      </c>
      <c r="U1530">
        <v>4</v>
      </c>
      <c r="V1530">
        <v>65</v>
      </c>
      <c r="W1530">
        <v>1</v>
      </c>
      <c r="X1530">
        <v>0</v>
      </c>
      <c r="Y1530">
        <v>0</v>
      </c>
    </row>
    <row r="1531" spans="1:25" hidden="1" x14ac:dyDescent="0.2">
      <c r="A1531" t="s">
        <v>937</v>
      </c>
      <c r="B1531" t="s">
        <v>795</v>
      </c>
      <c r="C1531" t="s">
        <v>43</v>
      </c>
      <c r="D1531" t="s">
        <v>58</v>
      </c>
      <c r="E1531">
        <v>2</v>
      </c>
      <c r="F1531" t="s">
        <v>938</v>
      </c>
      <c r="G1531" t="s">
        <v>112</v>
      </c>
      <c r="T1531">
        <v>13</v>
      </c>
      <c r="U1531">
        <v>7</v>
      </c>
      <c r="V1531">
        <v>113</v>
      </c>
      <c r="W1531">
        <v>1</v>
      </c>
      <c r="X1531">
        <v>0</v>
      </c>
      <c r="Y1531">
        <v>1</v>
      </c>
    </row>
    <row r="1532" spans="1:25" hidden="1" x14ac:dyDescent="0.2">
      <c r="A1532" t="s">
        <v>803</v>
      </c>
      <c r="B1532" t="s">
        <v>721</v>
      </c>
      <c r="C1532" t="s">
        <v>51</v>
      </c>
      <c r="D1532" t="s">
        <v>57</v>
      </c>
      <c r="E1532">
        <v>5</v>
      </c>
      <c r="F1532" t="s">
        <v>804</v>
      </c>
      <c r="G1532" t="s">
        <v>160</v>
      </c>
      <c r="T1532">
        <v>5</v>
      </c>
      <c r="U1532">
        <v>5</v>
      </c>
      <c r="V1532">
        <v>69</v>
      </c>
      <c r="W1532">
        <v>0</v>
      </c>
      <c r="X1532">
        <v>0</v>
      </c>
      <c r="Y1532">
        <v>0</v>
      </c>
    </row>
    <row r="1533" spans="1:25" hidden="1" x14ac:dyDescent="0.2">
      <c r="A1533" t="s">
        <v>1253</v>
      </c>
      <c r="B1533" t="s">
        <v>721</v>
      </c>
      <c r="C1533" t="s">
        <v>40</v>
      </c>
      <c r="D1533" t="s">
        <v>33</v>
      </c>
      <c r="E1533">
        <v>6</v>
      </c>
      <c r="F1533" t="s">
        <v>1254</v>
      </c>
      <c r="G1533" t="s">
        <v>173</v>
      </c>
      <c r="T1533">
        <v>12</v>
      </c>
      <c r="U1533">
        <v>6</v>
      </c>
      <c r="V1533">
        <v>86</v>
      </c>
      <c r="W1533">
        <v>1</v>
      </c>
      <c r="X1533">
        <v>0</v>
      </c>
      <c r="Y1533">
        <v>0</v>
      </c>
    </row>
    <row r="1534" spans="1:25" hidden="1" x14ac:dyDescent="0.2">
      <c r="A1534" t="s">
        <v>1078</v>
      </c>
      <c r="B1534" t="s">
        <v>721</v>
      </c>
      <c r="C1534" t="s">
        <v>41</v>
      </c>
      <c r="D1534" t="s">
        <v>36</v>
      </c>
      <c r="E1534">
        <v>2</v>
      </c>
      <c r="F1534" t="s">
        <v>1079</v>
      </c>
      <c r="G1534" t="s">
        <v>117</v>
      </c>
      <c r="T1534">
        <v>5</v>
      </c>
      <c r="U1534">
        <v>4</v>
      </c>
      <c r="V1534">
        <v>69</v>
      </c>
      <c r="W1534">
        <v>0</v>
      </c>
      <c r="X1534">
        <v>0</v>
      </c>
      <c r="Y1534">
        <v>0</v>
      </c>
    </row>
    <row r="1535" spans="1:25" hidden="1" x14ac:dyDescent="0.2">
      <c r="A1535" t="s">
        <v>1038</v>
      </c>
      <c r="B1535" t="s">
        <v>721</v>
      </c>
      <c r="C1535" t="s">
        <v>49</v>
      </c>
      <c r="D1535" t="s">
        <v>61</v>
      </c>
      <c r="E1535">
        <v>1</v>
      </c>
      <c r="F1535" t="s">
        <v>1039</v>
      </c>
      <c r="G1535" t="s">
        <v>94</v>
      </c>
      <c r="T1535">
        <v>6</v>
      </c>
      <c r="U1535">
        <v>6</v>
      </c>
      <c r="V1535">
        <v>82</v>
      </c>
      <c r="W1535">
        <v>1</v>
      </c>
      <c r="X1535">
        <v>0</v>
      </c>
      <c r="Y1535">
        <v>0</v>
      </c>
    </row>
    <row r="1536" spans="1:25" hidden="1" x14ac:dyDescent="0.2">
      <c r="A1536" t="s">
        <v>893</v>
      </c>
      <c r="B1536" t="s">
        <v>721</v>
      </c>
      <c r="C1536" t="s">
        <v>46</v>
      </c>
      <c r="D1536" t="s">
        <v>41</v>
      </c>
      <c r="E1536">
        <v>1</v>
      </c>
      <c r="F1536" t="s">
        <v>894</v>
      </c>
      <c r="G1536" t="s">
        <v>100</v>
      </c>
      <c r="T1536">
        <v>1</v>
      </c>
      <c r="U1536">
        <v>1</v>
      </c>
      <c r="V1536">
        <v>18</v>
      </c>
      <c r="W1536">
        <v>0</v>
      </c>
      <c r="X1536">
        <v>0</v>
      </c>
      <c r="Y1536">
        <v>0</v>
      </c>
    </row>
    <row r="1537" spans="1:25" hidden="1" x14ac:dyDescent="0.2">
      <c r="A1537" t="s">
        <v>975</v>
      </c>
      <c r="B1537" t="s">
        <v>721</v>
      </c>
      <c r="C1537" t="s">
        <v>39</v>
      </c>
      <c r="D1537" t="s">
        <v>49</v>
      </c>
      <c r="E1537">
        <v>3</v>
      </c>
      <c r="F1537" t="s">
        <v>976</v>
      </c>
      <c r="G1537" t="s">
        <v>132</v>
      </c>
      <c r="T1537">
        <v>2</v>
      </c>
      <c r="U1537">
        <v>1</v>
      </c>
      <c r="V1537">
        <v>9</v>
      </c>
      <c r="W1537">
        <v>0</v>
      </c>
      <c r="X1537">
        <v>0</v>
      </c>
      <c r="Y1537">
        <v>0</v>
      </c>
    </row>
    <row r="1538" spans="1:25" hidden="1" x14ac:dyDescent="0.2">
      <c r="A1538" t="s">
        <v>815</v>
      </c>
      <c r="B1538" t="s">
        <v>721</v>
      </c>
      <c r="C1538" t="s">
        <v>54</v>
      </c>
      <c r="D1538" t="s">
        <v>42</v>
      </c>
      <c r="E1538">
        <v>6</v>
      </c>
      <c r="F1538" t="s">
        <v>816</v>
      </c>
      <c r="G1538" t="s">
        <v>175</v>
      </c>
      <c r="T1538">
        <v>4</v>
      </c>
      <c r="U1538">
        <v>1</v>
      </c>
      <c r="V1538">
        <v>11</v>
      </c>
      <c r="W1538">
        <v>0</v>
      </c>
      <c r="X1538">
        <v>0</v>
      </c>
      <c r="Y1538">
        <v>0</v>
      </c>
    </row>
    <row r="1539" spans="1:25" hidden="1" x14ac:dyDescent="0.2">
      <c r="A1539" t="s">
        <v>770</v>
      </c>
      <c r="B1539" t="s">
        <v>721</v>
      </c>
      <c r="C1539" t="s">
        <v>61</v>
      </c>
      <c r="D1539" t="s">
        <v>49</v>
      </c>
      <c r="E1539">
        <v>1</v>
      </c>
      <c r="F1539" t="s">
        <v>771</v>
      </c>
      <c r="G1539" t="s">
        <v>94</v>
      </c>
      <c r="T1539">
        <v>8</v>
      </c>
      <c r="U1539">
        <v>4</v>
      </c>
      <c r="V1539">
        <v>24</v>
      </c>
      <c r="W1539">
        <v>0</v>
      </c>
      <c r="X1539">
        <v>0</v>
      </c>
      <c r="Y1539">
        <v>0</v>
      </c>
    </row>
    <row r="1540" spans="1:25" hidden="1" x14ac:dyDescent="0.2">
      <c r="A1540" t="s">
        <v>1255</v>
      </c>
      <c r="B1540" t="s">
        <v>721</v>
      </c>
      <c r="C1540" t="s">
        <v>32</v>
      </c>
      <c r="D1540" t="s">
        <v>38</v>
      </c>
      <c r="E1540">
        <v>3</v>
      </c>
      <c r="F1540" t="s">
        <v>1256</v>
      </c>
      <c r="G1540" t="s">
        <v>130</v>
      </c>
      <c r="T1540">
        <v>11</v>
      </c>
      <c r="U1540">
        <v>6</v>
      </c>
      <c r="V1540">
        <v>33</v>
      </c>
      <c r="W1540">
        <v>1</v>
      </c>
      <c r="X1540">
        <v>0</v>
      </c>
      <c r="Y1540">
        <v>0</v>
      </c>
    </row>
    <row r="1541" spans="1:25" hidden="1" x14ac:dyDescent="0.2">
      <c r="A1541" t="s">
        <v>1044</v>
      </c>
      <c r="B1541" t="s">
        <v>721</v>
      </c>
      <c r="C1541" t="s">
        <v>46</v>
      </c>
      <c r="D1541" t="s">
        <v>35</v>
      </c>
      <c r="E1541">
        <v>4</v>
      </c>
      <c r="F1541" t="s">
        <v>1045</v>
      </c>
      <c r="G1541" t="s">
        <v>151</v>
      </c>
      <c r="T1541">
        <v>2</v>
      </c>
      <c r="U1541">
        <v>1</v>
      </c>
      <c r="V1541">
        <v>20</v>
      </c>
      <c r="W1541">
        <v>0</v>
      </c>
      <c r="X1541">
        <v>0</v>
      </c>
      <c r="Y1541">
        <v>0</v>
      </c>
    </row>
    <row r="1542" spans="1:25" hidden="1" x14ac:dyDescent="0.2">
      <c r="A1542" t="s">
        <v>1104</v>
      </c>
      <c r="B1542" t="s">
        <v>721</v>
      </c>
      <c r="C1542" t="s">
        <v>49</v>
      </c>
      <c r="D1542" t="s">
        <v>56</v>
      </c>
      <c r="E1542">
        <v>7</v>
      </c>
      <c r="F1542" t="s">
        <v>1105</v>
      </c>
      <c r="G1542" t="s">
        <v>192</v>
      </c>
      <c r="T1542">
        <v>2</v>
      </c>
      <c r="U1542">
        <v>2</v>
      </c>
      <c r="V1542">
        <v>26</v>
      </c>
      <c r="W1542">
        <v>0</v>
      </c>
      <c r="X1542">
        <v>0</v>
      </c>
      <c r="Y1542">
        <v>0</v>
      </c>
    </row>
    <row r="1543" spans="1:25" hidden="1" x14ac:dyDescent="0.2">
      <c r="A1543" t="s">
        <v>801</v>
      </c>
      <c r="B1543" t="s">
        <v>721</v>
      </c>
      <c r="C1543" t="s">
        <v>48</v>
      </c>
      <c r="D1543" t="s">
        <v>46</v>
      </c>
      <c r="E1543">
        <v>6</v>
      </c>
      <c r="F1543" t="s">
        <v>802</v>
      </c>
      <c r="G1543" t="s">
        <v>169</v>
      </c>
      <c r="T1543">
        <v>8</v>
      </c>
      <c r="U1543">
        <v>3</v>
      </c>
      <c r="V1543">
        <v>24</v>
      </c>
      <c r="W1543">
        <v>0</v>
      </c>
      <c r="X1543">
        <v>0</v>
      </c>
      <c r="Y1543">
        <v>0</v>
      </c>
    </row>
    <row r="1544" spans="1:25" hidden="1" x14ac:dyDescent="0.2">
      <c r="A1544" t="s">
        <v>989</v>
      </c>
      <c r="B1544" t="s">
        <v>721</v>
      </c>
      <c r="C1544" t="s">
        <v>59</v>
      </c>
      <c r="D1544" t="s">
        <v>32</v>
      </c>
      <c r="E1544">
        <v>2</v>
      </c>
      <c r="F1544" t="s">
        <v>990</v>
      </c>
      <c r="G1544" t="s">
        <v>122</v>
      </c>
      <c r="T1544">
        <v>8</v>
      </c>
      <c r="U1544">
        <v>7</v>
      </c>
      <c r="V1544">
        <v>122</v>
      </c>
      <c r="W1544">
        <v>1</v>
      </c>
      <c r="X1544">
        <v>0</v>
      </c>
      <c r="Y1544">
        <v>1</v>
      </c>
    </row>
    <row r="1545" spans="1:25" hidden="1" x14ac:dyDescent="0.2">
      <c r="A1545" t="s">
        <v>807</v>
      </c>
      <c r="B1545" t="s">
        <v>721</v>
      </c>
      <c r="C1545" t="s">
        <v>43</v>
      </c>
      <c r="D1545" t="s">
        <v>32</v>
      </c>
      <c r="E1545">
        <v>7</v>
      </c>
      <c r="F1545" t="s">
        <v>808</v>
      </c>
      <c r="G1545" t="s">
        <v>189</v>
      </c>
      <c r="T1545">
        <v>9</v>
      </c>
      <c r="U1545">
        <v>5</v>
      </c>
      <c r="V1545">
        <v>54</v>
      </c>
      <c r="W1545">
        <v>0</v>
      </c>
      <c r="X1545">
        <v>0</v>
      </c>
      <c r="Y1545">
        <v>0</v>
      </c>
    </row>
    <row r="1546" spans="1:25" hidden="1" x14ac:dyDescent="0.2">
      <c r="A1546" t="s">
        <v>1164</v>
      </c>
      <c r="B1546" t="s">
        <v>721</v>
      </c>
      <c r="C1546" t="s">
        <v>54</v>
      </c>
      <c r="D1546" t="s">
        <v>59</v>
      </c>
      <c r="E1546">
        <v>3</v>
      </c>
      <c r="F1546" t="s">
        <v>1165</v>
      </c>
      <c r="G1546" t="s">
        <v>126</v>
      </c>
      <c r="T1546">
        <v>2</v>
      </c>
      <c r="U1546">
        <v>1</v>
      </c>
      <c r="V1546">
        <v>29</v>
      </c>
      <c r="W1546">
        <v>0</v>
      </c>
      <c r="X1546">
        <v>0</v>
      </c>
      <c r="Y1546">
        <v>0</v>
      </c>
    </row>
    <row r="1547" spans="1:25" hidden="1" x14ac:dyDescent="0.2">
      <c r="A1547" t="s">
        <v>1048</v>
      </c>
      <c r="B1547" t="s">
        <v>795</v>
      </c>
      <c r="C1547" t="s">
        <v>40</v>
      </c>
      <c r="D1547" t="s">
        <v>43</v>
      </c>
      <c r="E1547">
        <v>3</v>
      </c>
      <c r="F1547" t="s">
        <v>1049</v>
      </c>
      <c r="G1547" t="s">
        <v>127</v>
      </c>
      <c r="T1547">
        <v>5</v>
      </c>
      <c r="U1547">
        <v>3</v>
      </c>
      <c r="V1547">
        <v>43</v>
      </c>
      <c r="W1547">
        <v>1</v>
      </c>
      <c r="X1547">
        <v>0</v>
      </c>
      <c r="Y1547">
        <v>0</v>
      </c>
    </row>
    <row r="1548" spans="1:25" hidden="1" x14ac:dyDescent="0.2">
      <c r="A1548" t="s">
        <v>1257</v>
      </c>
      <c r="B1548" t="s">
        <v>795</v>
      </c>
      <c r="C1548" t="s">
        <v>42</v>
      </c>
      <c r="D1548" t="s">
        <v>58</v>
      </c>
      <c r="E1548">
        <v>3</v>
      </c>
      <c r="F1548" t="s">
        <v>1258</v>
      </c>
      <c r="G1548" t="s">
        <v>135</v>
      </c>
      <c r="T1548">
        <v>1</v>
      </c>
      <c r="U1548">
        <v>1</v>
      </c>
      <c r="V1548">
        <v>13</v>
      </c>
      <c r="W1548">
        <v>0</v>
      </c>
      <c r="X1548">
        <v>0</v>
      </c>
      <c r="Y1548">
        <v>0</v>
      </c>
    </row>
    <row r="1549" spans="1:25" hidden="1" x14ac:dyDescent="0.2">
      <c r="A1549" t="s">
        <v>953</v>
      </c>
      <c r="B1549" t="s">
        <v>721</v>
      </c>
      <c r="C1549" t="s">
        <v>60</v>
      </c>
      <c r="D1549" t="s">
        <v>39</v>
      </c>
      <c r="E1549">
        <v>1</v>
      </c>
      <c r="F1549" t="s">
        <v>954</v>
      </c>
      <c r="G1549" t="s">
        <v>106</v>
      </c>
      <c r="T1549">
        <v>5</v>
      </c>
      <c r="U1549">
        <v>4</v>
      </c>
      <c r="V1549">
        <v>36</v>
      </c>
      <c r="W1549">
        <v>0</v>
      </c>
      <c r="X1549">
        <v>0</v>
      </c>
      <c r="Y1549">
        <v>0</v>
      </c>
    </row>
    <row r="1550" spans="1:25" hidden="1" x14ac:dyDescent="0.2">
      <c r="A1550" t="s">
        <v>831</v>
      </c>
      <c r="B1550" t="s">
        <v>721</v>
      </c>
      <c r="C1550" t="s">
        <v>45</v>
      </c>
      <c r="D1550" t="s">
        <v>32</v>
      </c>
      <c r="E1550">
        <v>1</v>
      </c>
      <c r="F1550" t="s">
        <v>832</v>
      </c>
      <c r="G1550" t="s">
        <v>93</v>
      </c>
      <c r="T1550">
        <v>4</v>
      </c>
      <c r="U1550">
        <v>2</v>
      </c>
      <c r="V1550">
        <v>20</v>
      </c>
      <c r="W1550">
        <v>0</v>
      </c>
      <c r="X1550">
        <v>0</v>
      </c>
      <c r="Y1550">
        <v>0</v>
      </c>
    </row>
    <row r="1551" spans="1:25" hidden="1" x14ac:dyDescent="0.2">
      <c r="A1551" t="s">
        <v>1182</v>
      </c>
      <c r="B1551" t="s">
        <v>795</v>
      </c>
      <c r="C1551" t="s">
        <v>37</v>
      </c>
      <c r="D1551" t="s">
        <v>41</v>
      </c>
      <c r="E1551">
        <v>8</v>
      </c>
      <c r="F1551" t="s">
        <v>1183</v>
      </c>
      <c r="G1551" t="s">
        <v>201</v>
      </c>
      <c r="T1551">
        <v>1</v>
      </c>
      <c r="U1551">
        <v>1</v>
      </c>
      <c r="V1551">
        <v>22</v>
      </c>
      <c r="W1551">
        <v>0</v>
      </c>
      <c r="X1551">
        <v>0</v>
      </c>
      <c r="Y1551">
        <v>0</v>
      </c>
    </row>
    <row r="1552" spans="1:25" hidden="1" x14ac:dyDescent="0.2">
      <c r="A1552" t="s">
        <v>999</v>
      </c>
      <c r="B1552" t="s">
        <v>721</v>
      </c>
      <c r="C1552" t="s">
        <v>42</v>
      </c>
      <c r="D1552" t="s">
        <v>32</v>
      </c>
      <c r="E1552">
        <v>4</v>
      </c>
      <c r="F1552" t="s">
        <v>1000</v>
      </c>
      <c r="G1552" t="s">
        <v>146</v>
      </c>
      <c r="T1552">
        <v>7</v>
      </c>
      <c r="U1552">
        <v>3</v>
      </c>
      <c r="V1552">
        <v>15</v>
      </c>
      <c r="W1552">
        <v>0</v>
      </c>
      <c r="X1552">
        <v>0</v>
      </c>
      <c r="Y1552">
        <v>0</v>
      </c>
    </row>
    <row r="1553" spans="1:25" hidden="1" x14ac:dyDescent="0.2">
      <c r="A1553" t="s">
        <v>961</v>
      </c>
      <c r="B1553" t="s">
        <v>795</v>
      </c>
      <c r="C1553" t="s">
        <v>60</v>
      </c>
      <c r="D1553" t="s">
        <v>57</v>
      </c>
      <c r="E1553">
        <v>7</v>
      </c>
      <c r="F1553" t="s">
        <v>962</v>
      </c>
      <c r="G1553" t="s">
        <v>182</v>
      </c>
      <c r="T1553">
        <v>5</v>
      </c>
      <c r="U1553">
        <v>4</v>
      </c>
      <c r="V1553">
        <v>61</v>
      </c>
      <c r="W1553">
        <v>0</v>
      </c>
      <c r="X1553">
        <v>0</v>
      </c>
      <c r="Y1553">
        <v>0</v>
      </c>
    </row>
    <row r="1554" spans="1:25" hidden="1" x14ac:dyDescent="0.2">
      <c r="A1554" t="s">
        <v>1226</v>
      </c>
      <c r="B1554" t="s">
        <v>721</v>
      </c>
      <c r="C1554" t="s">
        <v>57</v>
      </c>
      <c r="D1554" t="s">
        <v>34</v>
      </c>
      <c r="E1554">
        <v>8</v>
      </c>
      <c r="F1554" t="s">
        <v>1227</v>
      </c>
      <c r="G1554" t="s">
        <v>207</v>
      </c>
      <c r="T1554">
        <v>6</v>
      </c>
      <c r="U1554">
        <v>3</v>
      </c>
      <c r="V1554">
        <v>35</v>
      </c>
      <c r="W1554">
        <v>0</v>
      </c>
      <c r="X1554">
        <v>0</v>
      </c>
      <c r="Y1554">
        <v>0</v>
      </c>
    </row>
    <row r="1555" spans="1:25" hidden="1" x14ac:dyDescent="0.2">
      <c r="A1555" t="s">
        <v>1259</v>
      </c>
      <c r="B1555" t="s">
        <v>721</v>
      </c>
      <c r="C1555" t="s">
        <v>39</v>
      </c>
      <c r="D1555" t="s">
        <v>61</v>
      </c>
      <c r="E1555">
        <v>2</v>
      </c>
      <c r="F1555" t="s">
        <v>1260</v>
      </c>
      <c r="G1555" t="s">
        <v>110</v>
      </c>
      <c r="T1555">
        <v>3</v>
      </c>
      <c r="U1555">
        <v>3</v>
      </c>
      <c r="V1555">
        <v>38</v>
      </c>
      <c r="W1555">
        <v>0</v>
      </c>
      <c r="X1555">
        <v>0</v>
      </c>
      <c r="Y1555">
        <v>0</v>
      </c>
    </row>
    <row r="1556" spans="1:25" x14ac:dyDescent="0.2">
      <c r="A1556" t="s">
        <v>1018</v>
      </c>
      <c r="B1556" t="s">
        <v>795</v>
      </c>
      <c r="C1556" t="s">
        <v>56</v>
      </c>
      <c r="D1556" t="s">
        <v>32</v>
      </c>
      <c r="E1556">
        <v>8</v>
      </c>
      <c r="F1556" t="s">
        <v>1019</v>
      </c>
      <c r="G1556" t="s">
        <v>206</v>
      </c>
      <c r="T1556">
        <v>1</v>
      </c>
      <c r="U1556">
        <v>1</v>
      </c>
      <c r="V1556">
        <v>6</v>
      </c>
      <c r="W1556">
        <v>0</v>
      </c>
      <c r="X1556">
        <v>0</v>
      </c>
      <c r="Y1556">
        <v>0</v>
      </c>
    </row>
    <row r="1557" spans="1:25" hidden="1" x14ac:dyDescent="0.2">
      <c r="A1557" t="s">
        <v>1198</v>
      </c>
      <c r="B1557" t="s">
        <v>795</v>
      </c>
      <c r="C1557" t="s">
        <v>60</v>
      </c>
      <c r="D1557" t="s">
        <v>57</v>
      </c>
      <c r="E1557">
        <v>7</v>
      </c>
      <c r="F1557" t="s">
        <v>1199</v>
      </c>
      <c r="G1557" t="s">
        <v>182</v>
      </c>
      <c r="T1557">
        <v>1</v>
      </c>
      <c r="U1557">
        <v>1</v>
      </c>
      <c r="V1557">
        <v>8</v>
      </c>
      <c r="W1557">
        <v>0</v>
      </c>
      <c r="X1557">
        <v>0</v>
      </c>
      <c r="Y1557">
        <v>0</v>
      </c>
    </row>
    <row r="1558" spans="1:25" hidden="1" x14ac:dyDescent="0.2">
      <c r="A1558" t="s">
        <v>835</v>
      </c>
      <c r="B1558" t="s">
        <v>795</v>
      </c>
      <c r="C1558" t="s">
        <v>41</v>
      </c>
      <c r="D1558" t="s">
        <v>50</v>
      </c>
      <c r="E1558">
        <v>6</v>
      </c>
      <c r="F1558" t="s">
        <v>836</v>
      </c>
      <c r="G1558" t="s">
        <v>168</v>
      </c>
      <c r="T1558">
        <v>1</v>
      </c>
      <c r="U1558">
        <v>0</v>
      </c>
      <c r="V1558">
        <v>0</v>
      </c>
      <c r="W1558">
        <v>0</v>
      </c>
      <c r="X1558">
        <v>0</v>
      </c>
      <c r="Y1558">
        <v>0</v>
      </c>
    </row>
    <row r="1559" spans="1:25" hidden="1" x14ac:dyDescent="0.2">
      <c r="A1559" t="s">
        <v>943</v>
      </c>
      <c r="B1559" t="s">
        <v>795</v>
      </c>
      <c r="C1559" t="s">
        <v>36</v>
      </c>
      <c r="D1559" t="s">
        <v>41</v>
      </c>
      <c r="E1559">
        <v>2</v>
      </c>
      <c r="F1559" t="s">
        <v>944</v>
      </c>
      <c r="G1559" t="s">
        <v>117</v>
      </c>
      <c r="T1559">
        <v>3</v>
      </c>
      <c r="U1559">
        <v>2</v>
      </c>
      <c r="V1559">
        <v>29</v>
      </c>
      <c r="W1559">
        <v>0</v>
      </c>
      <c r="X1559">
        <v>0</v>
      </c>
      <c r="Y1559">
        <v>0</v>
      </c>
    </row>
    <row r="1560" spans="1:25" hidden="1" x14ac:dyDescent="0.2">
      <c r="A1560" t="s">
        <v>975</v>
      </c>
      <c r="B1560" t="s">
        <v>721</v>
      </c>
      <c r="C1560" t="s">
        <v>39</v>
      </c>
      <c r="D1560" t="s">
        <v>61</v>
      </c>
      <c r="E1560">
        <v>2</v>
      </c>
      <c r="F1560" t="s">
        <v>976</v>
      </c>
      <c r="G1560" t="s">
        <v>110</v>
      </c>
      <c r="T1560">
        <v>3</v>
      </c>
      <c r="U1560">
        <v>3</v>
      </c>
      <c r="V1560">
        <v>10</v>
      </c>
      <c r="W1560">
        <v>0</v>
      </c>
      <c r="X1560">
        <v>0</v>
      </c>
      <c r="Y1560">
        <v>0</v>
      </c>
    </row>
    <row r="1561" spans="1:25" hidden="1" x14ac:dyDescent="0.2">
      <c r="A1561" t="s">
        <v>780</v>
      </c>
      <c r="B1561" t="s">
        <v>721</v>
      </c>
      <c r="C1561" t="s">
        <v>44</v>
      </c>
      <c r="D1561" t="s">
        <v>40</v>
      </c>
      <c r="E1561">
        <v>1</v>
      </c>
      <c r="F1561" t="s">
        <v>781</v>
      </c>
      <c r="G1561" t="s">
        <v>92</v>
      </c>
      <c r="T1561">
        <v>7</v>
      </c>
      <c r="U1561">
        <v>2</v>
      </c>
      <c r="V1561">
        <v>54</v>
      </c>
      <c r="W1561">
        <v>0</v>
      </c>
      <c r="X1561">
        <v>0</v>
      </c>
      <c r="Y1561">
        <v>0</v>
      </c>
    </row>
    <row r="1562" spans="1:25" hidden="1" x14ac:dyDescent="0.2">
      <c r="A1562" t="s">
        <v>1114</v>
      </c>
      <c r="B1562" t="s">
        <v>531</v>
      </c>
      <c r="C1562" t="s">
        <v>60</v>
      </c>
      <c r="D1562" t="s">
        <v>37</v>
      </c>
      <c r="E1562">
        <v>5</v>
      </c>
      <c r="F1562" t="s">
        <v>1115</v>
      </c>
      <c r="G1562" t="s">
        <v>166</v>
      </c>
      <c r="T1562">
        <v>2</v>
      </c>
      <c r="U1562">
        <v>2</v>
      </c>
      <c r="V1562">
        <v>23</v>
      </c>
      <c r="W1562">
        <v>0</v>
      </c>
      <c r="X1562">
        <v>0</v>
      </c>
      <c r="Y1562">
        <v>0</v>
      </c>
    </row>
    <row r="1563" spans="1:25" hidden="1" x14ac:dyDescent="0.2">
      <c r="A1563" t="s">
        <v>939</v>
      </c>
      <c r="B1563" t="s">
        <v>721</v>
      </c>
      <c r="C1563" t="s">
        <v>35</v>
      </c>
      <c r="D1563" t="s">
        <v>45</v>
      </c>
      <c r="E1563">
        <v>7</v>
      </c>
      <c r="F1563" t="s">
        <v>940</v>
      </c>
      <c r="G1563" t="s">
        <v>185</v>
      </c>
      <c r="T1563">
        <v>1</v>
      </c>
      <c r="U1563">
        <v>1</v>
      </c>
      <c r="V1563">
        <v>8</v>
      </c>
      <c r="W1563">
        <v>0</v>
      </c>
      <c r="X1563">
        <v>0</v>
      </c>
      <c r="Y1563">
        <v>0</v>
      </c>
    </row>
    <row r="1564" spans="1:25" hidden="1" x14ac:dyDescent="0.2">
      <c r="A1564" t="s">
        <v>949</v>
      </c>
      <c r="B1564" t="s">
        <v>721</v>
      </c>
      <c r="C1564" t="s">
        <v>33</v>
      </c>
      <c r="D1564" t="s">
        <v>44</v>
      </c>
      <c r="E1564">
        <v>2</v>
      </c>
      <c r="F1564" t="s">
        <v>950</v>
      </c>
      <c r="G1564" t="s">
        <v>111</v>
      </c>
      <c r="T1564">
        <v>2</v>
      </c>
      <c r="U1564">
        <v>0</v>
      </c>
      <c r="V1564">
        <v>0</v>
      </c>
      <c r="W1564">
        <v>0</v>
      </c>
      <c r="X1564">
        <v>0</v>
      </c>
      <c r="Y1564">
        <v>0</v>
      </c>
    </row>
    <row r="1565" spans="1:25" hidden="1" x14ac:dyDescent="0.2">
      <c r="A1565" t="s">
        <v>995</v>
      </c>
      <c r="B1565" t="s">
        <v>795</v>
      </c>
      <c r="C1565" t="s">
        <v>62</v>
      </c>
      <c r="D1565" t="s">
        <v>39</v>
      </c>
      <c r="E1565">
        <v>6</v>
      </c>
      <c r="F1565" t="s">
        <v>996</v>
      </c>
      <c r="G1565" t="s">
        <v>174</v>
      </c>
      <c r="T1565">
        <v>3</v>
      </c>
      <c r="U1565">
        <v>2</v>
      </c>
      <c r="V1565">
        <v>23</v>
      </c>
      <c r="W1565">
        <v>0</v>
      </c>
      <c r="X1565">
        <v>0</v>
      </c>
      <c r="Y1565">
        <v>0</v>
      </c>
    </row>
    <row r="1566" spans="1:25" hidden="1" x14ac:dyDescent="0.2">
      <c r="A1566" t="s">
        <v>889</v>
      </c>
      <c r="B1566" t="s">
        <v>721</v>
      </c>
      <c r="C1566" t="s">
        <v>49</v>
      </c>
      <c r="D1566" t="s">
        <v>48</v>
      </c>
      <c r="E1566">
        <v>5</v>
      </c>
      <c r="F1566" t="s">
        <v>890</v>
      </c>
      <c r="G1566" t="s">
        <v>167</v>
      </c>
      <c r="T1566">
        <v>10</v>
      </c>
      <c r="U1566">
        <v>6</v>
      </c>
      <c r="V1566">
        <v>57</v>
      </c>
      <c r="W1566">
        <v>0</v>
      </c>
      <c r="X1566">
        <v>0</v>
      </c>
      <c r="Y1566">
        <v>0</v>
      </c>
    </row>
    <row r="1567" spans="1:25" hidden="1" x14ac:dyDescent="0.2">
      <c r="A1567" t="s">
        <v>1076</v>
      </c>
      <c r="B1567" t="s">
        <v>721</v>
      </c>
      <c r="C1567" t="s">
        <v>56</v>
      </c>
      <c r="D1567" t="s">
        <v>51</v>
      </c>
      <c r="E1567">
        <v>1</v>
      </c>
      <c r="F1567" t="s">
        <v>1077</v>
      </c>
      <c r="G1567" t="s">
        <v>102</v>
      </c>
      <c r="T1567">
        <v>6</v>
      </c>
      <c r="U1567">
        <v>3</v>
      </c>
      <c r="V1567">
        <v>12</v>
      </c>
      <c r="W1567">
        <v>0</v>
      </c>
      <c r="X1567">
        <v>0</v>
      </c>
      <c r="Y1567">
        <v>0</v>
      </c>
    </row>
    <row r="1568" spans="1:25" hidden="1" x14ac:dyDescent="0.2">
      <c r="A1568" t="s">
        <v>1259</v>
      </c>
      <c r="B1568" t="s">
        <v>721</v>
      </c>
      <c r="C1568" t="s">
        <v>39</v>
      </c>
      <c r="D1568" t="s">
        <v>60</v>
      </c>
      <c r="E1568">
        <v>1</v>
      </c>
      <c r="F1568" t="s">
        <v>1260</v>
      </c>
      <c r="G1568" t="s">
        <v>106</v>
      </c>
      <c r="T1568">
        <v>7</v>
      </c>
      <c r="U1568">
        <v>6</v>
      </c>
      <c r="V1568">
        <v>63</v>
      </c>
      <c r="W1568">
        <v>0</v>
      </c>
      <c r="X1568">
        <v>0</v>
      </c>
      <c r="Y1568">
        <v>0</v>
      </c>
    </row>
    <row r="1569" spans="1:25" hidden="1" x14ac:dyDescent="0.2">
      <c r="A1569" t="s">
        <v>801</v>
      </c>
      <c r="B1569" t="s">
        <v>721</v>
      </c>
      <c r="C1569" t="s">
        <v>48</v>
      </c>
      <c r="D1569" t="s">
        <v>51</v>
      </c>
      <c r="E1569">
        <v>8</v>
      </c>
      <c r="F1569" t="s">
        <v>802</v>
      </c>
      <c r="G1569" t="s">
        <v>199</v>
      </c>
      <c r="T1569">
        <v>11</v>
      </c>
      <c r="U1569">
        <v>6</v>
      </c>
      <c r="V1569">
        <v>47</v>
      </c>
      <c r="W1569">
        <v>1</v>
      </c>
      <c r="X1569">
        <v>0</v>
      </c>
      <c r="Y1569">
        <v>0</v>
      </c>
    </row>
    <row r="1570" spans="1:25" hidden="1" x14ac:dyDescent="0.2">
      <c r="A1570" t="s">
        <v>1090</v>
      </c>
      <c r="B1570" t="s">
        <v>795</v>
      </c>
      <c r="C1570" t="s">
        <v>52</v>
      </c>
      <c r="D1570" t="s">
        <v>57</v>
      </c>
      <c r="E1570">
        <v>3</v>
      </c>
      <c r="F1570" t="s">
        <v>1091</v>
      </c>
      <c r="G1570" t="s">
        <v>136</v>
      </c>
      <c r="T1570">
        <v>5</v>
      </c>
      <c r="U1570">
        <v>4</v>
      </c>
      <c r="V1570">
        <v>15</v>
      </c>
      <c r="W1570">
        <v>0</v>
      </c>
      <c r="X1570">
        <v>0</v>
      </c>
      <c r="Y1570">
        <v>0</v>
      </c>
    </row>
    <row r="1571" spans="1:25" hidden="1" x14ac:dyDescent="0.2">
      <c r="A1571" t="s">
        <v>1210</v>
      </c>
      <c r="B1571" t="s">
        <v>795</v>
      </c>
      <c r="C1571" t="s">
        <v>61</v>
      </c>
      <c r="D1571" t="s">
        <v>31</v>
      </c>
      <c r="E1571">
        <v>3</v>
      </c>
      <c r="F1571" t="s">
        <v>1211</v>
      </c>
      <c r="G1571" t="s">
        <v>137</v>
      </c>
      <c r="T1571">
        <v>5</v>
      </c>
      <c r="U1571">
        <v>4</v>
      </c>
      <c r="V1571">
        <v>61</v>
      </c>
      <c r="W1571">
        <v>0</v>
      </c>
      <c r="X1571">
        <v>0</v>
      </c>
      <c r="Y1571">
        <v>0</v>
      </c>
    </row>
    <row r="1572" spans="1:25" hidden="1" x14ac:dyDescent="0.2">
      <c r="A1572" t="s">
        <v>983</v>
      </c>
      <c r="B1572" t="s">
        <v>721</v>
      </c>
      <c r="C1572" t="s">
        <v>60</v>
      </c>
      <c r="D1572" t="s">
        <v>55</v>
      </c>
      <c r="E1572">
        <v>6</v>
      </c>
      <c r="F1572" t="s">
        <v>984</v>
      </c>
      <c r="G1572" t="s">
        <v>178</v>
      </c>
      <c r="T1572">
        <v>6</v>
      </c>
      <c r="U1572">
        <v>3</v>
      </c>
      <c r="V1572">
        <v>96</v>
      </c>
      <c r="W1572">
        <v>1</v>
      </c>
      <c r="X1572">
        <v>0</v>
      </c>
      <c r="Y1572">
        <v>0</v>
      </c>
    </row>
    <row r="1573" spans="1:25" hidden="1" x14ac:dyDescent="0.2">
      <c r="A1573" t="s">
        <v>909</v>
      </c>
      <c r="B1573" t="s">
        <v>795</v>
      </c>
      <c r="C1573" t="s">
        <v>58</v>
      </c>
      <c r="D1573" t="s">
        <v>40</v>
      </c>
      <c r="E1573">
        <v>7</v>
      </c>
      <c r="F1573" t="s">
        <v>910</v>
      </c>
      <c r="G1573" t="s">
        <v>184</v>
      </c>
      <c r="T1573">
        <v>5</v>
      </c>
      <c r="U1573">
        <v>3</v>
      </c>
      <c r="V1573">
        <v>26</v>
      </c>
      <c r="W1573">
        <v>0</v>
      </c>
      <c r="X1573">
        <v>0</v>
      </c>
      <c r="Y1573">
        <v>0</v>
      </c>
    </row>
    <row r="1574" spans="1:25" hidden="1" x14ac:dyDescent="0.2">
      <c r="A1574" t="s">
        <v>1182</v>
      </c>
      <c r="B1574" t="s">
        <v>795</v>
      </c>
      <c r="C1574" t="s">
        <v>37</v>
      </c>
      <c r="D1574" t="s">
        <v>58</v>
      </c>
      <c r="E1574">
        <v>4</v>
      </c>
      <c r="F1574" t="s">
        <v>1183</v>
      </c>
      <c r="G1574" t="s">
        <v>145</v>
      </c>
      <c r="T1574">
        <v>7</v>
      </c>
      <c r="U1574">
        <v>5</v>
      </c>
      <c r="V1574">
        <v>38</v>
      </c>
      <c r="W1574">
        <v>0</v>
      </c>
      <c r="X1574">
        <v>0</v>
      </c>
      <c r="Y1574">
        <v>0</v>
      </c>
    </row>
    <row r="1575" spans="1:25" hidden="1" x14ac:dyDescent="0.2">
      <c r="A1575" t="s">
        <v>1090</v>
      </c>
      <c r="B1575" t="s">
        <v>795</v>
      </c>
      <c r="C1575" t="s">
        <v>52</v>
      </c>
      <c r="D1575" t="s">
        <v>62</v>
      </c>
      <c r="E1575">
        <v>5</v>
      </c>
      <c r="F1575" t="s">
        <v>1091</v>
      </c>
      <c r="G1575" t="s">
        <v>156</v>
      </c>
      <c r="T1575">
        <v>11</v>
      </c>
      <c r="U1575">
        <v>4</v>
      </c>
      <c r="V1575">
        <v>32</v>
      </c>
      <c r="W1575">
        <v>0</v>
      </c>
      <c r="X1575">
        <v>0</v>
      </c>
      <c r="Y1575">
        <v>0</v>
      </c>
    </row>
    <row r="1576" spans="1:25" hidden="1" x14ac:dyDescent="0.2">
      <c r="A1576" t="s">
        <v>1036</v>
      </c>
      <c r="B1576" t="s">
        <v>721</v>
      </c>
      <c r="C1576" t="s">
        <v>52</v>
      </c>
      <c r="D1576" t="s">
        <v>39</v>
      </c>
      <c r="E1576">
        <v>8</v>
      </c>
      <c r="F1576" t="s">
        <v>1037</v>
      </c>
      <c r="G1576" t="s">
        <v>200</v>
      </c>
      <c r="T1576">
        <v>2</v>
      </c>
      <c r="U1576">
        <v>1</v>
      </c>
      <c r="V1576">
        <v>19</v>
      </c>
      <c r="W1576">
        <v>0</v>
      </c>
      <c r="X1576">
        <v>0</v>
      </c>
      <c r="Y1576">
        <v>0</v>
      </c>
    </row>
    <row r="1577" spans="1:25" hidden="1" x14ac:dyDescent="0.2">
      <c r="A1577" t="s">
        <v>1104</v>
      </c>
      <c r="B1577" t="s">
        <v>721</v>
      </c>
      <c r="C1577" t="s">
        <v>49</v>
      </c>
      <c r="D1577" t="s">
        <v>55</v>
      </c>
      <c r="E1577">
        <v>8</v>
      </c>
      <c r="F1577" t="s">
        <v>1105</v>
      </c>
      <c r="G1577" t="s">
        <v>202</v>
      </c>
      <c r="T1577">
        <v>2</v>
      </c>
      <c r="U1577">
        <v>1</v>
      </c>
      <c r="V1577">
        <v>10</v>
      </c>
      <c r="W1577">
        <v>0</v>
      </c>
      <c r="X1577">
        <v>0</v>
      </c>
      <c r="Y1577">
        <v>0</v>
      </c>
    </row>
    <row r="1578" spans="1:25" hidden="1" x14ac:dyDescent="0.2">
      <c r="A1578" t="s">
        <v>877</v>
      </c>
      <c r="B1578" t="s">
        <v>795</v>
      </c>
      <c r="C1578" t="s">
        <v>35</v>
      </c>
      <c r="D1578" t="s">
        <v>60</v>
      </c>
      <c r="E1578">
        <v>8</v>
      </c>
      <c r="F1578" t="s">
        <v>878</v>
      </c>
      <c r="G1578" t="s">
        <v>203</v>
      </c>
      <c r="T1578">
        <v>3</v>
      </c>
      <c r="U1578">
        <v>2</v>
      </c>
      <c r="V1578">
        <v>57</v>
      </c>
      <c r="W1578">
        <v>0</v>
      </c>
      <c r="X1578">
        <v>1</v>
      </c>
      <c r="Y1578">
        <v>0</v>
      </c>
    </row>
    <row r="1579" spans="1:25" hidden="1" x14ac:dyDescent="0.2">
      <c r="A1579" t="s">
        <v>1134</v>
      </c>
      <c r="B1579" t="s">
        <v>721</v>
      </c>
      <c r="C1579" t="s">
        <v>36</v>
      </c>
      <c r="D1579" t="s">
        <v>40</v>
      </c>
      <c r="E1579">
        <v>5</v>
      </c>
      <c r="F1579" t="s">
        <v>1135</v>
      </c>
      <c r="G1579" t="s">
        <v>158</v>
      </c>
      <c r="T1579">
        <v>5</v>
      </c>
      <c r="U1579">
        <v>3</v>
      </c>
      <c r="V1579">
        <v>41</v>
      </c>
      <c r="W1579">
        <v>0</v>
      </c>
      <c r="X1579">
        <v>0</v>
      </c>
      <c r="Y1579">
        <v>0</v>
      </c>
    </row>
    <row r="1580" spans="1:25" hidden="1" x14ac:dyDescent="0.2">
      <c r="A1580" t="s">
        <v>1152</v>
      </c>
      <c r="B1580" t="s">
        <v>795</v>
      </c>
      <c r="C1580" t="s">
        <v>44</v>
      </c>
      <c r="D1580" t="s">
        <v>57</v>
      </c>
      <c r="E1580">
        <v>6</v>
      </c>
      <c r="F1580" t="s">
        <v>1153</v>
      </c>
      <c r="G1580" t="s">
        <v>177</v>
      </c>
      <c r="T1580">
        <v>11</v>
      </c>
      <c r="U1580">
        <v>7</v>
      </c>
      <c r="V1580">
        <v>131</v>
      </c>
      <c r="W1580">
        <v>1</v>
      </c>
      <c r="X1580">
        <v>0</v>
      </c>
      <c r="Y1580">
        <v>1</v>
      </c>
    </row>
    <row r="1581" spans="1:25" hidden="1" x14ac:dyDescent="0.2">
      <c r="A1581" t="s">
        <v>999</v>
      </c>
      <c r="B1581" t="s">
        <v>721</v>
      </c>
      <c r="C1581" t="s">
        <v>42</v>
      </c>
      <c r="D1581" t="s">
        <v>40</v>
      </c>
      <c r="E1581">
        <v>2</v>
      </c>
      <c r="F1581" t="s">
        <v>1000</v>
      </c>
      <c r="G1581" t="s">
        <v>120</v>
      </c>
      <c r="T1581">
        <v>5</v>
      </c>
      <c r="U1581">
        <v>0</v>
      </c>
      <c r="V1581">
        <v>0</v>
      </c>
      <c r="W1581">
        <v>0</v>
      </c>
      <c r="X1581">
        <v>0</v>
      </c>
      <c r="Y1581">
        <v>0</v>
      </c>
    </row>
    <row r="1582" spans="1:25" hidden="1" x14ac:dyDescent="0.2">
      <c r="A1582" t="s">
        <v>1052</v>
      </c>
      <c r="B1582" t="s">
        <v>721</v>
      </c>
      <c r="C1582" t="s">
        <v>56</v>
      </c>
      <c r="D1582" t="s">
        <v>45</v>
      </c>
      <c r="E1582">
        <v>3</v>
      </c>
      <c r="F1582" t="s">
        <v>1053</v>
      </c>
      <c r="G1582" t="s">
        <v>129</v>
      </c>
      <c r="T1582">
        <v>9</v>
      </c>
      <c r="U1582">
        <v>4</v>
      </c>
      <c r="V1582">
        <v>36</v>
      </c>
      <c r="W1582">
        <v>0</v>
      </c>
      <c r="X1582">
        <v>0</v>
      </c>
      <c r="Y1582">
        <v>0</v>
      </c>
    </row>
    <row r="1583" spans="1:25" hidden="1" x14ac:dyDescent="0.2">
      <c r="A1583" t="s">
        <v>1216</v>
      </c>
      <c r="B1583" t="s">
        <v>795</v>
      </c>
      <c r="C1583" t="s">
        <v>31</v>
      </c>
      <c r="D1583" t="s">
        <v>56</v>
      </c>
      <c r="E1583">
        <v>5</v>
      </c>
      <c r="F1583" t="s">
        <v>1217</v>
      </c>
      <c r="G1583" t="s">
        <v>164</v>
      </c>
      <c r="T1583">
        <v>5</v>
      </c>
      <c r="U1583">
        <v>0</v>
      </c>
      <c r="V1583">
        <v>0</v>
      </c>
      <c r="W1583">
        <v>0</v>
      </c>
      <c r="X1583">
        <v>0</v>
      </c>
      <c r="Y1583">
        <v>0</v>
      </c>
    </row>
    <row r="1584" spans="1:25" hidden="1" x14ac:dyDescent="0.2">
      <c r="A1584" t="s">
        <v>993</v>
      </c>
      <c r="B1584" t="s">
        <v>795</v>
      </c>
      <c r="C1584" t="s">
        <v>51</v>
      </c>
      <c r="D1584" t="s">
        <v>57</v>
      </c>
      <c r="E1584">
        <v>5</v>
      </c>
      <c r="F1584" t="s">
        <v>994</v>
      </c>
      <c r="G1584" t="s">
        <v>160</v>
      </c>
      <c r="T1584">
        <v>12</v>
      </c>
      <c r="U1584">
        <v>8</v>
      </c>
      <c r="V1584">
        <v>90</v>
      </c>
      <c r="W1584">
        <v>2</v>
      </c>
      <c r="X1584">
        <v>0</v>
      </c>
      <c r="Y1584">
        <v>0</v>
      </c>
    </row>
    <row r="1585" spans="1:25" hidden="1" x14ac:dyDescent="0.2">
      <c r="A1585" t="s">
        <v>1226</v>
      </c>
      <c r="B1585" t="s">
        <v>721</v>
      </c>
      <c r="C1585" t="s">
        <v>57</v>
      </c>
      <c r="D1585" t="s">
        <v>61</v>
      </c>
      <c r="E1585">
        <v>4</v>
      </c>
      <c r="F1585" t="s">
        <v>1227</v>
      </c>
      <c r="G1585" t="s">
        <v>153</v>
      </c>
      <c r="T1585">
        <v>4</v>
      </c>
      <c r="U1585">
        <v>3</v>
      </c>
      <c r="V1585">
        <v>36</v>
      </c>
      <c r="W1585">
        <v>1</v>
      </c>
      <c r="X1585">
        <v>0</v>
      </c>
      <c r="Y1585">
        <v>0</v>
      </c>
    </row>
    <row r="1586" spans="1:25" hidden="1" x14ac:dyDescent="0.2">
      <c r="A1586" t="s">
        <v>915</v>
      </c>
      <c r="B1586" t="s">
        <v>795</v>
      </c>
      <c r="C1586" t="s">
        <v>50</v>
      </c>
      <c r="D1586" t="s">
        <v>34</v>
      </c>
      <c r="E1586">
        <v>3</v>
      </c>
      <c r="F1586" t="s">
        <v>916</v>
      </c>
      <c r="G1586" t="s">
        <v>124</v>
      </c>
      <c r="T1586">
        <v>1</v>
      </c>
      <c r="U1586">
        <v>1</v>
      </c>
      <c r="V1586">
        <v>6</v>
      </c>
      <c r="W1586">
        <v>0</v>
      </c>
      <c r="X1586">
        <v>1</v>
      </c>
      <c r="Y1586">
        <v>0</v>
      </c>
    </row>
    <row r="1587" spans="1:25" hidden="1" x14ac:dyDescent="0.2">
      <c r="A1587" t="s">
        <v>1259</v>
      </c>
      <c r="B1587" t="s">
        <v>721</v>
      </c>
      <c r="C1587" t="s">
        <v>39</v>
      </c>
      <c r="D1587" t="s">
        <v>61</v>
      </c>
      <c r="E1587">
        <v>7</v>
      </c>
      <c r="F1587" t="s">
        <v>1260</v>
      </c>
      <c r="G1587" t="s">
        <v>187</v>
      </c>
      <c r="T1587">
        <v>5</v>
      </c>
      <c r="U1587">
        <v>4</v>
      </c>
      <c r="V1587">
        <v>36</v>
      </c>
      <c r="W1587">
        <v>0</v>
      </c>
      <c r="X1587">
        <v>0</v>
      </c>
      <c r="Y1587">
        <v>0</v>
      </c>
    </row>
    <row r="1588" spans="1:25" hidden="1" x14ac:dyDescent="0.2">
      <c r="A1588" t="s">
        <v>955</v>
      </c>
      <c r="B1588" t="s">
        <v>795</v>
      </c>
      <c r="C1588" t="s">
        <v>43</v>
      </c>
      <c r="D1588" t="s">
        <v>58</v>
      </c>
      <c r="E1588">
        <v>2</v>
      </c>
      <c r="F1588" t="s">
        <v>956</v>
      </c>
      <c r="G1588" t="s">
        <v>112</v>
      </c>
      <c r="T1588">
        <v>1</v>
      </c>
      <c r="U1588">
        <v>1</v>
      </c>
      <c r="V1588">
        <v>15</v>
      </c>
      <c r="W1588">
        <v>0</v>
      </c>
      <c r="X1588">
        <v>0</v>
      </c>
      <c r="Y1588">
        <v>0</v>
      </c>
    </row>
    <row r="1589" spans="1:25" hidden="1" x14ac:dyDescent="0.2">
      <c r="A1589" t="s">
        <v>867</v>
      </c>
      <c r="B1589" t="s">
        <v>721</v>
      </c>
      <c r="C1589" t="s">
        <v>41</v>
      </c>
      <c r="D1589" t="s">
        <v>34</v>
      </c>
      <c r="E1589">
        <v>4</v>
      </c>
      <c r="F1589" t="s">
        <v>868</v>
      </c>
      <c r="G1589" t="s">
        <v>152</v>
      </c>
      <c r="T1589">
        <v>6</v>
      </c>
      <c r="U1589">
        <v>6</v>
      </c>
      <c r="V1589">
        <v>89</v>
      </c>
      <c r="W1589">
        <v>0</v>
      </c>
      <c r="X1589">
        <v>0</v>
      </c>
      <c r="Y1589">
        <v>0</v>
      </c>
    </row>
    <row r="1590" spans="1:25" hidden="1" x14ac:dyDescent="0.2">
      <c r="A1590" t="s">
        <v>1228</v>
      </c>
      <c r="B1590" t="s">
        <v>721</v>
      </c>
      <c r="C1590" t="s">
        <v>38</v>
      </c>
      <c r="D1590" t="s">
        <v>53</v>
      </c>
      <c r="E1590">
        <v>4</v>
      </c>
      <c r="F1590" t="s">
        <v>1229</v>
      </c>
      <c r="G1590" t="s">
        <v>148</v>
      </c>
      <c r="T1590">
        <v>3</v>
      </c>
      <c r="U1590">
        <v>2</v>
      </c>
      <c r="V1590">
        <v>51</v>
      </c>
      <c r="W1590">
        <v>1</v>
      </c>
      <c r="X1590">
        <v>0</v>
      </c>
      <c r="Y1590">
        <v>0</v>
      </c>
    </row>
    <row r="1591" spans="1:25" hidden="1" x14ac:dyDescent="0.2">
      <c r="A1591" t="s">
        <v>977</v>
      </c>
      <c r="B1591" t="s">
        <v>721</v>
      </c>
      <c r="C1591" t="s">
        <v>62</v>
      </c>
      <c r="D1591" t="s">
        <v>51</v>
      </c>
      <c r="E1591">
        <v>4</v>
      </c>
      <c r="F1591" t="s">
        <v>978</v>
      </c>
      <c r="G1591" t="s">
        <v>144</v>
      </c>
      <c r="T1591">
        <v>5</v>
      </c>
      <c r="U1591">
        <v>4</v>
      </c>
      <c r="V1591">
        <v>43</v>
      </c>
      <c r="W1591">
        <v>0</v>
      </c>
      <c r="X1591">
        <v>0</v>
      </c>
      <c r="Y1591">
        <v>0</v>
      </c>
    </row>
    <row r="1592" spans="1:25" hidden="1" x14ac:dyDescent="0.2">
      <c r="A1592" t="s">
        <v>1144</v>
      </c>
      <c r="B1592" t="s">
        <v>795</v>
      </c>
      <c r="C1592" t="s">
        <v>55</v>
      </c>
      <c r="D1592" t="s">
        <v>48</v>
      </c>
      <c r="E1592">
        <v>4</v>
      </c>
      <c r="F1592" t="s">
        <v>1145</v>
      </c>
      <c r="G1592" t="s">
        <v>139</v>
      </c>
      <c r="T1592">
        <v>4</v>
      </c>
      <c r="U1592">
        <v>2</v>
      </c>
      <c r="V1592">
        <v>17</v>
      </c>
      <c r="W1592">
        <v>0</v>
      </c>
      <c r="X1592">
        <v>0</v>
      </c>
      <c r="Y1592">
        <v>0</v>
      </c>
    </row>
    <row r="1593" spans="1:25" hidden="1" x14ac:dyDescent="0.2">
      <c r="A1593" t="s">
        <v>1074</v>
      </c>
      <c r="B1593" t="s">
        <v>795</v>
      </c>
      <c r="C1593" t="s">
        <v>50</v>
      </c>
      <c r="D1593" t="s">
        <v>36</v>
      </c>
      <c r="E1593">
        <v>8</v>
      </c>
      <c r="F1593" t="s">
        <v>1075</v>
      </c>
      <c r="G1593" t="s">
        <v>204</v>
      </c>
      <c r="T1593">
        <v>12</v>
      </c>
      <c r="U1593">
        <v>10</v>
      </c>
      <c r="V1593">
        <v>103</v>
      </c>
      <c r="W1593">
        <v>1</v>
      </c>
      <c r="X1593">
        <v>0</v>
      </c>
      <c r="Y1593">
        <v>1</v>
      </c>
    </row>
    <row r="1594" spans="1:25" hidden="1" x14ac:dyDescent="0.2">
      <c r="A1594" t="s">
        <v>1008</v>
      </c>
      <c r="B1594" t="s">
        <v>531</v>
      </c>
      <c r="C1594" t="s">
        <v>55</v>
      </c>
      <c r="D1594" t="s">
        <v>31</v>
      </c>
      <c r="E1594">
        <v>1</v>
      </c>
      <c r="F1594" t="s">
        <v>1009</v>
      </c>
      <c r="G1594" t="s">
        <v>101</v>
      </c>
      <c r="T1594">
        <v>4</v>
      </c>
      <c r="U1594">
        <v>4</v>
      </c>
      <c r="V1594">
        <v>17</v>
      </c>
      <c r="W1594">
        <v>0</v>
      </c>
      <c r="X1594">
        <v>0</v>
      </c>
      <c r="Y1594">
        <v>0</v>
      </c>
    </row>
    <row r="1595" spans="1:25" hidden="1" x14ac:dyDescent="0.2">
      <c r="A1595" t="s">
        <v>811</v>
      </c>
      <c r="B1595" t="s">
        <v>721</v>
      </c>
      <c r="C1595" t="s">
        <v>44</v>
      </c>
      <c r="D1595" t="s">
        <v>38</v>
      </c>
      <c r="E1595">
        <v>7</v>
      </c>
      <c r="F1595" t="s">
        <v>812</v>
      </c>
      <c r="G1595" t="s">
        <v>194</v>
      </c>
      <c r="T1595">
        <v>5</v>
      </c>
      <c r="U1595">
        <v>3</v>
      </c>
      <c r="V1595">
        <v>38</v>
      </c>
      <c r="W1595">
        <v>0</v>
      </c>
      <c r="X1595">
        <v>0</v>
      </c>
      <c r="Y1595">
        <v>0</v>
      </c>
    </row>
    <row r="1596" spans="1:25" hidden="1" x14ac:dyDescent="0.2">
      <c r="A1596" t="s">
        <v>959</v>
      </c>
      <c r="B1596" t="s">
        <v>721</v>
      </c>
      <c r="C1596" t="s">
        <v>50</v>
      </c>
      <c r="D1596" t="s">
        <v>53</v>
      </c>
      <c r="E1596">
        <v>5</v>
      </c>
      <c r="F1596" t="s">
        <v>960</v>
      </c>
      <c r="G1596" t="s">
        <v>162</v>
      </c>
      <c r="T1596">
        <v>4</v>
      </c>
      <c r="U1596">
        <v>2</v>
      </c>
      <c r="V1596">
        <v>23</v>
      </c>
      <c r="W1596">
        <v>0</v>
      </c>
      <c r="X1596">
        <v>0</v>
      </c>
      <c r="Y1596">
        <v>0</v>
      </c>
    </row>
    <row r="1597" spans="1:25" hidden="1" x14ac:dyDescent="0.2">
      <c r="A1597" t="s">
        <v>953</v>
      </c>
      <c r="B1597" t="s">
        <v>721</v>
      </c>
      <c r="C1597" t="s">
        <v>60</v>
      </c>
      <c r="D1597" t="s">
        <v>46</v>
      </c>
      <c r="E1597">
        <v>3</v>
      </c>
      <c r="F1597" t="s">
        <v>954</v>
      </c>
      <c r="G1597" t="s">
        <v>134</v>
      </c>
      <c r="T1597">
        <v>4</v>
      </c>
      <c r="U1597">
        <v>2</v>
      </c>
      <c r="V1597">
        <v>16</v>
      </c>
      <c r="W1597">
        <v>0</v>
      </c>
      <c r="X1597">
        <v>0</v>
      </c>
      <c r="Y1597">
        <v>0</v>
      </c>
    </row>
    <row r="1598" spans="1:25" hidden="1" x14ac:dyDescent="0.2">
      <c r="A1598" t="s">
        <v>1261</v>
      </c>
      <c r="B1598" t="s">
        <v>721</v>
      </c>
      <c r="C1598" t="s">
        <v>34</v>
      </c>
      <c r="D1598" t="s">
        <v>43</v>
      </c>
      <c r="E1598">
        <v>5</v>
      </c>
      <c r="F1598" t="s">
        <v>1262</v>
      </c>
      <c r="G1598" t="s">
        <v>165</v>
      </c>
      <c r="T1598">
        <v>2</v>
      </c>
      <c r="U1598">
        <v>1</v>
      </c>
      <c r="V1598">
        <v>-3</v>
      </c>
      <c r="W1598">
        <v>0</v>
      </c>
      <c r="X1598">
        <v>0</v>
      </c>
      <c r="Y1598">
        <v>0</v>
      </c>
    </row>
    <row r="1599" spans="1:25" hidden="1" x14ac:dyDescent="0.2">
      <c r="A1599" t="s">
        <v>1253</v>
      </c>
      <c r="B1599" t="s">
        <v>721</v>
      </c>
      <c r="C1599" t="s">
        <v>40</v>
      </c>
      <c r="D1599" t="s">
        <v>59</v>
      </c>
      <c r="E1599">
        <v>4</v>
      </c>
      <c r="F1599" t="s">
        <v>1254</v>
      </c>
      <c r="G1599" t="s">
        <v>143</v>
      </c>
      <c r="T1599">
        <v>12</v>
      </c>
      <c r="U1599">
        <v>4</v>
      </c>
      <c r="V1599">
        <v>80</v>
      </c>
      <c r="W1599">
        <v>0</v>
      </c>
      <c r="X1599">
        <v>0</v>
      </c>
      <c r="Y1599">
        <v>0</v>
      </c>
    </row>
    <row r="1600" spans="1:25" hidden="1" x14ac:dyDescent="0.2">
      <c r="A1600" t="s">
        <v>1263</v>
      </c>
      <c r="B1600" t="s">
        <v>721</v>
      </c>
      <c r="C1600" t="s">
        <v>45</v>
      </c>
      <c r="D1600" t="s">
        <v>49</v>
      </c>
      <c r="E1600">
        <v>4</v>
      </c>
      <c r="F1600" t="s">
        <v>1264</v>
      </c>
      <c r="G1600" t="s">
        <v>141</v>
      </c>
      <c r="T1600">
        <v>1</v>
      </c>
      <c r="U1600">
        <v>0</v>
      </c>
      <c r="V1600">
        <v>0</v>
      </c>
      <c r="W1600">
        <v>0</v>
      </c>
      <c r="X1600">
        <v>0</v>
      </c>
      <c r="Y1600">
        <v>0</v>
      </c>
    </row>
    <row r="1601" spans="1:25" hidden="1" x14ac:dyDescent="0.2">
      <c r="A1601" t="s">
        <v>792</v>
      </c>
      <c r="B1601" t="s">
        <v>721</v>
      </c>
      <c r="C1601" t="s">
        <v>58</v>
      </c>
      <c r="D1601" t="s">
        <v>37</v>
      </c>
      <c r="E1601">
        <v>4</v>
      </c>
      <c r="F1601" t="s">
        <v>793</v>
      </c>
      <c r="G1601" t="s">
        <v>145</v>
      </c>
      <c r="T1601">
        <v>8</v>
      </c>
      <c r="U1601">
        <v>3</v>
      </c>
      <c r="V1601">
        <v>26</v>
      </c>
      <c r="W1601">
        <v>0</v>
      </c>
      <c r="X1601">
        <v>0</v>
      </c>
      <c r="Y1601">
        <v>0</v>
      </c>
    </row>
    <row r="1602" spans="1:25" hidden="1" x14ac:dyDescent="0.2">
      <c r="A1602" t="s">
        <v>993</v>
      </c>
      <c r="B1602" t="s">
        <v>795</v>
      </c>
      <c r="C1602" t="s">
        <v>51</v>
      </c>
      <c r="D1602" t="s">
        <v>48</v>
      </c>
      <c r="E1602">
        <v>8</v>
      </c>
      <c r="F1602" t="s">
        <v>994</v>
      </c>
      <c r="G1602" t="s">
        <v>199</v>
      </c>
      <c r="T1602">
        <v>8</v>
      </c>
      <c r="U1602">
        <v>4</v>
      </c>
      <c r="V1602">
        <v>39</v>
      </c>
      <c r="W1602">
        <v>0</v>
      </c>
      <c r="X1602">
        <v>0</v>
      </c>
      <c r="Y1602">
        <v>0</v>
      </c>
    </row>
    <row r="1603" spans="1:25" hidden="1" x14ac:dyDescent="0.2">
      <c r="A1603" t="s">
        <v>933</v>
      </c>
      <c r="B1603" t="s">
        <v>721</v>
      </c>
      <c r="C1603" t="s">
        <v>33</v>
      </c>
      <c r="D1603" t="s">
        <v>36</v>
      </c>
      <c r="E1603">
        <v>3</v>
      </c>
      <c r="F1603" t="s">
        <v>934</v>
      </c>
      <c r="G1603" t="s">
        <v>133</v>
      </c>
      <c r="T1603">
        <v>9</v>
      </c>
      <c r="U1603">
        <v>4</v>
      </c>
      <c r="V1603">
        <v>42</v>
      </c>
      <c r="W1603">
        <v>0</v>
      </c>
      <c r="X1603">
        <v>0</v>
      </c>
      <c r="Y1603">
        <v>0</v>
      </c>
    </row>
    <row r="1604" spans="1:25" hidden="1" x14ac:dyDescent="0.2">
      <c r="A1604" t="s">
        <v>1174</v>
      </c>
      <c r="B1604" t="s">
        <v>721</v>
      </c>
      <c r="C1604" t="s">
        <v>49</v>
      </c>
      <c r="D1604" t="s">
        <v>61</v>
      </c>
      <c r="E1604">
        <v>1</v>
      </c>
      <c r="F1604" t="s">
        <v>1175</v>
      </c>
      <c r="G1604" t="s">
        <v>94</v>
      </c>
      <c r="T1604">
        <v>2</v>
      </c>
      <c r="U1604">
        <v>1</v>
      </c>
      <c r="V1604">
        <v>29</v>
      </c>
      <c r="W1604">
        <v>0</v>
      </c>
      <c r="X1604">
        <v>0</v>
      </c>
      <c r="Y1604">
        <v>0</v>
      </c>
    </row>
    <row r="1605" spans="1:25" hidden="1" x14ac:dyDescent="0.2">
      <c r="A1605" t="s">
        <v>1012</v>
      </c>
      <c r="B1605" t="s">
        <v>795</v>
      </c>
      <c r="C1605" t="s">
        <v>57</v>
      </c>
      <c r="D1605" t="s">
        <v>47</v>
      </c>
      <c r="E1605">
        <v>2</v>
      </c>
      <c r="F1605" t="s">
        <v>1013</v>
      </c>
      <c r="G1605" t="s">
        <v>121</v>
      </c>
      <c r="T1605">
        <v>4</v>
      </c>
      <c r="U1605">
        <v>2</v>
      </c>
      <c r="V1605">
        <v>36</v>
      </c>
      <c r="W1605">
        <v>0</v>
      </c>
      <c r="X1605">
        <v>0</v>
      </c>
      <c r="Y1605">
        <v>0</v>
      </c>
    </row>
    <row r="1606" spans="1:25" hidden="1" x14ac:dyDescent="0.2">
      <c r="A1606" t="s">
        <v>1124</v>
      </c>
      <c r="B1606" t="s">
        <v>795</v>
      </c>
      <c r="C1606" t="s">
        <v>33</v>
      </c>
      <c r="D1606" t="s">
        <v>44</v>
      </c>
      <c r="E1606">
        <v>2</v>
      </c>
      <c r="F1606" t="s">
        <v>1125</v>
      </c>
      <c r="G1606" t="s">
        <v>111</v>
      </c>
      <c r="T1606">
        <v>5</v>
      </c>
      <c r="U1606">
        <v>1</v>
      </c>
      <c r="V1606">
        <v>7</v>
      </c>
      <c r="W1606">
        <v>1</v>
      </c>
      <c r="X1606">
        <v>0</v>
      </c>
      <c r="Y1606">
        <v>0</v>
      </c>
    </row>
    <row r="1607" spans="1:25" hidden="1" x14ac:dyDescent="0.2">
      <c r="A1607" t="s">
        <v>762</v>
      </c>
      <c r="B1607" t="s">
        <v>721</v>
      </c>
      <c r="C1607" t="s">
        <v>58</v>
      </c>
      <c r="D1607" t="s">
        <v>40</v>
      </c>
      <c r="E1607">
        <v>7</v>
      </c>
      <c r="F1607" t="s">
        <v>763</v>
      </c>
      <c r="G1607" t="s">
        <v>184</v>
      </c>
      <c r="T1607">
        <v>11</v>
      </c>
      <c r="U1607">
        <v>6</v>
      </c>
      <c r="V1607">
        <v>56</v>
      </c>
      <c r="W1607">
        <v>0</v>
      </c>
      <c r="X1607">
        <v>0</v>
      </c>
      <c r="Y1607">
        <v>0</v>
      </c>
    </row>
    <row r="1608" spans="1:25" hidden="1" x14ac:dyDescent="0.2">
      <c r="A1608" t="s">
        <v>873</v>
      </c>
      <c r="B1608" t="s">
        <v>721</v>
      </c>
      <c r="C1608" t="s">
        <v>56</v>
      </c>
      <c r="D1608" t="s">
        <v>52</v>
      </c>
      <c r="E1608">
        <v>4</v>
      </c>
      <c r="F1608" t="s">
        <v>874</v>
      </c>
      <c r="G1608" t="s">
        <v>147</v>
      </c>
      <c r="T1608">
        <v>9</v>
      </c>
      <c r="U1608">
        <v>4</v>
      </c>
      <c r="V1608">
        <v>49</v>
      </c>
      <c r="W1608">
        <v>1</v>
      </c>
      <c r="X1608">
        <v>0</v>
      </c>
      <c r="Y1608">
        <v>0</v>
      </c>
    </row>
    <row r="1609" spans="1:25" hidden="1" x14ac:dyDescent="0.2">
      <c r="A1609" t="s">
        <v>917</v>
      </c>
      <c r="B1609" t="s">
        <v>795</v>
      </c>
      <c r="C1609" t="s">
        <v>48</v>
      </c>
      <c r="D1609" t="s">
        <v>60</v>
      </c>
      <c r="E1609">
        <v>2</v>
      </c>
      <c r="F1609" t="s">
        <v>918</v>
      </c>
      <c r="G1609" t="s">
        <v>114</v>
      </c>
      <c r="T1609">
        <v>2</v>
      </c>
      <c r="U1609">
        <v>2</v>
      </c>
      <c r="V1609">
        <v>15</v>
      </c>
      <c r="W1609">
        <v>1</v>
      </c>
      <c r="X1609">
        <v>1</v>
      </c>
      <c r="Y1609">
        <v>0</v>
      </c>
    </row>
    <row r="1610" spans="1:25" hidden="1" x14ac:dyDescent="0.2">
      <c r="A1610" t="s">
        <v>1247</v>
      </c>
      <c r="B1610" t="s">
        <v>721</v>
      </c>
      <c r="C1610" t="s">
        <v>47</v>
      </c>
      <c r="D1610" t="s">
        <v>57</v>
      </c>
      <c r="E1610">
        <v>2</v>
      </c>
      <c r="F1610" t="s">
        <v>1248</v>
      </c>
      <c r="G1610" t="s">
        <v>121</v>
      </c>
      <c r="T1610">
        <v>3</v>
      </c>
      <c r="U1610">
        <v>1</v>
      </c>
      <c r="V1610">
        <v>29</v>
      </c>
      <c r="W1610">
        <v>1</v>
      </c>
      <c r="X1610">
        <v>0</v>
      </c>
      <c r="Y1610">
        <v>0</v>
      </c>
    </row>
    <row r="1611" spans="1:25" hidden="1" x14ac:dyDescent="0.2">
      <c r="A1611" t="s">
        <v>774</v>
      </c>
      <c r="B1611" t="s">
        <v>721</v>
      </c>
      <c r="C1611" t="s">
        <v>57</v>
      </c>
      <c r="D1611" t="s">
        <v>60</v>
      </c>
      <c r="E1611">
        <v>7</v>
      </c>
      <c r="F1611" t="s">
        <v>775</v>
      </c>
      <c r="G1611" t="s">
        <v>182</v>
      </c>
      <c r="T1611">
        <v>5</v>
      </c>
      <c r="U1611">
        <v>5</v>
      </c>
      <c r="V1611">
        <v>79</v>
      </c>
      <c r="W1611">
        <v>1</v>
      </c>
      <c r="X1611">
        <v>0</v>
      </c>
      <c r="Y1611">
        <v>0</v>
      </c>
    </row>
    <row r="1612" spans="1:25" hidden="1" x14ac:dyDescent="0.2">
      <c r="A1612" t="s">
        <v>905</v>
      </c>
      <c r="B1612" t="s">
        <v>721</v>
      </c>
      <c r="C1612" t="s">
        <v>56</v>
      </c>
      <c r="D1612" t="s">
        <v>45</v>
      </c>
      <c r="E1612">
        <v>3</v>
      </c>
      <c r="F1612" t="s">
        <v>906</v>
      </c>
      <c r="G1612" t="s">
        <v>129</v>
      </c>
      <c r="T1612">
        <v>1</v>
      </c>
      <c r="U1612">
        <v>1</v>
      </c>
      <c r="V1612">
        <v>3</v>
      </c>
      <c r="W1612">
        <v>1</v>
      </c>
      <c r="X1612">
        <v>0</v>
      </c>
      <c r="Y1612">
        <v>0</v>
      </c>
    </row>
    <row r="1613" spans="1:25" hidden="1" x14ac:dyDescent="0.2">
      <c r="A1613" t="s">
        <v>867</v>
      </c>
      <c r="B1613" t="s">
        <v>721</v>
      </c>
      <c r="C1613" t="s">
        <v>41</v>
      </c>
      <c r="D1613" t="s">
        <v>50</v>
      </c>
      <c r="E1613">
        <v>6</v>
      </c>
      <c r="F1613" t="s">
        <v>868</v>
      </c>
      <c r="G1613" t="s">
        <v>168</v>
      </c>
      <c r="T1613">
        <v>5</v>
      </c>
      <c r="U1613">
        <v>4</v>
      </c>
      <c r="V1613">
        <v>55</v>
      </c>
      <c r="W1613">
        <v>0</v>
      </c>
      <c r="X1613">
        <v>0</v>
      </c>
      <c r="Y1613">
        <v>0</v>
      </c>
    </row>
    <row r="1614" spans="1:25" hidden="1" x14ac:dyDescent="0.2">
      <c r="A1614" t="s">
        <v>1265</v>
      </c>
      <c r="B1614" t="s">
        <v>476</v>
      </c>
      <c r="C1614" t="s">
        <v>43</v>
      </c>
      <c r="D1614" t="s">
        <v>58</v>
      </c>
      <c r="E1614">
        <v>2</v>
      </c>
      <c r="F1614" t="s">
        <v>1266</v>
      </c>
      <c r="G1614" t="s">
        <v>112</v>
      </c>
      <c r="T1614">
        <v>1</v>
      </c>
      <c r="U1614">
        <v>1</v>
      </c>
      <c r="V1614">
        <v>2</v>
      </c>
      <c r="W1614">
        <v>0</v>
      </c>
      <c r="X1614">
        <v>0</v>
      </c>
      <c r="Y1614">
        <v>0</v>
      </c>
    </row>
    <row r="1615" spans="1:25" hidden="1" x14ac:dyDescent="0.2">
      <c r="A1615" t="s">
        <v>991</v>
      </c>
      <c r="B1615" t="s">
        <v>721</v>
      </c>
      <c r="C1615" t="s">
        <v>50</v>
      </c>
      <c r="D1615" t="s">
        <v>33</v>
      </c>
      <c r="E1615">
        <v>4</v>
      </c>
      <c r="F1615" t="s">
        <v>992</v>
      </c>
      <c r="G1615" t="s">
        <v>142</v>
      </c>
      <c r="T1615">
        <v>8</v>
      </c>
      <c r="U1615">
        <v>6</v>
      </c>
      <c r="V1615">
        <v>103</v>
      </c>
      <c r="W1615">
        <v>1</v>
      </c>
      <c r="X1615">
        <v>0</v>
      </c>
      <c r="Y1615">
        <v>1</v>
      </c>
    </row>
    <row r="1616" spans="1:25" hidden="1" x14ac:dyDescent="0.2">
      <c r="A1616" t="s">
        <v>1112</v>
      </c>
      <c r="B1616" t="s">
        <v>795</v>
      </c>
      <c r="C1616" t="s">
        <v>57</v>
      </c>
      <c r="D1616" t="s">
        <v>47</v>
      </c>
      <c r="E1616">
        <v>2</v>
      </c>
      <c r="F1616" t="s">
        <v>1113</v>
      </c>
      <c r="G1616" t="s">
        <v>121</v>
      </c>
      <c r="T1616">
        <v>2</v>
      </c>
      <c r="U1616">
        <v>1</v>
      </c>
      <c r="V1616">
        <v>11</v>
      </c>
      <c r="W1616">
        <v>0</v>
      </c>
      <c r="X1616">
        <v>0</v>
      </c>
      <c r="Y1616">
        <v>0</v>
      </c>
    </row>
    <row r="1617" spans="1:25" hidden="1" x14ac:dyDescent="0.2">
      <c r="A1617" t="s">
        <v>829</v>
      </c>
      <c r="B1617" t="s">
        <v>721</v>
      </c>
      <c r="C1617" t="s">
        <v>62</v>
      </c>
      <c r="D1617" t="s">
        <v>61</v>
      </c>
      <c r="E1617">
        <v>8</v>
      </c>
      <c r="F1617" t="s">
        <v>830</v>
      </c>
      <c r="G1617" t="s">
        <v>197</v>
      </c>
      <c r="T1617">
        <v>5</v>
      </c>
      <c r="U1617">
        <v>3</v>
      </c>
      <c r="V1617">
        <v>35</v>
      </c>
      <c r="W1617">
        <v>1</v>
      </c>
      <c r="X1617">
        <v>0</v>
      </c>
      <c r="Y1617">
        <v>0</v>
      </c>
    </row>
    <row r="1618" spans="1:25" hidden="1" x14ac:dyDescent="0.2">
      <c r="A1618" t="s">
        <v>827</v>
      </c>
      <c r="B1618" t="s">
        <v>721</v>
      </c>
      <c r="C1618" t="s">
        <v>43</v>
      </c>
      <c r="D1618" t="s">
        <v>42</v>
      </c>
      <c r="E1618">
        <v>8</v>
      </c>
      <c r="F1618" t="s">
        <v>828</v>
      </c>
      <c r="G1618" t="s">
        <v>196</v>
      </c>
      <c r="T1618">
        <v>1</v>
      </c>
      <c r="U1618">
        <v>1</v>
      </c>
      <c r="V1618">
        <v>11</v>
      </c>
      <c r="W1618">
        <v>0</v>
      </c>
      <c r="X1618">
        <v>0</v>
      </c>
      <c r="Y1618">
        <v>0</v>
      </c>
    </row>
    <row r="1619" spans="1:25" hidden="1" x14ac:dyDescent="0.2">
      <c r="A1619" t="s">
        <v>897</v>
      </c>
      <c r="B1619" t="s">
        <v>721</v>
      </c>
      <c r="C1619" t="s">
        <v>50</v>
      </c>
      <c r="D1619" t="s">
        <v>33</v>
      </c>
      <c r="E1619">
        <v>4</v>
      </c>
      <c r="F1619" t="s">
        <v>898</v>
      </c>
      <c r="G1619" t="s">
        <v>142</v>
      </c>
      <c r="T1619">
        <v>6</v>
      </c>
      <c r="U1619">
        <v>4</v>
      </c>
      <c r="V1619">
        <v>38</v>
      </c>
      <c r="W1619">
        <v>0</v>
      </c>
      <c r="X1619">
        <v>0</v>
      </c>
      <c r="Y1619">
        <v>0</v>
      </c>
    </row>
    <row r="1620" spans="1:25" hidden="1" x14ac:dyDescent="0.2">
      <c r="A1620" t="s">
        <v>939</v>
      </c>
      <c r="B1620" t="s">
        <v>721</v>
      </c>
      <c r="C1620" t="s">
        <v>35</v>
      </c>
      <c r="D1620" t="s">
        <v>53</v>
      </c>
      <c r="E1620">
        <v>2</v>
      </c>
      <c r="F1620" t="s">
        <v>940</v>
      </c>
      <c r="G1620" t="s">
        <v>115</v>
      </c>
      <c r="T1620">
        <v>4</v>
      </c>
      <c r="U1620">
        <v>1</v>
      </c>
      <c r="V1620">
        <v>0</v>
      </c>
      <c r="W1620">
        <v>0</v>
      </c>
      <c r="X1620">
        <v>0</v>
      </c>
      <c r="Y1620">
        <v>0</v>
      </c>
    </row>
    <row r="1621" spans="1:25" hidden="1" x14ac:dyDescent="0.2">
      <c r="A1621" t="s">
        <v>1216</v>
      </c>
      <c r="B1621" t="s">
        <v>795</v>
      </c>
      <c r="C1621" t="s">
        <v>31</v>
      </c>
      <c r="D1621" t="s">
        <v>39</v>
      </c>
      <c r="E1621">
        <v>4</v>
      </c>
      <c r="F1621" t="s">
        <v>1217</v>
      </c>
      <c r="G1621" t="s">
        <v>150</v>
      </c>
      <c r="T1621">
        <v>5</v>
      </c>
      <c r="U1621">
        <v>2</v>
      </c>
      <c r="V1621">
        <v>9</v>
      </c>
      <c r="W1621">
        <v>1</v>
      </c>
      <c r="X1621">
        <v>0</v>
      </c>
      <c r="Y1621">
        <v>0</v>
      </c>
    </row>
    <row r="1622" spans="1:25" hidden="1" x14ac:dyDescent="0.2">
      <c r="A1622" t="s">
        <v>999</v>
      </c>
      <c r="B1622" t="s">
        <v>721</v>
      </c>
      <c r="C1622" t="s">
        <v>42</v>
      </c>
      <c r="D1622" t="s">
        <v>54</v>
      </c>
      <c r="E1622">
        <v>6</v>
      </c>
      <c r="F1622" t="s">
        <v>1000</v>
      </c>
      <c r="G1622" t="s">
        <v>175</v>
      </c>
      <c r="T1622">
        <v>1</v>
      </c>
      <c r="U1622">
        <v>1</v>
      </c>
      <c r="V1622">
        <v>13</v>
      </c>
      <c r="W1622">
        <v>0</v>
      </c>
      <c r="X1622">
        <v>0</v>
      </c>
      <c r="Y1622">
        <v>0</v>
      </c>
    </row>
    <row r="1623" spans="1:25" hidden="1" x14ac:dyDescent="0.2">
      <c r="A1623" t="s">
        <v>1090</v>
      </c>
      <c r="B1623" t="s">
        <v>795</v>
      </c>
      <c r="C1623" t="s">
        <v>52</v>
      </c>
      <c r="D1623" t="s">
        <v>39</v>
      </c>
      <c r="E1623">
        <v>8</v>
      </c>
      <c r="F1623" t="s">
        <v>1091</v>
      </c>
      <c r="G1623" t="s">
        <v>200</v>
      </c>
      <c r="T1623">
        <v>5</v>
      </c>
      <c r="U1623">
        <v>3</v>
      </c>
      <c r="V1623">
        <v>32</v>
      </c>
      <c r="W1623">
        <v>0</v>
      </c>
      <c r="X1623">
        <v>0</v>
      </c>
      <c r="Y1623">
        <v>0</v>
      </c>
    </row>
    <row r="1624" spans="1:25" hidden="1" x14ac:dyDescent="0.2">
      <c r="A1624" t="s">
        <v>987</v>
      </c>
      <c r="B1624" t="s">
        <v>721</v>
      </c>
      <c r="C1624" t="s">
        <v>38</v>
      </c>
      <c r="D1624" t="s">
        <v>34</v>
      </c>
      <c r="E1624">
        <v>2</v>
      </c>
      <c r="F1624" t="s">
        <v>988</v>
      </c>
      <c r="G1624" t="s">
        <v>119</v>
      </c>
      <c r="T1624">
        <v>3</v>
      </c>
      <c r="U1624">
        <v>2</v>
      </c>
      <c r="V1624">
        <v>20</v>
      </c>
      <c r="W1624">
        <v>0</v>
      </c>
      <c r="X1624">
        <v>0</v>
      </c>
      <c r="Y1624">
        <v>0</v>
      </c>
    </row>
    <row r="1625" spans="1:25" hidden="1" x14ac:dyDescent="0.2">
      <c r="A1625" t="s">
        <v>1267</v>
      </c>
      <c r="B1625" t="s">
        <v>721</v>
      </c>
      <c r="C1625" t="s">
        <v>34</v>
      </c>
      <c r="D1625" t="s">
        <v>43</v>
      </c>
      <c r="E1625">
        <v>5</v>
      </c>
      <c r="F1625" t="s">
        <v>1268</v>
      </c>
      <c r="G1625" t="s">
        <v>165</v>
      </c>
      <c r="T1625">
        <v>2</v>
      </c>
      <c r="U1625">
        <v>1</v>
      </c>
      <c r="V1625">
        <v>13</v>
      </c>
      <c r="W1625">
        <v>0</v>
      </c>
      <c r="X1625">
        <v>0</v>
      </c>
      <c r="Y1625">
        <v>0</v>
      </c>
    </row>
    <row r="1626" spans="1:25" hidden="1" x14ac:dyDescent="0.2">
      <c r="A1626" t="s">
        <v>813</v>
      </c>
      <c r="B1626" t="s">
        <v>721</v>
      </c>
      <c r="C1626" t="s">
        <v>47</v>
      </c>
      <c r="D1626" t="s">
        <v>57</v>
      </c>
      <c r="E1626">
        <v>2</v>
      </c>
      <c r="F1626" t="s">
        <v>814</v>
      </c>
      <c r="G1626" t="s">
        <v>121</v>
      </c>
      <c r="T1626">
        <v>11</v>
      </c>
      <c r="U1626">
        <v>8</v>
      </c>
      <c r="V1626">
        <v>116</v>
      </c>
      <c r="W1626">
        <v>0</v>
      </c>
      <c r="X1626">
        <v>0</v>
      </c>
      <c r="Y1626">
        <v>1</v>
      </c>
    </row>
    <row r="1627" spans="1:25" hidden="1" x14ac:dyDescent="0.2">
      <c r="A1627" t="s">
        <v>1269</v>
      </c>
      <c r="B1627" t="s">
        <v>795</v>
      </c>
      <c r="C1627" t="s">
        <v>31</v>
      </c>
      <c r="D1627" t="s">
        <v>61</v>
      </c>
      <c r="E1627">
        <v>3</v>
      </c>
      <c r="F1627" t="s">
        <v>1270</v>
      </c>
      <c r="G1627" t="s">
        <v>137</v>
      </c>
      <c r="T1627">
        <v>1</v>
      </c>
      <c r="U1627">
        <v>1</v>
      </c>
      <c r="V1627">
        <v>26</v>
      </c>
      <c r="W1627">
        <v>0</v>
      </c>
      <c r="X1627">
        <v>0</v>
      </c>
      <c r="Y1627">
        <v>0</v>
      </c>
    </row>
    <row r="1628" spans="1:25" hidden="1" x14ac:dyDescent="0.2">
      <c r="A1628" t="s">
        <v>1198</v>
      </c>
      <c r="B1628" t="s">
        <v>795</v>
      </c>
      <c r="C1628" t="s">
        <v>60</v>
      </c>
      <c r="D1628" t="s">
        <v>39</v>
      </c>
      <c r="E1628">
        <v>1</v>
      </c>
      <c r="F1628" t="s">
        <v>1199</v>
      </c>
      <c r="G1628" t="s">
        <v>106</v>
      </c>
      <c r="T1628">
        <v>4</v>
      </c>
      <c r="U1628">
        <v>3</v>
      </c>
      <c r="V1628">
        <v>40</v>
      </c>
      <c r="W1628">
        <v>0</v>
      </c>
      <c r="X1628">
        <v>0</v>
      </c>
      <c r="Y1628">
        <v>0</v>
      </c>
    </row>
    <row r="1629" spans="1:25" hidden="1" x14ac:dyDescent="0.2">
      <c r="A1629" t="s">
        <v>965</v>
      </c>
      <c r="B1629" t="s">
        <v>721</v>
      </c>
      <c r="C1629" t="s">
        <v>44</v>
      </c>
      <c r="D1629" t="s">
        <v>36</v>
      </c>
      <c r="E1629">
        <v>4</v>
      </c>
      <c r="F1629" t="s">
        <v>966</v>
      </c>
      <c r="G1629" t="s">
        <v>140</v>
      </c>
      <c r="T1629">
        <v>2</v>
      </c>
      <c r="U1629">
        <v>0</v>
      </c>
      <c r="V1629">
        <v>0</v>
      </c>
      <c r="W1629">
        <v>0</v>
      </c>
      <c r="X1629">
        <v>0</v>
      </c>
      <c r="Y1629">
        <v>0</v>
      </c>
    </row>
    <row r="1630" spans="1:25" hidden="1" x14ac:dyDescent="0.2">
      <c r="A1630" t="s">
        <v>1271</v>
      </c>
      <c r="B1630" t="s">
        <v>721</v>
      </c>
      <c r="C1630" t="s">
        <v>36</v>
      </c>
      <c r="D1630" t="s">
        <v>53</v>
      </c>
      <c r="E1630">
        <v>7</v>
      </c>
      <c r="F1630" t="s">
        <v>1272</v>
      </c>
      <c r="G1630" t="s">
        <v>191</v>
      </c>
      <c r="T1630">
        <v>1</v>
      </c>
      <c r="U1630">
        <v>1</v>
      </c>
      <c r="V1630">
        <v>7</v>
      </c>
      <c r="W1630">
        <v>1</v>
      </c>
      <c r="X1630">
        <v>0</v>
      </c>
      <c r="Y1630">
        <v>0</v>
      </c>
    </row>
    <row r="1631" spans="1:25" hidden="1" x14ac:dyDescent="0.2">
      <c r="A1631" t="s">
        <v>1269</v>
      </c>
      <c r="B1631" t="s">
        <v>795</v>
      </c>
      <c r="C1631" t="s">
        <v>31</v>
      </c>
      <c r="D1631" t="s">
        <v>47</v>
      </c>
      <c r="E1631">
        <v>8</v>
      </c>
      <c r="F1631" t="s">
        <v>1270</v>
      </c>
      <c r="G1631" t="s">
        <v>208</v>
      </c>
      <c r="T1631">
        <v>3</v>
      </c>
      <c r="U1631">
        <v>3</v>
      </c>
      <c r="V1631">
        <v>61</v>
      </c>
      <c r="W1631">
        <v>0</v>
      </c>
      <c r="X1631">
        <v>0</v>
      </c>
      <c r="Y1631">
        <v>0</v>
      </c>
    </row>
    <row r="1632" spans="1:25" hidden="1" x14ac:dyDescent="0.2">
      <c r="A1632" t="s">
        <v>1096</v>
      </c>
      <c r="B1632" t="s">
        <v>721</v>
      </c>
      <c r="C1632" t="s">
        <v>37</v>
      </c>
      <c r="D1632" t="s">
        <v>41</v>
      </c>
      <c r="E1632">
        <v>8</v>
      </c>
      <c r="F1632" t="s">
        <v>1097</v>
      </c>
      <c r="G1632" t="s">
        <v>201</v>
      </c>
      <c r="T1632">
        <v>1</v>
      </c>
      <c r="U1632">
        <v>1</v>
      </c>
      <c r="V1632">
        <v>8</v>
      </c>
      <c r="W1632">
        <v>0</v>
      </c>
      <c r="X1632">
        <v>0</v>
      </c>
      <c r="Y1632">
        <v>0</v>
      </c>
    </row>
    <row r="1633" spans="1:25" hidden="1" x14ac:dyDescent="0.2">
      <c r="A1633" t="s">
        <v>1226</v>
      </c>
      <c r="B1633" t="s">
        <v>721</v>
      </c>
      <c r="C1633" t="s">
        <v>57</v>
      </c>
      <c r="D1633" t="s">
        <v>51</v>
      </c>
      <c r="E1633">
        <v>5</v>
      </c>
      <c r="F1633" t="s">
        <v>1227</v>
      </c>
      <c r="G1633" t="s">
        <v>160</v>
      </c>
      <c r="T1633">
        <v>3</v>
      </c>
      <c r="U1633">
        <v>3</v>
      </c>
      <c r="V1633">
        <v>70</v>
      </c>
      <c r="W1633">
        <v>0</v>
      </c>
      <c r="X1633">
        <v>0</v>
      </c>
      <c r="Y1633">
        <v>0</v>
      </c>
    </row>
    <row r="1634" spans="1:25" hidden="1" x14ac:dyDescent="0.2">
      <c r="A1634" t="s">
        <v>1241</v>
      </c>
      <c r="B1634" t="s">
        <v>795</v>
      </c>
      <c r="C1634" t="s">
        <v>43</v>
      </c>
      <c r="D1634" t="s">
        <v>32</v>
      </c>
      <c r="E1634">
        <v>7</v>
      </c>
      <c r="F1634" t="s">
        <v>1242</v>
      </c>
      <c r="G1634" t="s">
        <v>189</v>
      </c>
      <c r="T1634">
        <v>2</v>
      </c>
      <c r="U1634">
        <v>2</v>
      </c>
      <c r="V1634">
        <v>34</v>
      </c>
      <c r="W1634">
        <v>0</v>
      </c>
      <c r="X1634">
        <v>0</v>
      </c>
      <c r="Y1634">
        <v>0</v>
      </c>
    </row>
    <row r="1635" spans="1:25" hidden="1" x14ac:dyDescent="0.2">
      <c r="A1635" t="s">
        <v>1038</v>
      </c>
      <c r="B1635" t="s">
        <v>721</v>
      </c>
      <c r="C1635" t="s">
        <v>49</v>
      </c>
      <c r="D1635" t="s">
        <v>56</v>
      </c>
      <c r="E1635">
        <v>7</v>
      </c>
      <c r="F1635" t="s">
        <v>1039</v>
      </c>
      <c r="G1635" t="s">
        <v>192</v>
      </c>
      <c r="T1635">
        <v>8</v>
      </c>
      <c r="U1635">
        <v>4</v>
      </c>
      <c r="V1635">
        <v>50</v>
      </c>
      <c r="W1635">
        <v>0</v>
      </c>
      <c r="X1635">
        <v>0</v>
      </c>
      <c r="Y1635">
        <v>0</v>
      </c>
    </row>
    <row r="1636" spans="1:25" hidden="1" x14ac:dyDescent="0.2">
      <c r="A1636" t="s">
        <v>790</v>
      </c>
      <c r="B1636" t="s">
        <v>721</v>
      </c>
      <c r="C1636" t="s">
        <v>47</v>
      </c>
      <c r="D1636" t="s">
        <v>57</v>
      </c>
      <c r="E1636">
        <v>2</v>
      </c>
      <c r="F1636" t="s">
        <v>791</v>
      </c>
      <c r="G1636" t="s">
        <v>121</v>
      </c>
      <c r="T1636">
        <v>4</v>
      </c>
      <c r="U1636">
        <v>4</v>
      </c>
      <c r="V1636">
        <v>37</v>
      </c>
      <c r="W1636">
        <v>0</v>
      </c>
      <c r="X1636">
        <v>0</v>
      </c>
      <c r="Y1636">
        <v>0</v>
      </c>
    </row>
    <row r="1637" spans="1:25" hidden="1" x14ac:dyDescent="0.2">
      <c r="A1637" t="s">
        <v>879</v>
      </c>
      <c r="B1637" t="s">
        <v>795</v>
      </c>
      <c r="C1637" t="s">
        <v>41</v>
      </c>
      <c r="D1637" t="s">
        <v>59</v>
      </c>
      <c r="E1637">
        <v>7</v>
      </c>
      <c r="F1637" t="s">
        <v>880</v>
      </c>
      <c r="G1637" t="s">
        <v>188</v>
      </c>
      <c r="T1637">
        <v>5</v>
      </c>
      <c r="U1637">
        <v>4</v>
      </c>
      <c r="V1637">
        <v>59</v>
      </c>
      <c r="W1637">
        <v>0</v>
      </c>
      <c r="X1637">
        <v>0</v>
      </c>
      <c r="Y1637">
        <v>0</v>
      </c>
    </row>
    <row r="1638" spans="1:25" hidden="1" x14ac:dyDescent="0.2">
      <c r="A1638" t="s">
        <v>1070</v>
      </c>
      <c r="B1638" t="s">
        <v>795</v>
      </c>
      <c r="C1638" t="s">
        <v>49</v>
      </c>
      <c r="D1638" t="s">
        <v>45</v>
      </c>
      <c r="E1638">
        <v>4</v>
      </c>
      <c r="F1638" t="s">
        <v>1071</v>
      </c>
      <c r="G1638" t="s">
        <v>141</v>
      </c>
      <c r="T1638">
        <v>2</v>
      </c>
      <c r="U1638">
        <v>1</v>
      </c>
      <c r="V1638">
        <v>1</v>
      </c>
      <c r="W1638">
        <v>1</v>
      </c>
      <c r="X1638">
        <v>0</v>
      </c>
      <c r="Y1638">
        <v>0</v>
      </c>
    </row>
    <row r="1639" spans="1:25" hidden="1" x14ac:dyDescent="0.2">
      <c r="A1639" t="s">
        <v>1273</v>
      </c>
      <c r="B1639" t="s">
        <v>721</v>
      </c>
      <c r="C1639" t="s">
        <v>32</v>
      </c>
      <c r="D1639" t="s">
        <v>42</v>
      </c>
      <c r="E1639">
        <v>4</v>
      </c>
      <c r="F1639" t="s">
        <v>1274</v>
      </c>
      <c r="G1639" t="s">
        <v>146</v>
      </c>
      <c r="T1639">
        <v>1</v>
      </c>
      <c r="U1639">
        <v>0</v>
      </c>
      <c r="V1639">
        <v>0</v>
      </c>
      <c r="W1639">
        <v>0</v>
      </c>
      <c r="X1639">
        <v>0</v>
      </c>
      <c r="Y1639">
        <v>0</v>
      </c>
    </row>
    <row r="1640" spans="1:25" hidden="1" x14ac:dyDescent="0.2">
      <c r="A1640" t="s">
        <v>1188</v>
      </c>
      <c r="B1640" t="s">
        <v>795</v>
      </c>
      <c r="C1640" t="s">
        <v>54</v>
      </c>
      <c r="D1640" t="s">
        <v>36</v>
      </c>
      <c r="E1640">
        <v>1</v>
      </c>
      <c r="F1640" t="s">
        <v>1189</v>
      </c>
      <c r="G1640" t="s">
        <v>103</v>
      </c>
      <c r="T1640">
        <v>1</v>
      </c>
      <c r="U1640">
        <v>1</v>
      </c>
      <c r="V1640">
        <v>18</v>
      </c>
      <c r="W1640">
        <v>0</v>
      </c>
      <c r="X1640">
        <v>0</v>
      </c>
      <c r="Y1640">
        <v>0</v>
      </c>
    </row>
    <row r="1641" spans="1:25" hidden="1" x14ac:dyDescent="0.2">
      <c r="A1641" t="s">
        <v>915</v>
      </c>
      <c r="B1641" t="s">
        <v>795</v>
      </c>
      <c r="C1641" t="s">
        <v>50</v>
      </c>
      <c r="D1641" t="s">
        <v>38</v>
      </c>
      <c r="E1641">
        <v>1</v>
      </c>
      <c r="F1641" t="s">
        <v>916</v>
      </c>
      <c r="G1641" t="s">
        <v>105</v>
      </c>
      <c r="T1641">
        <v>1</v>
      </c>
      <c r="U1641">
        <v>1</v>
      </c>
      <c r="V1641">
        <v>4</v>
      </c>
      <c r="W1641">
        <v>0</v>
      </c>
      <c r="X1641">
        <v>0</v>
      </c>
      <c r="Y1641">
        <v>0</v>
      </c>
    </row>
    <row r="1642" spans="1:25" hidden="1" x14ac:dyDescent="0.2">
      <c r="A1642" t="s">
        <v>1156</v>
      </c>
      <c r="B1642" t="s">
        <v>721</v>
      </c>
      <c r="C1642" t="s">
        <v>55</v>
      </c>
      <c r="D1642" t="s">
        <v>49</v>
      </c>
      <c r="E1642">
        <v>8</v>
      </c>
      <c r="F1642" t="s">
        <v>1157</v>
      </c>
      <c r="G1642" t="s">
        <v>202</v>
      </c>
      <c r="T1642">
        <v>7</v>
      </c>
      <c r="U1642">
        <v>5</v>
      </c>
      <c r="V1642">
        <v>82</v>
      </c>
      <c r="W1642">
        <v>0</v>
      </c>
      <c r="X1642">
        <v>0</v>
      </c>
      <c r="Y1642">
        <v>0</v>
      </c>
    </row>
    <row r="1643" spans="1:25" hidden="1" x14ac:dyDescent="0.2">
      <c r="A1643" t="s">
        <v>1200</v>
      </c>
      <c r="B1643" t="s">
        <v>795</v>
      </c>
      <c r="C1643" t="s">
        <v>54</v>
      </c>
      <c r="D1643" t="s">
        <v>59</v>
      </c>
      <c r="E1643">
        <v>3</v>
      </c>
      <c r="F1643" t="s">
        <v>1201</v>
      </c>
      <c r="G1643" t="s">
        <v>126</v>
      </c>
      <c r="T1643">
        <v>10</v>
      </c>
      <c r="U1643">
        <v>7</v>
      </c>
      <c r="V1643">
        <v>68</v>
      </c>
      <c r="W1643">
        <v>0</v>
      </c>
      <c r="X1643">
        <v>0</v>
      </c>
      <c r="Y1643">
        <v>0</v>
      </c>
    </row>
    <row r="1644" spans="1:25" x14ac:dyDescent="0.2">
      <c r="A1644" t="s">
        <v>1054</v>
      </c>
      <c r="B1644" t="s">
        <v>795</v>
      </c>
      <c r="C1644" t="s">
        <v>56</v>
      </c>
      <c r="D1644" t="s">
        <v>52</v>
      </c>
      <c r="E1644">
        <v>4</v>
      </c>
      <c r="F1644" t="s">
        <v>1055</v>
      </c>
      <c r="G1644" t="s">
        <v>147</v>
      </c>
      <c r="T1644">
        <v>1</v>
      </c>
      <c r="U1644">
        <v>0</v>
      </c>
      <c r="V1644">
        <v>0</v>
      </c>
      <c r="W1644">
        <v>0</v>
      </c>
      <c r="X1644">
        <v>0</v>
      </c>
      <c r="Y1644">
        <v>0</v>
      </c>
    </row>
    <row r="1645" spans="1:25" hidden="1" x14ac:dyDescent="0.2">
      <c r="A1645" t="s">
        <v>1140</v>
      </c>
      <c r="B1645" t="s">
        <v>721</v>
      </c>
      <c r="C1645" t="s">
        <v>39</v>
      </c>
      <c r="D1645" t="s">
        <v>52</v>
      </c>
      <c r="E1645">
        <v>8</v>
      </c>
      <c r="F1645" t="s">
        <v>1141</v>
      </c>
      <c r="G1645" t="s">
        <v>200</v>
      </c>
      <c r="T1645">
        <v>12</v>
      </c>
      <c r="U1645">
        <v>6</v>
      </c>
      <c r="V1645">
        <v>95</v>
      </c>
      <c r="W1645">
        <v>1</v>
      </c>
      <c r="X1645">
        <v>0</v>
      </c>
      <c r="Y1645">
        <v>0</v>
      </c>
    </row>
    <row r="1646" spans="1:25" hidden="1" x14ac:dyDescent="0.2">
      <c r="A1646" t="s">
        <v>1064</v>
      </c>
      <c r="B1646" t="s">
        <v>795</v>
      </c>
      <c r="C1646" t="s">
        <v>49</v>
      </c>
      <c r="D1646" t="s">
        <v>47</v>
      </c>
      <c r="E1646">
        <v>6</v>
      </c>
      <c r="F1646" t="s">
        <v>1065</v>
      </c>
      <c r="G1646" t="s">
        <v>179</v>
      </c>
      <c r="T1646">
        <v>4</v>
      </c>
      <c r="U1646">
        <v>3</v>
      </c>
      <c r="V1646">
        <v>35</v>
      </c>
      <c r="W1646">
        <v>1</v>
      </c>
      <c r="X1646">
        <v>0</v>
      </c>
      <c r="Y1646">
        <v>0</v>
      </c>
    </row>
    <row r="1647" spans="1:25" hidden="1" x14ac:dyDescent="0.2">
      <c r="A1647" t="s">
        <v>1146</v>
      </c>
      <c r="B1647" t="s">
        <v>721</v>
      </c>
      <c r="C1647" t="s">
        <v>57</v>
      </c>
      <c r="D1647" t="s">
        <v>47</v>
      </c>
      <c r="E1647">
        <v>2</v>
      </c>
      <c r="F1647" t="s">
        <v>1147</v>
      </c>
      <c r="G1647" t="s">
        <v>121</v>
      </c>
      <c r="T1647">
        <v>2</v>
      </c>
      <c r="U1647">
        <v>0</v>
      </c>
      <c r="V1647">
        <v>0</v>
      </c>
      <c r="W1647">
        <v>0</v>
      </c>
      <c r="X1647">
        <v>0</v>
      </c>
      <c r="Y1647">
        <v>0</v>
      </c>
    </row>
    <row r="1648" spans="1:25" hidden="1" x14ac:dyDescent="0.2">
      <c r="A1648" t="s">
        <v>776</v>
      </c>
      <c r="B1648" t="s">
        <v>721</v>
      </c>
      <c r="C1648" t="s">
        <v>48</v>
      </c>
      <c r="D1648" t="s">
        <v>51</v>
      </c>
      <c r="E1648">
        <v>8</v>
      </c>
      <c r="F1648" t="s">
        <v>777</v>
      </c>
      <c r="G1648" t="s">
        <v>199</v>
      </c>
      <c r="T1648">
        <v>9</v>
      </c>
      <c r="U1648">
        <v>4</v>
      </c>
      <c r="V1648">
        <v>49</v>
      </c>
      <c r="W1648">
        <v>0</v>
      </c>
      <c r="X1648">
        <v>0</v>
      </c>
      <c r="Y1648">
        <v>0</v>
      </c>
    </row>
    <row r="1649" spans="1:25" hidden="1" x14ac:dyDescent="0.2">
      <c r="A1649" t="s">
        <v>1126</v>
      </c>
      <c r="B1649" t="s">
        <v>721</v>
      </c>
      <c r="C1649" t="s">
        <v>35</v>
      </c>
      <c r="D1649" t="s">
        <v>60</v>
      </c>
      <c r="E1649">
        <v>8</v>
      </c>
      <c r="F1649" t="s">
        <v>1127</v>
      </c>
      <c r="G1649" t="s">
        <v>203</v>
      </c>
      <c r="T1649">
        <v>2</v>
      </c>
      <c r="U1649">
        <v>0</v>
      </c>
      <c r="V1649">
        <v>0</v>
      </c>
      <c r="W1649">
        <v>0</v>
      </c>
      <c r="X1649">
        <v>0</v>
      </c>
      <c r="Y1649">
        <v>0</v>
      </c>
    </row>
    <row r="1650" spans="1:25" hidden="1" x14ac:dyDescent="0.2">
      <c r="A1650" t="s">
        <v>1228</v>
      </c>
      <c r="B1650" t="s">
        <v>721</v>
      </c>
      <c r="C1650" t="s">
        <v>38</v>
      </c>
      <c r="D1650" t="s">
        <v>41</v>
      </c>
      <c r="E1650">
        <v>5</v>
      </c>
      <c r="F1650" t="s">
        <v>1229</v>
      </c>
      <c r="G1650" t="s">
        <v>159</v>
      </c>
      <c r="T1650">
        <v>1</v>
      </c>
      <c r="U1650">
        <v>0</v>
      </c>
      <c r="V1650">
        <v>0</v>
      </c>
      <c r="W1650">
        <v>0</v>
      </c>
      <c r="X1650">
        <v>0</v>
      </c>
      <c r="Y1650">
        <v>0</v>
      </c>
    </row>
    <row r="1651" spans="1:25" hidden="1" x14ac:dyDescent="0.2">
      <c r="A1651" t="s">
        <v>1092</v>
      </c>
      <c r="B1651" t="s">
        <v>721</v>
      </c>
      <c r="C1651" t="s">
        <v>32</v>
      </c>
      <c r="D1651" t="s">
        <v>59</v>
      </c>
      <c r="E1651">
        <v>2</v>
      </c>
      <c r="F1651" t="s">
        <v>1093</v>
      </c>
      <c r="G1651" t="s">
        <v>122</v>
      </c>
      <c r="T1651">
        <v>3</v>
      </c>
      <c r="U1651">
        <v>0</v>
      </c>
      <c r="V1651">
        <v>0</v>
      </c>
      <c r="W1651">
        <v>0</v>
      </c>
      <c r="X1651">
        <v>0</v>
      </c>
      <c r="Y1651">
        <v>0</v>
      </c>
    </row>
    <row r="1652" spans="1:25" hidden="1" x14ac:dyDescent="0.2">
      <c r="A1652" t="s">
        <v>837</v>
      </c>
      <c r="B1652" t="s">
        <v>795</v>
      </c>
      <c r="C1652" t="s">
        <v>34</v>
      </c>
      <c r="D1652" t="s">
        <v>43</v>
      </c>
      <c r="E1652">
        <v>5</v>
      </c>
      <c r="F1652" t="s">
        <v>838</v>
      </c>
      <c r="G1652" t="s">
        <v>165</v>
      </c>
      <c r="T1652">
        <v>2</v>
      </c>
      <c r="U1652">
        <v>0</v>
      </c>
      <c r="V1652">
        <v>0</v>
      </c>
      <c r="W1652">
        <v>0</v>
      </c>
      <c r="X1652">
        <v>0</v>
      </c>
      <c r="Y1652">
        <v>0</v>
      </c>
    </row>
    <row r="1653" spans="1:25" hidden="1" x14ac:dyDescent="0.2">
      <c r="A1653" t="s">
        <v>1160</v>
      </c>
      <c r="B1653" t="s">
        <v>795</v>
      </c>
      <c r="C1653" t="s">
        <v>55</v>
      </c>
      <c r="D1653" t="s">
        <v>49</v>
      </c>
      <c r="E1653">
        <v>8</v>
      </c>
      <c r="F1653" t="s">
        <v>1161</v>
      </c>
      <c r="G1653" t="s">
        <v>202</v>
      </c>
      <c r="T1653">
        <v>4</v>
      </c>
      <c r="U1653">
        <v>2</v>
      </c>
      <c r="V1653">
        <v>8</v>
      </c>
      <c r="W1653">
        <v>1</v>
      </c>
      <c r="X1653">
        <v>0</v>
      </c>
      <c r="Y1653">
        <v>0</v>
      </c>
    </row>
    <row r="1654" spans="1:25" hidden="1" x14ac:dyDescent="0.2">
      <c r="A1654" t="s">
        <v>1106</v>
      </c>
      <c r="B1654" t="s">
        <v>721</v>
      </c>
      <c r="C1654" t="s">
        <v>52</v>
      </c>
      <c r="D1654" t="s">
        <v>47</v>
      </c>
      <c r="E1654">
        <v>1</v>
      </c>
      <c r="F1654" t="s">
        <v>1107</v>
      </c>
      <c r="G1654" t="s">
        <v>95</v>
      </c>
      <c r="T1654">
        <v>2</v>
      </c>
      <c r="U1654">
        <v>2</v>
      </c>
      <c r="V1654">
        <v>59</v>
      </c>
      <c r="W1654">
        <v>0</v>
      </c>
      <c r="X1654">
        <v>0</v>
      </c>
      <c r="Y1654">
        <v>0</v>
      </c>
    </row>
    <row r="1655" spans="1:25" hidden="1" x14ac:dyDescent="0.2">
      <c r="A1655" t="s">
        <v>965</v>
      </c>
      <c r="B1655" t="s">
        <v>721</v>
      </c>
      <c r="C1655" t="s">
        <v>44</v>
      </c>
      <c r="D1655" t="s">
        <v>40</v>
      </c>
      <c r="E1655">
        <v>1</v>
      </c>
      <c r="F1655" t="s">
        <v>966</v>
      </c>
      <c r="G1655" t="s">
        <v>92</v>
      </c>
      <c r="T1655">
        <v>2</v>
      </c>
      <c r="U1655">
        <v>1</v>
      </c>
      <c r="V1655">
        <v>9</v>
      </c>
      <c r="W1655">
        <v>0</v>
      </c>
      <c r="X1655">
        <v>0</v>
      </c>
      <c r="Y1655">
        <v>0</v>
      </c>
    </row>
    <row r="1656" spans="1:25" hidden="1" x14ac:dyDescent="0.2">
      <c r="A1656" t="s">
        <v>1259</v>
      </c>
      <c r="B1656" t="s">
        <v>721</v>
      </c>
      <c r="C1656" t="s">
        <v>39</v>
      </c>
      <c r="D1656" t="s">
        <v>49</v>
      </c>
      <c r="E1656">
        <v>3</v>
      </c>
      <c r="F1656" t="s">
        <v>1260</v>
      </c>
      <c r="G1656" t="s">
        <v>132</v>
      </c>
      <c r="T1656">
        <v>4</v>
      </c>
      <c r="U1656">
        <v>3</v>
      </c>
      <c r="V1656">
        <v>49</v>
      </c>
      <c r="W1656">
        <v>0</v>
      </c>
      <c r="X1656">
        <v>0</v>
      </c>
      <c r="Y1656">
        <v>0</v>
      </c>
    </row>
    <row r="1657" spans="1:25" hidden="1" x14ac:dyDescent="0.2">
      <c r="A1657" t="s">
        <v>1102</v>
      </c>
      <c r="B1657" t="s">
        <v>721</v>
      </c>
      <c r="C1657" t="s">
        <v>42</v>
      </c>
      <c r="D1657" t="s">
        <v>58</v>
      </c>
      <c r="E1657">
        <v>3</v>
      </c>
      <c r="F1657" t="s">
        <v>1103</v>
      </c>
      <c r="G1657" t="s">
        <v>135</v>
      </c>
      <c r="T1657">
        <v>10</v>
      </c>
      <c r="U1657">
        <v>6</v>
      </c>
      <c r="V1657">
        <v>113</v>
      </c>
      <c r="W1657">
        <v>2</v>
      </c>
      <c r="X1657">
        <v>0</v>
      </c>
      <c r="Y1657">
        <v>1</v>
      </c>
    </row>
    <row r="1658" spans="1:25" hidden="1" x14ac:dyDescent="0.2">
      <c r="A1658" t="s">
        <v>831</v>
      </c>
      <c r="B1658" t="s">
        <v>721</v>
      </c>
      <c r="C1658" t="s">
        <v>45</v>
      </c>
      <c r="D1658" t="s">
        <v>31</v>
      </c>
      <c r="E1658">
        <v>6</v>
      </c>
      <c r="F1658" t="s">
        <v>832</v>
      </c>
      <c r="G1658" t="s">
        <v>172</v>
      </c>
      <c r="T1658">
        <v>2</v>
      </c>
      <c r="U1658">
        <v>1</v>
      </c>
      <c r="V1658">
        <v>5</v>
      </c>
      <c r="W1658">
        <v>0</v>
      </c>
      <c r="X1658">
        <v>0</v>
      </c>
      <c r="Y1658">
        <v>0</v>
      </c>
    </row>
    <row r="1659" spans="1:25" hidden="1" x14ac:dyDescent="0.2">
      <c r="A1659" t="s">
        <v>1106</v>
      </c>
      <c r="B1659" t="s">
        <v>721</v>
      </c>
      <c r="C1659" t="s">
        <v>52</v>
      </c>
      <c r="D1659" t="s">
        <v>57</v>
      </c>
      <c r="E1659">
        <v>3</v>
      </c>
      <c r="F1659" t="s">
        <v>1107</v>
      </c>
      <c r="G1659" t="s">
        <v>136</v>
      </c>
      <c r="T1659">
        <v>2</v>
      </c>
      <c r="U1659">
        <v>0</v>
      </c>
      <c r="V1659">
        <v>0</v>
      </c>
      <c r="W1659">
        <v>0</v>
      </c>
      <c r="X1659">
        <v>0</v>
      </c>
      <c r="Y1659">
        <v>0</v>
      </c>
    </row>
    <row r="1660" spans="1:25" hidden="1" x14ac:dyDescent="0.2">
      <c r="A1660" t="s">
        <v>891</v>
      </c>
      <c r="B1660" t="s">
        <v>721</v>
      </c>
      <c r="C1660" t="s">
        <v>45</v>
      </c>
      <c r="D1660" t="s">
        <v>55</v>
      </c>
      <c r="E1660">
        <v>5</v>
      </c>
      <c r="F1660" t="s">
        <v>892</v>
      </c>
      <c r="G1660" t="s">
        <v>157</v>
      </c>
      <c r="T1660">
        <v>3</v>
      </c>
      <c r="U1660">
        <v>1</v>
      </c>
      <c r="V1660">
        <v>5</v>
      </c>
      <c r="W1660">
        <v>0</v>
      </c>
      <c r="X1660">
        <v>0</v>
      </c>
      <c r="Y1660">
        <v>0</v>
      </c>
    </row>
    <row r="1661" spans="1:25" hidden="1" x14ac:dyDescent="0.2">
      <c r="A1661" t="s">
        <v>1200</v>
      </c>
      <c r="B1661" t="s">
        <v>795</v>
      </c>
      <c r="C1661" t="s">
        <v>54</v>
      </c>
      <c r="D1661" t="s">
        <v>50</v>
      </c>
      <c r="E1661">
        <v>7</v>
      </c>
      <c r="F1661" t="s">
        <v>1201</v>
      </c>
      <c r="G1661" t="s">
        <v>183</v>
      </c>
      <c r="T1661">
        <v>9</v>
      </c>
      <c r="U1661">
        <v>7</v>
      </c>
      <c r="V1661">
        <v>55</v>
      </c>
      <c r="W1661">
        <v>0</v>
      </c>
      <c r="X1661">
        <v>0</v>
      </c>
      <c r="Y1661">
        <v>0</v>
      </c>
    </row>
    <row r="1662" spans="1:25" hidden="1" x14ac:dyDescent="0.2">
      <c r="A1662" t="s">
        <v>1082</v>
      </c>
      <c r="B1662" t="s">
        <v>795</v>
      </c>
      <c r="C1662" t="s">
        <v>46</v>
      </c>
      <c r="D1662" t="s">
        <v>45</v>
      </c>
      <c r="E1662">
        <v>8</v>
      </c>
      <c r="F1662" t="s">
        <v>1083</v>
      </c>
      <c r="G1662" t="s">
        <v>198</v>
      </c>
      <c r="T1662">
        <v>2</v>
      </c>
      <c r="U1662">
        <v>2</v>
      </c>
      <c r="V1662">
        <v>12</v>
      </c>
      <c r="W1662">
        <v>2</v>
      </c>
      <c r="X1662">
        <v>0</v>
      </c>
      <c r="Y1662">
        <v>0</v>
      </c>
    </row>
    <row r="1663" spans="1:25" hidden="1" x14ac:dyDescent="0.2">
      <c r="A1663" t="s">
        <v>1259</v>
      </c>
      <c r="B1663" t="s">
        <v>721</v>
      </c>
      <c r="C1663" t="s">
        <v>39</v>
      </c>
      <c r="D1663" t="s">
        <v>62</v>
      </c>
      <c r="E1663">
        <v>6</v>
      </c>
      <c r="F1663" t="s">
        <v>1260</v>
      </c>
      <c r="G1663" t="s">
        <v>174</v>
      </c>
      <c r="T1663">
        <v>9</v>
      </c>
      <c r="U1663">
        <v>2</v>
      </c>
      <c r="V1663">
        <v>23</v>
      </c>
      <c r="W1663">
        <v>0</v>
      </c>
      <c r="X1663">
        <v>0</v>
      </c>
      <c r="Y1663">
        <v>0</v>
      </c>
    </row>
    <row r="1664" spans="1:25" hidden="1" x14ac:dyDescent="0.2">
      <c r="A1664" t="s">
        <v>1275</v>
      </c>
      <c r="B1664" t="s">
        <v>721</v>
      </c>
      <c r="C1664" t="s">
        <v>36</v>
      </c>
      <c r="D1664" t="s">
        <v>33</v>
      </c>
      <c r="E1664">
        <v>3</v>
      </c>
      <c r="F1664" t="s">
        <v>1276</v>
      </c>
      <c r="G1664" t="s">
        <v>133</v>
      </c>
      <c r="T1664">
        <v>1</v>
      </c>
      <c r="U1664">
        <v>0</v>
      </c>
      <c r="V1664">
        <v>0</v>
      </c>
      <c r="W1664">
        <v>0</v>
      </c>
      <c r="X1664">
        <v>0</v>
      </c>
      <c r="Y1664">
        <v>0</v>
      </c>
    </row>
    <row r="1665" spans="1:25" hidden="1" x14ac:dyDescent="0.2">
      <c r="A1665" t="s">
        <v>1154</v>
      </c>
      <c r="B1665" t="s">
        <v>795</v>
      </c>
      <c r="C1665" t="s">
        <v>39</v>
      </c>
      <c r="D1665" t="s">
        <v>60</v>
      </c>
      <c r="E1665">
        <v>1</v>
      </c>
      <c r="F1665" t="s">
        <v>1155</v>
      </c>
      <c r="G1665" t="s">
        <v>106</v>
      </c>
      <c r="T1665">
        <v>7</v>
      </c>
      <c r="U1665">
        <v>5</v>
      </c>
      <c r="V1665">
        <v>53</v>
      </c>
      <c r="W1665">
        <v>0</v>
      </c>
      <c r="X1665">
        <v>0</v>
      </c>
      <c r="Y1665">
        <v>0</v>
      </c>
    </row>
    <row r="1666" spans="1:25" hidden="1" x14ac:dyDescent="0.2">
      <c r="A1666" t="s">
        <v>891</v>
      </c>
      <c r="B1666" t="s">
        <v>721</v>
      </c>
      <c r="C1666" t="s">
        <v>45</v>
      </c>
      <c r="D1666" t="s">
        <v>56</v>
      </c>
      <c r="E1666">
        <v>3</v>
      </c>
      <c r="F1666" t="s">
        <v>892</v>
      </c>
      <c r="G1666" t="s">
        <v>129</v>
      </c>
      <c r="T1666">
        <v>7</v>
      </c>
      <c r="U1666">
        <v>5</v>
      </c>
      <c r="V1666">
        <v>96</v>
      </c>
      <c r="W1666">
        <v>0</v>
      </c>
      <c r="X1666">
        <v>0</v>
      </c>
      <c r="Y1666">
        <v>0</v>
      </c>
    </row>
    <row r="1667" spans="1:25" hidden="1" x14ac:dyDescent="0.2">
      <c r="A1667" t="s">
        <v>1158</v>
      </c>
      <c r="B1667" t="s">
        <v>795</v>
      </c>
      <c r="C1667" t="s">
        <v>44</v>
      </c>
      <c r="D1667" t="s">
        <v>41</v>
      </c>
      <c r="E1667">
        <v>3</v>
      </c>
      <c r="F1667" t="s">
        <v>1159</v>
      </c>
      <c r="G1667" t="s">
        <v>128</v>
      </c>
      <c r="T1667">
        <v>3</v>
      </c>
      <c r="U1667">
        <v>2</v>
      </c>
      <c r="V1667">
        <v>19</v>
      </c>
      <c r="W1667">
        <v>0</v>
      </c>
      <c r="X1667">
        <v>0</v>
      </c>
      <c r="Y1667">
        <v>0</v>
      </c>
    </row>
    <row r="1668" spans="1:25" hidden="1" x14ac:dyDescent="0.2">
      <c r="A1668" t="s">
        <v>766</v>
      </c>
      <c r="B1668" t="s">
        <v>721</v>
      </c>
      <c r="C1668" t="s">
        <v>57</v>
      </c>
      <c r="D1668" t="s">
        <v>60</v>
      </c>
      <c r="E1668">
        <v>7</v>
      </c>
      <c r="F1668" t="s">
        <v>767</v>
      </c>
      <c r="G1668" t="s">
        <v>182</v>
      </c>
      <c r="T1668">
        <v>1</v>
      </c>
      <c r="U1668">
        <v>0</v>
      </c>
      <c r="V1668">
        <v>0</v>
      </c>
      <c r="W1668">
        <v>0</v>
      </c>
      <c r="X1668">
        <v>0</v>
      </c>
      <c r="Y1668">
        <v>0</v>
      </c>
    </row>
    <row r="1669" spans="1:25" hidden="1" x14ac:dyDescent="0.2">
      <c r="A1669" t="s">
        <v>1277</v>
      </c>
      <c r="B1669" t="s">
        <v>721</v>
      </c>
      <c r="C1669" t="s">
        <v>37</v>
      </c>
      <c r="D1669" t="s">
        <v>38</v>
      </c>
      <c r="E1669">
        <v>6</v>
      </c>
      <c r="F1669" t="s">
        <v>1278</v>
      </c>
      <c r="G1669" t="s">
        <v>181</v>
      </c>
      <c r="T1669">
        <v>1</v>
      </c>
      <c r="U1669">
        <v>0</v>
      </c>
      <c r="V1669">
        <v>0</v>
      </c>
      <c r="W1669">
        <v>0</v>
      </c>
      <c r="X1669">
        <v>0</v>
      </c>
      <c r="Y1669">
        <v>0</v>
      </c>
    </row>
    <row r="1670" spans="1:25" hidden="1" x14ac:dyDescent="0.2">
      <c r="A1670" t="s">
        <v>993</v>
      </c>
      <c r="B1670" t="s">
        <v>795</v>
      </c>
      <c r="C1670" t="s">
        <v>51</v>
      </c>
      <c r="D1670" t="s">
        <v>62</v>
      </c>
      <c r="E1670">
        <v>4</v>
      </c>
      <c r="F1670" t="s">
        <v>994</v>
      </c>
      <c r="G1670" t="s">
        <v>144</v>
      </c>
      <c r="T1670">
        <v>4</v>
      </c>
      <c r="U1670">
        <v>3</v>
      </c>
      <c r="V1670">
        <v>69</v>
      </c>
      <c r="W1670">
        <v>0</v>
      </c>
      <c r="X1670">
        <v>0</v>
      </c>
      <c r="Y1670">
        <v>0</v>
      </c>
    </row>
    <row r="1671" spans="1:25" hidden="1" x14ac:dyDescent="0.2">
      <c r="A1671" t="s">
        <v>1128</v>
      </c>
      <c r="B1671" t="s">
        <v>795</v>
      </c>
      <c r="C1671" t="s">
        <v>36</v>
      </c>
      <c r="D1671" t="s">
        <v>53</v>
      </c>
      <c r="E1671">
        <v>7</v>
      </c>
      <c r="F1671" t="s">
        <v>1129</v>
      </c>
      <c r="G1671" t="s">
        <v>191</v>
      </c>
      <c r="T1671">
        <v>1</v>
      </c>
      <c r="U1671">
        <v>1</v>
      </c>
      <c r="V1671">
        <v>6</v>
      </c>
      <c r="W1671">
        <v>0</v>
      </c>
      <c r="X1671">
        <v>0</v>
      </c>
      <c r="Y1671">
        <v>0</v>
      </c>
    </row>
    <row r="1672" spans="1:25" hidden="1" x14ac:dyDescent="0.2">
      <c r="A1672" t="s">
        <v>1194</v>
      </c>
      <c r="B1672" t="s">
        <v>795</v>
      </c>
      <c r="C1672" t="s">
        <v>59</v>
      </c>
      <c r="D1672" t="s">
        <v>54</v>
      </c>
      <c r="E1672">
        <v>3</v>
      </c>
      <c r="F1672" t="s">
        <v>1195</v>
      </c>
      <c r="G1672" t="s">
        <v>126</v>
      </c>
      <c r="T1672">
        <v>3</v>
      </c>
      <c r="U1672">
        <v>3</v>
      </c>
      <c r="V1672">
        <v>32</v>
      </c>
      <c r="W1672">
        <v>0</v>
      </c>
      <c r="X1672">
        <v>0</v>
      </c>
      <c r="Y1672">
        <v>0</v>
      </c>
    </row>
    <row r="1673" spans="1:25" hidden="1" x14ac:dyDescent="0.2">
      <c r="A1673" t="s">
        <v>895</v>
      </c>
      <c r="B1673" t="s">
        <v>795</v>
      </c>
      <c r="C1673" t="s">
        <v>38</v>
      </c>
      <c r="D1673" t="s">
        <v>32</v>
      </c>
      <c r="E1673">
        <v>3</v>
      </c>
      <c r="F1673" t="s">
        <v>896</v>
      </c>
      <c r="G1673" t="s">
        <v>130</v>
      </c>
      <c r="T1673">
        <v>2</v>
      </c>
      <c r="U1673">
        <v>2</v>
      </c>
      <c r="V1673">
        <v>30</v>
      </c>
      <c r="W1673">
        <v>0</v>
      </c>
      <c r="X1673">
        <v>0</v>
      </c>
      <c r="Y1673">
        <v>0</v>
      </c>
    </row>
    <row r="1674" spans="1:25" hidden="1" x14ac:dyDescent="0.2">
      <c r="A1674" t="s">
        <v>1112</v>
      </c>
      <c r="B1674" t="s">
        <v>795</v>
      </c>
      <c r="C1674" t="s">
        <v>57</v>
      </c>
      <c r="D1674" t="s">
        <v>51</v>
      </c>
      <c r="E1674">
        <v>5</v>
      </c>
      <c r="F1674" t="s">
        <v>1113</v>
      </c>
      <c r="G1674" t="s">
        <v>160</v>
      </c>
      <c r="T1674">
        <v>5</v>
      </c>
      <c r="U1674">
        <v>3</v>
      </c>
      <c r="V1674">
        <v>30</v>
      </c>
      <c r="W1674">
        <v>0</v>
      </c>
      <c r="X1674">
        <v>0</v>
      </c>
      <c r="Y1674">
        <v>0</v>
      </c>
    </row>
    <row r="1675" spans="1:25" hidden="1" x14ac:dyDescent="0.2">
      <c r="A1675" t="s">
        <v>1066</v>
      </c>
      <c r="B1675" t="s">
        <v>721</v>
      </c>
      <c r="C1675" t="s">
        <v>60</v>
      </c>
      <c r="D1675" t="s">
        <v>47</v>
      </c>
      <c r="E1675">
        <v>4</v>
      </c>
      <c r="F1675" t="s">
        <v>1067</v>
      </c>
      <c r="G1675" t="s">
        <v>149</v>
      </c>
      <c r="T1675">
        <v>2</v>
      </c>
      <c r="U1675">
        <v>2</v>
      </c>
      <c r="V1675">
        <v>53</v>
      </c>
      <c r="W1675">
        <v>0</v>
      </c>
      <c r="X1675">
        <v>0</v>
      </c>
      <c r="Y1675">
        <v>0</v>
      </c>
    </row>
    <row r="1676" spans="1:25" hidden="1" x14ac:dyDescent="0.2">
      <c r="A1676" t="s">
        <v>1060</v>
      </c>
      <c r="B1676" t="s">
        <v>721</v>
      </c>
      <c r="C1676" t="s">
        <v>38</v>
      </c>
      <c r="D1676" t="s">
        <v>50</v>
      </c>
      <c r="E1676">
        <v>1</v>
      </c>
      <c r="F1676" t="s">
        <v>1061</v>
      </c>
      <c r="G1676" t="s">
        <v>105</v>
      </c>
      <c r="T1676">
        <v>4</v>
      </c>
      <c r="U1676">
        <v>3</v>
      </c>
      <c r="V1676">
        <v>25</v>
      </c>
      <c r="W1676">
        <v>0</v>
      </c>
      <c r="X1676">
        <v>0</v>
      </c>
      <c r="Y1676">
        <v>0</v>
      </c>
    </row>
    <row r="1677" spans="1:25" hidden="1" x14ac:dyDescent="0.2">
      <c r="A1677" t="s">
        <v>1279</v>
      </c>
      <c r="B1677" t="s">
        <v>1237</v>
      </c>
      <c r="C1677" t="s">
        <v>51</v>
      </c>
      <c r="D1677" t="s">
        <v>49</v>
      </c>
      <c r="E1677">
        <v>2</v>
      </c>
      <c r="F1677" t="s">
        <v>1280</v>
      </c>
      <c r="G1677" t="s">
        <v>113</v>
      </c>
      <c r="T1677">
        <v>1</v>
      </c>
      <c r="U1677">
        <v>1</v>
      </c>
      <c r="V1677">
        <v>31</v>
      </c>
      <c r="W1677">
        <v>0</v>
      </c>
      <c r="X1677">
        <v>0</v>
      </c>
      <c r="Y1677">
        <v>0</v>
      </c>
    </row>
    <row r="1678" spans="1:25" hidden="1" x14ac:dyDescent="0.2">
      <c r="A1678" t="s">
        <v>883</v>
      </c>
      <c r="B1678" t="s">
        <v>721</v>
      </c>
      <c r="C1678" t="s">
        <v>38</v>
      </c>
      <c r="D1678" t="s">
        <v>34</v>
      </c>
      <c r="E1678">
        <v>2</v>
      </c>
      <c r="F1678" t="s">
        <v>884</v>
      </c>
      <c r="G1678" t="s">
        <v>119</v>
      </c>
      <c r="T1678">
        <v>9</v>
      </c>
      <c r="U1678">
        <v>6</v>
      </c>
      <c r="V1678">
        <v>80</v>
      </c>
      <c r="W1678">
        <v>1</v>
      </c>
      <c r="X1678">
        <v>0</v>
      </c>
      <c r="Y1678">
        <v>0</v>
      </c>
    </row>
    <row r="1679" spans="1:25" hidden="1" x14ac:dyDescent="0.2">
      <c r="A1679" t="s">
        <v>780</v>
      </c>
      <c r="B1679" t="s">
        <v>721</v>
      </c>
      <c r="C1679" t="s">
        <v>44</v>
      </c>
      <c r="D1679" t="s">
        <v>59</v>
      </c>
      <c r="E1679">
        <v>8</v>
      </c>
      <c r="F1679" t="s">
        <v>781</v>
      </c>
      <c r="G1679" t="s">
        <v>209</v>
      </c>
      <c r="T1679">
        <v>10</v>
      </c>
      <c r="U1679">
        <v>2</v>
      </c>
      <c r="V1679">
        <v>60</v>
      </c>
      <c r="W1679">
        <v>0</v>
      </c>
      <c r="X1679">
        <v>0</v>
      </c>
      <c r="Y1679">
        <v>0</v>
      </c>
    </row>
    <row r="1680" spans="1:25" hidden="1" x14ac:dyDescent="0.2">
      <c r="A1680" t="s">
        <v>1281</v>
      </c>
      <c r="B1680" t="s">
        <v>721</v>
      </c>
      <c r="C1680" t="s">
        <v>60</v>
      </c>
      <c r="D1680" t="s">
        <v>39</v>
      </c>
      <c r="E1680">
        <v>1</v>
      </c>
      <c r="F1680" t="s">
        <v>1282</v>
      </c>
      <c r="G1680" t="s">
        <v>106</v>
      </c>
      <c r="T1680">
        <v>2</v>
      </c>
      <c r="U1680">
        <v>2</v>
      </c>
      <c r="V1680">
        <v>5</v>
      </c>
      <c r="W1680">
        <v>0</v>
      </c>
      <c r="X1680">
        <v>0</v>
      </c>
      <c r="Y1680">
        <v>0</v>
      </c>
    </row>
    <row r="1681" spans="1:25" hidden="1" x14ac:dyDescent="0.2">
      <c r="A1681" t="s">
        <v>1283</v>
      </c>
      <c r="B1681" t="s">
        <v>721</v>
      </c>
      <c r="C1681" t="s">
        <v>40</v>
      </c>
      <c r="D1681" t="s">
        <v>33</v>
      </c>
      <c r="E1681">
        <v>6</v>
      </c>
      <c r="F1681" t="s">
        <v>1284</v>
      </c>
      <c r="G1681" t="s">
        <v>173</v>
      </c>
      <c r="T1681">
        <v>12</v>
      </c>
      <c r="U1681">
        <v>8</v>
      </c>
      <c r="V1681">
        <v>87</v>
      </c>
      <c r="W1681">
        <v>0</v>
      </c>
      <c r="X1681">
        <v>0</v>
      </c>
      <c r="Y1681">
        <v>0</v>
      </c>
    </row>
    <row r="1682" spans="1:25" hidden="1" x14ac:dyDescent="0.2">
      <c r="A1682" t="s">
        <v>1263</v>
      </c>
      <c r="B1682" t="s">
        <v>721</v>
      </c>
      <c r="C1682" t="s">
        <v>45</v>
      </c>
      <c r="D1682" t="s">
        <v>54</v>
      </c>
      <c r="E1682">
        <v>2</v>
      </c>
      <c r="F1682" t="s">
        <v>1264</v>
      </c>
      <c r="G1682" t="s">
        <v>116</v>
      </c>
      <c r="T1682">
        <v>1</v>
      </c>
      <c r="U1682">
        <v>0</v>
      </c>
      <c r="V1682">
        <v>0</v>
      </c>
      <c r="W1682">
        <v>0</v>
      </c>
      <c r="X1682">
        <v>0</v>
      </c>
      <c r="Y1682">
        <v>0</v>
      </c>
    </row>
    <row r="1683" spans="1:25" hidden="1" x14ac:dyDescent="0.2">
      <c r="A1683" t="s">
        <v>903</v>
      </c>
      <c r="B1683" t="s">
        <v>721</v>
      </c>
      <c r="C1683" t="s">
        <v>36</v>
      </c>
      <c r="D1683" t="s">
        <v>44</v>
      </c>
      <c r="E1683">
        <v>4</v>
      </c>
      <c r="F1683" t="s">
        <v>904</v>
      </c>
      <c r="G1683" t="s">
        <v>140</v>
      </c>
      <c r="T1683">
        <v>4</v>
      </c>
      <c r="U1683">
        <v>3</v>
      </c>
      <c r="V1683">
        <v>26</v>
      </c>
      <c r="W1683">
        <v>0</v>
      </c>
      <c r="X1683">
        <v>0</v>
      </c>
      <c r="Y1683">
        <v>0</v>
      </c>
    </row>
    <row r="1684" spans="1:25" hidden="1" x14ac:dyDescent="0.2">
      <c r="A1684" t="s">
        <v>1247</v>
      </c>
      <c r="B1684" t="s">
        <v>721</v>
      </c>
      <c r="C1684" t="s">
        <v>47</v>
      </c>
      <c r="D1684" t="s">
        <v>60</v>
      </c>
      <c r="E1684">
        <v>4</v>
      </c>
      <c r="F1684" t="s">
        <v>1248</v>
      </c>
      <c r="G1684" t="s">
        <v>149</v>
      </c>
      <c r="T1684">
        <v>6</v>
      </c>
      <c r="U1684">
        <v>5</v>
      </c>
      <c r="V1684">
        <v>98</v>
      </c>
      <c r="W1684">
        <v>0</v>
      </c>
      <c r="X1684">
        <v>0</v>
      </c>
      <c r="Y1684">
        <v>0</v>
      </c>
    </row>
    <row r="1685" spans="1:25" hidden="1" x14ac:dyDescent="0.2">
      <c r="A1685" t="s">
        <v>853</v>
      </c>
      <c r="B1685" t="s">
        <v>795</v>
      </c>
      <c r="C1685" t="s">
        <v>53</v>
      </c>
      <c r="D1685" t="s">
        <v>42</v>
      </c>
      <c r="E1685">
        <v>1</v>
      </c>
      <c r="F1685" t="s">
        <v>854</v>
      </c>
      <c r="G1685" t="s">
        <v>98</v>
      </c>
      <c r="T1685">
        <v>11</v>
      </c>
      <c r="U1685">
        <v>7</v>
      </c>
      <c r="V1685">
        <v>63</v>
      </c>
      <c r="W1685">
        <v>1</v>
      </c>
      <c r="X1685">
        <v>0</v>
      </c>
      <c r="Y1685">
        <v>0</v>
      </c>
    </row>
    <row r="1686" spans="1:25" hidden="1" x14ac:dyDescent="0.2">
      <c r="A1686" t="s">
        <v>923</v>
      </c>
      <c r="B1686" t="s">
        <v>721</v>
      </c>
      <c r="C1686" t="s">
        <v>41</v>
      </c>
      <c r="D1686" t="s">
        <v>46</v>
      </c>
      <c r="E1686">
        <v>1</v>
      </c>
      <c r="F1686" t="s">
        <v>924</v>
      </c>
      <c r="G1686" t="s">
        <v>100</v>
      </c>
      <c r="T1686">
        <v>7</v>
      </c>
      <c r="U1686">
        <v>4</v>
      </c>
      <c r="V1686">
        <v>41</v>
      </c>
      <c r="W1686">
        <v>1</v>
      </c>
      <c r="X1686">
        <v>0</v>
      </c>
      <c r="Y1686">
        <v>0</v>
      </c>
    </row>
    <row r="1687" spans="1:25" hidden="1" x14ac:dyDescent="0.2">
      <c r="A1687" t="s">
        <v>1034</v>
      </c>
      <c r="B1687" t="s">
        <v>795</v>
      </c>
      <c r="C1687" t="s">
        <v>39</v>
      </c>
      <c r="D1687" t="s">
        <v>52</v>
      </c>
      <c r="E1687">
        <v>8</v>
      </c>
      <c r="F1687" t="s">
        <v>1035</v>
      </c>
      <c r="G1687" t="s">
        <v>200</v>
      </c>
      <c r="T1687">
        <v>3</v>
      </c>
      <c r="U1687">
        <v>2</v>
      </c>
      <c r="V1687">
        <v>15</v>
      </c>
      <c r="W1687">
        <v>0</v>
      </c>
      <c r="X1687">
        <v>0</v>
      </c>
      <c r="Y1687">
        <v>0</v>
      </c>
    </row>
    <row r="1688" spans="1:25" hidden="1" x14ac:dyDescent="0.2">
      <c r="A1688" t="s">
        <v>1052</v>
      </c>
      <c r="B1688" t="s">
        <v>721</v>
      </c>
      <c r="C1688" t="s">
        <v>56</v>
      </c>
      <c r="D1688" t="s">
        <v>51</v>
      </c>
      <c r="E1688">
        <v>1</v>
      </c>
      <c r="F1688" t="s">
        <v>1053</v>
      </c>
      <c r="G1688" t="s">
        <v>102</v>
      </c>
      <c r="T1688">
        <v>8</v>
      </c>
      <c r="U1688">
        <v>5</v>
      </c>
      <c r="V1688">
        <v>37</v>
      </c>
      <c r="W1688">
        <v>0</v>
      </c>
      <c r="X1688">
        <v>0</v>
      </c>
      <c r="Y1688">
        <v>0</v>
      </c>
    </row>
    <row r="1689" spans="1:25" hidden="1" x14ac:dyDescent="0.2">
      <c r="A1689" t="s">
        <v>913</v>
      </c>
      <c r="B1689" t="s">
        <v>721</v>
      </c>
      <c r="C1689" t="s">
        <v>59</v>
      </c>
      <c r="D1689" t="s">
        <v>40</v>
      </c>
      <c r="E1689">
        <v>4</v>
      </c>
      <c r="F1689" t="s">
        <v>914</v>
      </c>
      <c r="G1689" t="s">
        <v>143</v>
      </c>
      <c r="T1689">
        <v>13</v>
      </c>
      <c r="U1689">
        <v>7</v>
      </c>
      <c r="V1689">
        <v>67</v>
      </c>
      <c r="W1689">
        <v>0</v>
      </c>
      <c r="X1689">
        <v>0</v>
      </c>
      <c r="Y1689">
        <v>0</v>
      </c>
    </row>
    <row r="1690" spans="1:25" hidden="1" x14ac:dyDescent="0.2">
      <c r="A1690" t="s">
        <v>1174</v>
      </c>
      <c r="B1690" t="s">
        <v>721</v>
      </c>
      <c r="C1690" t="s">
        <v>49</v>
      </c>
      <c r="D1690" t="s">
        <v>47</v>
      </c>
      <c r="E1690">
        <v>6</v>
      </c>
      <c r="F1690" t="s">
        <v>1175</v>
      </c>
      <c r="G1690" t="s">
        <v>179</v>
      </c>
      <c r="T1690">
        <v>12</v>
      </c>
      <c r="U1690">
        <v>5</v>
      </c>
      <c r="V1690">
        <v>95</v>
      </c>
      <c r="W1690">
        <v>0</v>
      </c>
      <c r="X1690">
        <v>0</v>
      </c>
      <c r="Y1690">
        <v>0</v>
      </c>
    </row>
    <row r="1691" spans="1:25" hidden="1" x14ac:dyDescent="0.2">
      <c r="A1691" t="s">
        <v>951</v>
      </c>
      <c r="B1691" t="s">
        <v>721</v>
      </c>
      <c r="C1691" t="s">
        <v>52</v>
      </c>
      <c r="D1691" t="s">
        <v>62</v>
      </c>
      <c r="E1691">
        <v>5</v>
      </c>
      <c r="F1691" t="s">
        <v>952</v>
      </c>
      <c r="G1691" t="s">
        <v>156</v>
      </c>
      <c r="T1691">
        <v>4</v>
      </c>
      <c r="U1691">
        <v>4</v>
      </c>
      <c r="V1691">
        <v>52</v>
      </c>
      <c r="W1691">
        <v>0</v>
      </c>
      <c r="X1691">
        <v>0</v>
      </c>
      <c r="Y1691">
        <v>0</v>
      </c>
    </row>
    <row r="1692" spans="1:25" hidden="1" x14ac:dyDescent="0.2">
      <c r="A1692" t="s">
        <v>1072</v>
      </c>
      <c r="B1692" t="s">
        <v>721</v>
      </c>
      <c r="C1692" t="s">
        <v>31</v>
      </c>
      <c r="D1692" t="s">
        <v>62</v>
      </c>
      <c r="E1692">
        <v>2</v>
      </c>
      <c r="F1692" t="s">
        <v>1073</v>
      </c>
      <c r="G1692" t="s">
        <v>107</v>
      </c>
      <c r="T1692">
        <v>2</v>
      </c>
      <c r="U1692">
        <v>1</v>
      </c>
      <c r="V1692">
        <v>6</v>
      </c>
      <c r="W1692">
        <v>0</v>
      </c>
      <c r="X1692">
        <v>0</v>
      </c>
      <c r="Y1692">
        <v>0</v>
      </c>
    </row>
    <row r="1693" spans="1:25" hidden="1" x14ac:dyDescent="0.2">
      <c r="A1693" t="s">
        <v>1285</v>
      </c>
      <c r="B1693" t="s">
        <v>721</v>
      </c>
      <c r="C1693" t="s">
        <v>43</v>
      </c>
      <c r="D1693" t="s">
        <v>32</v>
      </c>
      <c r="E1693">
        <v>7</v>
      </c>
      <c r="F1693" t="s">
        <v>1286</v>
      </c>
      <c r="G1693" t="s">
        <v>189</v>
      </c>
      <c r="T1693">
        <v>8</v>
      </c>
      <c r="U1693">
        <v>2</v>
      </c>
      <c r="V1693">
        <v>25</v>
      </c>
      <c r="W1693">
        <v>0</v>
      </c>
      <c r="X1693">
        <v>0</v>
      </c>
      <c r="Y1693">
        <v>0</v>
      </c>
    </row>
    <row r="1694" spans="1:25" hidden="1" x14ac:dyDescent="0.2">
      <c r="A1694" t="s">
        <v>1140</v>
      </c>
      <c r="B1694" t="s">
        <v>721</v>
      </c>
      <c r="C1694" t="s">
        <v>39</v>
      </c>
      <c r="D1694" t="s">
        <v>62</v>
      </c>
      <c r="E1694">
        <v>6</v>
      </c>
      <c r="F1694" t="s">
        <v>1141</v>
      </c>
      <c r="G1694" t="s">
        <v>174</v>
      </c>
      <c r="T1694">
        <v>9</v>
      </c>
      <c r="U1694">
        <v>7</v>
      </c>
      <c r="V1694">
        <v>129</v>
      </c>
      <c r="W1694">
        <v>0</v>
      </c>
      <c r="X1694">
        <v>0</v>
      </c>
      <c r="Y1694">
        <v>1</v>
      </c>
    </row>
    <row r="1695" spans="1:25" hidden="1" x14ac:dyDescent="0.2">
      <c r="A1695" t="s">
        <v>1226</v>
      </c>
      <c r="B1695" t="s">
        <v>721</v>
      </c>
      <c r="C1695" t="s">
        <v>57</v>
      </c>
      <c r="D1695" t="s">
        <v>47</v>
      </c>
      <c r="E1695">
        <v>2</v>
      </c>
      <c r="F1695" t="s">
        <v>1227</v>
      </c>
      <c r="G1695" t="s">
        <v>121</v>
      </c>
      <c r="T1695">
        <v>8</v>
      </c>
      <c r="U1695">
        <v>7</v>
      </c>
      <c r="V1695">
        <v>92</v>
      </c>
      <c r="W1695">
        <v>1</v>
      </c>
      <c r="X1695">
        <v>0</v>
      </c>
      <c r="Y1695">
        <v>0</v>
      </c>
    </row>
    <row r="1696" spans="1:25" hidden="1" x14ac:dyDescent="0.2">
      <c r="A1696" t="s">
        <v>897</v>
      </c>
      <c r="B1696" t="s">
        <v>721</v>
      </c>
      <c r="C1696" t="s">
        <v>50</v>
      </c>
      <c r="D1696" t="s">
        <v>54</v>
      </c>
      <c r="E1696">
        <v>7</v>
      </c>
      <c r="F1696" t="s">
        <v>898</v>
      </c>
      <c r="G1696" t="s">
        <v>183</v>
      </c>
      <c r="T1696">
        <v>17</v>
      </c>
      <c r="U1696">
        <v>9</v>
      </c>
      <c r="V1696">
        <v>92</v>
      </c>
      <c r="W1696">
        <v>1</v>
      </c>
      <c r="X1696">
        <v>0</v>
      </c>
      <c r="Y1696">
        <v>0</v>
      </c>
    </row>
    <row r="1697" spans="1:25" hidden="1" x14ac:dyDescent="0.2">
      <c r="A1697" t="s">
        <v>1287</v>
      </c>
      <c r="B1697" t="s">
        <v>721</v>
      </c>
      <c r="C1697" t="s">
        <v>42</v>
      </c>
      <c r="D1697" t="s">
        <v>40</v>
      </c>
      <c r="E1697">
        <v>2</v>
      </c>
      <c r="F1697" t="s">
        <v>1288</v>
      </c>
      <c r="G1697" t="s">
        <v>120</v>
      </c>
      <c r="T1697">
        <v>1</v>
      </c>
      <c r="U1697">
        <v>1</v>
      </c>
      <c r="V1697">
        <v>3</v>
      </c>
      <c r="W1697">
        <v>0</v>
      </c>
      <c r="X1697">
        <v>0</v>
      </c>
      <c r="Y1697">
        <v>0</v>
      </c>
    </row>
    <row r="1698" spans="1:25" hidden="1" x14ac:dyDescent="0.2">
      <c r="A1698" t="s">
        <v>1174</v>
      </c>
      <c r="B1698" t="s">
        <v>721</v>
      </c>
      <c r="C1698" t="s">
        <v>49</v>
      </c>
      <c r="D1698" t="s">
        <v>48</v>
      </c>
      <c r="E1698">
        <v>5</v>
      </c>
      <c r="F1698" t="s">
        <v>1175</v>
      </c>
      <c r="G1698" t="s">
        <v>167</v>
      </c>
      <c r="T1698">
        <v>4</v>
      </c>
      <c r="U1698">
        <v>3</v>
      </c>
      <c r="V1698">
        <v>48</v>
      </c>
      <c r="W1698">
        <v>0</v>
      </c>
      <c r="X1698">
        <v>0</v>
      </c>
      <c r="Y1698">
        <v>0</v>
      </c>
    </row>
    <row r="1699" spans="1:25" hidden="1" x14ac:dyDescent="0.2">
      <c r="A1699" t="s">
        <v>1198</v>
      </c>
      <c r="B1699" t="s">
        <v>795</v>
      </c>
      <c r="C1699" t="s">
        <v>60</v>
      </c>
      <c r="D1699" t="s">
        <v>55</v>
      </c>
      <c r="E1699">
        <v>6</v>
      </c>
      <c r="F1699" t="s">
        <v>1199</v>
      </c>
      <c r="G1699" t="s">
        <v>178</v>
      </c>
      <c r="T1699">
        <v>2</v>
      </c>
      <c r="U1699">
        <v>0</v>
      </c>
      <c r="V1699">
        <v>0</v>
      </c>
      <c r="W1699">
        <v>0</v>
      </c>
      <c r="X1699">
        <v>0</v>
      </c>
      <c r="Y1699">
        <v>0</v>
      </c>
    </row>
    <row r="1700" spans="1:25" hidden="1" x14ac:dyDescent="0.2">
      <c r="A1700" t="s">
        <v>859</v>
      </c>
      <c r="B1700" t="s">
        <v>721</v>
      </c>
      <c r="C1700" t="s">
        <v>57</v>
      </c>
      <c r="D1700" t="s">
        <v>52</v>
      </c>
      <c r="E1700">
        <v>3</v>
      </c>
      <c r="F1700" t="s">
        <v>860</v>
      </c>
      <c r="G1700" t="s">
        <v>136</v>
      </c>
      <c r="T1700">
        <v>1</v>
      </c>
      <c r="U1700">
        <v>0</v>
      </c>
      <c r="V1700">
        <v>0</v>
      </c>
      <c r="W1700">
        <v>0</v>
      </c>
      <c r="X1700">
        <v>0</v>
      </c>
      <c r="Y1700">
        <v>0</v>
      </c>
    </row>
    <row r="1701" spans="1:25" hidden="1" x14ac:dyDescent="0.2">
      <c r="A1701" t="s">
        <v>897</v>
      </c>
      <c r="B1701" t="s">
        <v>721</v>
      </c>
      <c r="C1701" t="s">
        <v>50</v>
      </c>
      <c r="D1701" t="s">
        <v>53</v>
      </c>
      <c r="E1701">
        <v>5</v>
      </c>
      <c r="F1701" t="s">
        <v>898</v>
      </c>
      <c r="G1701" t="s">
        <v>162</v>
      </c>
      <c r="T1701">
        <v>10</v>
      </c>
      <c r="U1701">
        <v>5</v>
      </c>
      <c r="V1701">
        <v>67</v>
      </c>
      <c r="W1701">
        <v>0</v>
      </c>
      <c r="X1701">
        <v>0</v>
      </c>
      <c r="Y1701">
        <v>0</v>
      </c>
    </row>
    <row r="1702" spans="1:25" hidden="1" x14ac:dyDescent="0.2">
      <c r="A1702" t="s">
        <v>1042</v>
      </c>
      <c r="B1702" t="s">
        <v>795</v>
      </c>
      <c r="C1702" t="s">
        <v>36</v>
      </c>
      <c r="D1702" t="s">
        <v>50</v>
      </c>
      <c r="E1702">
        <v>8</v>
      </c>
      <c r="F1702" t="s">
        <v>1043</v>
      </c>
      <c r="G1702" t="s">
        <v>204</v>
      </c>
      <c r="T1702">
        <v>3</v>
      </c>
      <c r="U1702">
        <v>3</v>
      </c>
      <c r="V1702">
        <v>32</v>
      </c>
      <c r="W1702">
        <v>0</v>
      </c>
      <c r="X1702">
        <v>0</v>
      </c>
      <c r="Y1702">
        <v>0</v>
      </c>
    </row>
    <row r="1703" spans="1:25" hidden="1" x14ac:dyDescent="0.2">
      <c r="A1703" t="s">
        <v>1190</v>
      </c>
      <c r="B1703" t="s">
        <v>721</v>
      </c>
      <c r="C1703" t="s">
        <v>53</v>
      </c>
      <c r="D1703" t="s">
        <v>42</v>
      </c>
      <c r="E1703">
        <v>1</v>
      </c>
      <c r="F1703" t="s">
        <v>1191</v>
      </c>
      <c r="G1703" t="s">
        <v>98</v>
      </c>
      <c r="T1703">
        <v>4</v>
      </c>
      <c r="U1703">
        <v>3</v>
      </c>
      <c r="V1703">
        <v>36</v>
      </c>
      <c r="W1703">
        <v>0</v>
      </c>
      <c r="X1703">
        <v>0</v>
      </c>
      <c r="Y1703">
        <v>0</v>
      </c>
    </row>
    <row r="1704" spans="1:25" hidden="1" x14ac:dyDescent="0.2">
      <c r="A1704" t="s">
        <v>839</v>
      </c>
      <c r="B1704" t="s">
        <v>721</v>
      </c>
      <c r="C1704" t="s">
        <v>32</v>
      </c>
      <c r="D1704" t="s">
        <v>43</v>
      </c>
      <c r="E1704">
        <v>7</v>
      </c>
      <c r="F1704" t="s">
        <v>840</v>
      </c>
      <c r="G1704" t="s">
        <v>189</v>
      </c>
      <c r="T1704">
        <v>12</v>
      </c>
      <c r="U1704">
        <v>6</v>
      </c>
      <c r="V1704">
        <v>94</v>
      </c>
      <c r="W1704">
        <v>0</v>
      </c>
      <c r="X1704">
        <v>0</v>
      </c>
      <c r="Y1704">
        <v>0</v>
      </c>
    </row>
    <row r="1705" spans="1:25" hidden="1" x14ac:dyDescent="0.2">
      <c r="A1705" t="s">
        <v>825</v>
      </c>
      <c r="B1705" t="s">
        <v>721</v>
      </c>
      <c r="C1705" t="s">
        <v>59</v>
      </c>
      <c r="D1705" t="s">
        <v>41</v>
      </c>
      <c r="E1705">
        <v>7</v>
      </c>
      <c r="F1705" t="s">
        <v>826</v>
      </c>
      <c r="G1705" t="s">
        <v>188</v>
      </c>
      <c r="T1705">
        <v>2</v>
      </c>
      <c r="U1705">
        <v>1</v>
      </c>
      <c r="V1705">
        <v>8</v>
      </c>
      <c r="W1705">
        <v>0</v>
      </c>
      <c r="X1705">
        <v>0</v>
      </c>
      <c r="Y1705">
        <v>0</v>
      </c>
    </row>
    <row r="1706" spans="1:25" hidden="1" x14ac:dyDescent="0.2">
      <c r="A1706" t="s">
        <v>1430</v>
      </c>
      <c r="B1706" t="s">
        <v>721</v>
      </c>
      <c r="C1706" t="s">
        <v>32</v>
      </c>
      <c r="D1706" t="s">
        <v>56</v>
      </c>
      <c r="E1706">
        <v>8</v>
      </c>
      <c r="F1706" t="s">
        <v>1431</v>
      </c>
      <c r="G1706" t="s">
        <v>206</v>
      </c>
      <c r="T1706">
        <v>7</v>
      </c>
      <c r="U1706">
        <v>6</v>
      </c>
      <c r="V1706">
        <v>41</v>
      </c>
      <c r="W1706">
        <v>0</v>
      </c>
      <c r="X1706">
        <v>0</v>
      </c>
      <c r="Y1706">
        <v>0</v>
      </c>
    </row>
    <row r="1707" spans="1:25" hidden="1" x14ac:dyDescent="0.2">
      <c r="A1707" t="s">
        <v>1289</v>
      </c>
      <c r="B1707" t="s">
        <v>721</v>
      </c>
      <c r="C1707" t="s">
        <v>31</v>
      </c>
      <c r="D1707" t="s">
        <v>45</v>
      </c>
      <c r="E1707">
        <v>6</v>
      </c>
      <c r="F1707" t="s">
        <v>1290</v>
      </c>
      <c r="G1707" t="s">
        <v>172</v>
      </c>
      <c r="T1707">
        <v>1</v>
      </c>
      <c r="U1707">
        <v>0</v>
      </c>
      <c r="V1707">
        <v>0</v>
      </c>
      <c r="W1707">
        <v>0</v>
      </c>
      <c r="X1707">
        <v>0</v>
      </c>
      <c r="Y1707">
        <v>0</v>
      </c>
    </row>
    <row r="1708" spans="1:25" hidden="1" x14ac:dyDescent="0.2">
      <c r="A1708" t="s">
        <v>1146</v>
      </c>
      <c r="B1708" t="s">
        <v>721</v>
      </c>
      <c r="C1708" t="s">
        <v>57</v>
      </c>
      <c r="D1708" t="s">
        <v>61</v>
      </c>
      <c r="E1708">
        <v>4</v>
      </c>
      <c r="F1708" t="s">
        <v>1147</v>
      </c>
      <c r="G1708" t="s">
        <v>153</v>
      </c>
      <c r="T1708">
        <v>2</v>
      </c>
      <c r="U1708">
        <v>2</v>
      </c>
      <c r="V1708">
        <v>84</v>
      </c>
      <c r="W1708">
        <v>0</v>
      </c>
      <c r="X1708">
        <v>0</v>
      </c>
      <c r="Y1708">
        <v>0</v>
      </c>
    </row>
    <row r="1709" spans="1:25" hidden="1" x14ac:dyDescent="0.2">
      <c r="A1709" t="s">
        <v>849</v>
      </c>
      <c r="B1709" t="s">
        <v>721</v>
      </c>
      <c r="C1709" t="s">
        <v>34</v>
      </c>
      <c r="D1709" t="s">
        <v>38</v>
      </c>
      <c r="E1709">
        <v>2</v>
      </c>
      <c r="F1709" t="s">
        <v>850</v>
      </c>
      <c r="G1709" t="s">
        <v>119</v>
      </c>
      <c r="T1709">
        <v>5</v>
      </c>
      <c r="U1709">
        <v>4</v>
      </c>
      <c r="V1709">
        <v>14</v>
      </c>
      <c r="W1709">
        <v>0</v>
      </c>
      <c r="X1709">
        <v>0</v>
      </c>
      <c r="Y1709">
        <v>0</v>
      </c>
    </row>
    <row r="1710" spans="1:25" hidden="1" x14ac:dyDescent="0.2">
      <c r="A1710" t="s">
        <v>975</v>
      </c>
      <c r="B1710" t="s">
        <v>721</v>
      </c>
      <c r="C1710" t="s">
        <v>39</v>
      </c>
      <c r="D1710" t="s">
        <v>60</v>
      </c>
      <c r="E1710">
        <v>1</v>
      </c>
      <c r="F1710" t="s">
        <v>976</v>
      </c>
      <c r="G1710" t="s">
        <v>106</v>
      </c>
      <c r="T1710">
        <v>3</v>
      </c>
      <c r="U1710">
        <v>2</v>
      </c>
      <c r="V1710">
        <v>27</v>
      </c>
      <c r="W1710">
        <v>0</v>
      </c>
      <c r="X1710">
        <v>0</v>
      </c>
      <c r="Y1710">
        <v>0</v>
      </c>
    </row>
    <row r="1711" spans="1:25" hidden="1" x14ac:dyDescent="0.2">
      <c r="A1711" t="s">
        <v>786</v>
      </c>
      <c r="B1711" t="s">
        <v>721</v>
      </c>
      <c r="C1711" t="s">
        <v>37</v>
      </c>
      <c r="D1711" t="s">
        <v>53</v>
      </c>
      <c r="E1711">
        <v>3</v>
      </c>
      <c r="F1711" t="s">
        <v>787</v>
      </c>
      <c r="G1711" t="s">
        <v>123</v>
      </c>
      <c r="T1711">
        <v>9</v>
      </c>
      <c r="U1711">
        <v>7</v>
      </c>
      <c r="V1711">
        <v>79</v>
      </c>
      <c r="W1711">
        <v>1</v>
      </c>
      <c r="X1711">
        <v>0</v>
      </c>
      <c r="Y1711">
        <v>0</v>
      </c>
    </row>
    <row r="1712" spans="1:25" hidden="1" x14ac:dyDescent="0.2">
      <c r="A1712" t="s">
        <v>1076</v>
      </c>
      <c r="B1712" t="s">
        <v>721</v>
      </c>
      <c r="C1712" t="s">
        <v>56</v>
      </c>
      <c r="D1712" t="s">
        <v>31</v>
      </c>
      <c r="E1712">
        <v>5</v>
      </c>
      <c r="F1712" t="s">
        <v>1077</v>
      </c>
      <c r="G1712" t="s">
        <v>164</v>
      </c>
      <c r="T1712">
        <v>2</v>
      </c>
      <c r="U1712">
        <v>0</v>
      </c>
      <c r="V1712">
        <v>0</v>
      </c>
      <c r="W1712">
        <v>0</v>
      </c>
      <c r="X1712">
        <v>0</v>
      </c>
      <c r="Y1712">
        <v>0</v>
      </c>
    </row>
    <row r="1713" spans="1:25" hidden="1" x14ac:dyDescent="0.2">
      <c r="A1713" t="s">
        <v>995</v>
      </c>
      <c r="B1713" t="s">
        <v>795</v>
      </c>
      <c r="C1713" t="s">
        <v>62</v>
      </c>
      <c r="D1713" t="s">
        <v>31</v>
      </c>
      <c r="E1713">
        <v>2</v>
      </c>
      <c r="F1713" t="s">
        <v>996</v>
      </c>
      <c r="G1713" t="s">
        <v>107</v>
      </c>
      <c r="T1713">
        <v>2</v>
      </c>
      <c r="U1713">
        <v>2</v>
      </c>
      <c r="V1713">
        <v>54</v>
      </c>
      <c r="W1713">
        <v>0</v>
      </c>
      <c r="X1713">
        <v>0</v>
      </c>
      <c r="Y1713">
        <v>0</v>
      </c>
    </row>
    <row r="1714" spans="1:25" hidden="1" x14ac:dyDescent="0.2">
      <c r="A1714" t="s">
        <v>911</v>
      </c>
      <c r="B1714" t="s">
        <v>721</v>
      </c>
      <c r="C1714" t="s">
        <v>50</v>
      </c>
      <c r="D1714" t="s">
        <v>41</v>
      </c>
      <c r="E1714">
        <v>6</v>
      </c>
      <c r="F1714" t="s">
        <v>912</v>
      </c>
      <c r="G1714" t="s">
        <v>168</v>
      </c>
      <c r="T1714">
        <v>1</v>
      </c>
      <c r="U1714">
        <v>1</v>
      </c>
      <c r="V1714">
        <v>11</v>
      </c>
      <c r="W1714">
        <v>0</v>
      </c>
      <c r="X1714">
        <v>0</v>
      </c>
      <c r="Y1714">
        <v>0</v>
      </c>
    </row>
    <row r="1715" spans="1:25" hidden="1" x14ac:dyDescent="0.2">
      <c r="A1715" t="s">
        <v>829</v>
      </c>
      <c r="B1715" t="s">
        <v>721</v>
      </c>
      <c r="C1715" t="s">
        <v>62</v>
      </c>
      <c r="D1715" t="s">
        <v>47</v>
      </c>
      <c r="E1715">
        <v>3</v>
      </c>
      <c r="F1715" t="s">
        <v>830</v>
      </c>
      <c r="G1715" t="s">
        <v>138</v>
      </c>
      <c r="T1715">
        <v>11</v>
      </c>
      <c r="U1715">
        <v>8</v>
      </c>
      <c r="V1715">
        <v>141</v>
      </c>
      <c r="W1715">
        <v>1</v>
      </c>
      <c r="X1715">
        <v>0</v>
      </c>
      <c r="Y1715">
        <v>1</v>
      </c>
    </row>
    <row r="1716" spans="1:25" hidden="1" x14ac:dyDescent="0.2">
      <c r="A1716" t="s">
        <v>1076</v>
      </c>
      <c r="B1716" t="s">
        <v>721</v>
      </c>
      <c r="C1716" t="s">
        <v>56</v>
      </c>
      <c r="D1716" t="s">
        <v>49</v>
      </c>
      <c r="E1716">
        <v>7</v>
      </c>
      <c r="F1716" t="s">
        <v>1077</v>
      </c>
      <c r="G1716" t="s">
        <v>192</v>
      </c>
      <c r="T1716">
        <v>2</v>
      </c>
      <c r="U1716">
        <v>1</v>
      </c>
      <c r="V1716">
        <v>6</v>
      </c>
      <c r="W1716">
        <v>0</v>
      </c>
      <c r="X1716">
        <v>0</v>
      </c>
      <c r="Y1716">
        <v>0</v>
      </c>
    </row>
    <row r="1717" spans="1:25" hidden="1" x14ac:dyDescent="0.2">
      <c r="A1717" t="s">
        <v>1004</v>
      </c>
      <c r="B1717" t="s">
        <v>721</v>
      </c>
      <c r="C1717" t="s">
        <v>33</v>
      </c>
      <c r="D1717" t="s">
        <v>40</v>
      </c>
      <c r="E1717">
        <v>6</v>
      </c>
      <c r="F1717" t="s">
        <v>1005</v>
      </c>
      <c r="G1717" t="s">
        <v>173</v>
      </c>
      <c r="T1717">
        <v>15</v>
      </c>
      <c r="U1717">
        <v>10</v>
      </c>
      <c r="V1717">
        <v>148</v>
      </c>
      <c r="W1717">
        <v>2</v>
      </c>
      <c r="X1717">
        <v>0</v>
      </c>
      <c r="Y1717">
        <v>1</v>
      </c>
    </row>
    <row r="1718" spans="1:25" hidden="1" x14ac:dyDescent="0.2">
      <c r="A1718" t="s">
        <v>803</v>
      </c>
      <c r="B1718" t="s">
        <v>721</v>
      </c>
      <c r="C1718" t="s">
        <v>51</v>
      </c>
      <c r="D1718" t="s">
        <v>48</v>
      </c>
      <c r="E1718">
        <v>8</v>
      </c>
      <c r="F1718" t="s">
        <v>804</v>
      </c>
      <c r="G1718" t="s">
        <v>199</v>
      </c>
      <c r="T1718">
        <v>3</v>
      </c>
      <c r="U1718">
        <v>2</v>
      </c>
      <c r="V1718">
        <v>10</v>
      </c>
      <c r="W1718">
        <v>0</v>
      </c>
      <c r="X1718">
        <v>0</v>
      </c>
      <c r="Y1718">
        <v>0</v>
      </c>
    </row>
    <row r="1719" spans="1:25" hidden="1" x14ac:dyDescent="0.2">
      <c r="A1719" t="s">
        <v>1048</v>
      </c>
      <c r="B1719" t="s">
        <v>795</v>
      </c>
      <c r="C1719" t="s">
        <v>40</v>
      </c>
      <c r="D1719" t="s">
        <v>59</v>
      </c>
      <c r="E1719">
        <v>4</v>
      </c>
      <c r="F1719" t="s">
        <v>1049</v>
      </c>
      <c r="G1719" t="s">
        <v>143</v>
      </c>
      <c r="T1719">
        <v>6</v>
      </c>
      <c r="U1719">
        <v>4</v>
      </c>
      <c r="V1719">
        <v>31</v>
      </c>
      <c r="W1719">
        <v>0</v>
      </c>
      <c r="X1719">
        <v>0</v>
      </c>
      <c r="Y1719">
        <v>0</v>
      </c>
    </row>
    <row r="1720" spans="1:25" hidden="1" x14ac:dyDescent="0.2">
      <c r="A1720" t="s">
        <v>1160</v>
      </c>
      <c r="B1720" t="s">
        <v>795</v>
      </c>
      <c r="C1720" t="s">
        <v>55</v>
      </c>
      <c r="D1720" t="s">
        <v>51</v>
      </c>
      <c r="E1720">
        <v>3</v>
      </c>
      <c r="F1720" t="s">
        <v>1161</v>
      </c>
      <c r="G1720" t="s">
        <v>125</v>
      </c>
      <c r="T1720">
        <v>3</v>
      </c>
      <c r="U1720">
        <v>3</v>
      </c>
      <c r="V1720">
        <v>40</v>
      </c>
      <c r="W1720">
        <v>0</v>
      </c>
      <c r="X1720">
        <v>0</v>
      </c>
      <c r="Y1720">
        <v>0</v>
      </c>
    </row>
    <row r="1721" spans="1:25" hidden="1" x14ac:dyDescent="0.2">
      <c r="A1721" t="s">
        <v>995</v>
      </c>
      <c r="B1721" t="s">
        <v>795</v>
      </c>
      <c r="C1721" t="s">
        <v>62</v>
      </c>
      <c r="D1721" t="s">
        <v>51</v>
      </c>
      <c r="E1721">
        <v>4</v>
      </c>
      <c r="F1721" t="s">
        <v>996</v>
      </c>
      <c r="G1721" t="s">
        <v>144</v>
      </c>
      <c r="T1721">
        <v>1</v>
      </c>
      <c r="U1721">
        <v>1</v>
      </c>
      <c r="V1721">
        <v>8</v>
      </c>
      <c r="W1721">
        <v>0</v>
      </c>
      <c r="X1721">
        <v>0</v>
      </c>
      <c r="Y1721">
        <v>0</v>
      </c>
    </row>
    <row r="1722" spans="1:25" hidden="1" x14ac:dyDescent="0.2">
      <c r="A1722" t="s">
        <v>893</v>
      </c>
      <c r="B1722" t="s">
        <v>721</v>
      </c>
      <c r="C1722" t="s">
        <v>46</v>
      </c>
      <c r="D1722" t="s">
        <v>61</v>
      </c>
      <c r="E1722">
        <v>5</v>
      </c>
      <c r="F1722" t="s">
        <v>894</v>
      </c>
      <c r="G1722" t="s">
        <v>163</v>
      </c>
      <c r="T1722">
        <v>3</v>
      </c>
      <c r="U1722">
        <v>1</v>
      </c>
      <c r="V1722">
        <v>15</v>
      </c>
      <c r="W1722">
        <v>0</v>
      </c>
      <c r="X1722">
        <v>0</v>
      </c>
      <c r="Y1722">
        <v>0</v>
      </c>
    </row>
    <row r="1723" spans="1:25" hidden="1" x14ac:dyDescent="0.2">
      <c r="A1723" t="s">
        <v>1032</v>
      </c>
      <c r="B1723" t="s">
        <v>721</v>
      </c>
      <c r="C1723" t="s">
        <v>59</v>
      </c>
      <c r="D1723" t="s">
        <v>41</v>
      </c>
      <c r="E1723">
        <v>7</v>
      </c>
      <c r="F1723" t="s">
        <v>1033</v>
      </c>
      <c r="G1723" t="s">
        <v>188</v>
      </c>
      <c r="T1723">
        <v>4</v>
      </c>
      <c r="U1723">
        <v>4</v>
      </c>
      <c r="V1723">
        <v>44</v>
      </c>
      <c r="W1723">
        <v>0</v>
      </c>
      <c r="X1723">
        <v>0</v>
      </c>
      <c r="Y1723">
        <v>0</v>
      </c>
    </row>
    <row r="1724" spans="1:25" hidden="1" x14ac:dyDescent="0.2">
      <c r="A1724" t="s">
        <v>801</v>
      </c>
      <c r="B1724" t="s">
        <v>721</v>
      </c>
      <c r="C1724" t="s">
        <v>48</v>
      </c>
      <c r="D1724" t="s">
        <v>49</v>
      </c>
      <c r="E1724">
        <v>5</v>
      </c>
      <c r="F1724" t="s">
        <v>802</v>
      </c>
      <c r="G1724" t="s">
        <v>167</v>
      </c>
      <c r="T1724">
        <v>6</v>
      </c>
      <c r="U1724">
        <v>3</v>
      </c>
      <c r="V1724">
        <v>45</v>
      </c>
      <c r="W1724">
        <v>0</v>
      </c>
      <c r="X1724">
        <v>0</v>
      </c>
      <c r="Y1724">
        <v>0</v>
      </c>
    </row>
    <row r="1725" spans="1:25" hidden="1" x14ac:dyDescent="0.2">
      <c r="A1725" t="s">
        <v>847</v>
      </c>
      <c r="B1725" t="s">
        <v>721</v>
      </c>
      <c r="C1725" t="s">
        <v>32</v>
      </c>
      <c r="D1725" t="s">
        <v>56</v>
      </c>
      <c r="E1725">
        <v>8</v>
      </c>
      <c r="F1725" t="s">
        <v>848</v>
      </c>
      <c r="G1725" t="s">
        <v>206</v>
      </c>
      <c r="T1725">
        <v>18</v>
      </c>
      <c r="U1725">
        <v>9</v>
      </c>
      <c r="V1725">
        <v>108</v>
      </c>
      <c r="W1725">
        <v>0</v>
      </c>
      <c r="X1725">
        <v>0</v>
      </c>
      <c r="Y1725">
        <v>1</v>
      </c>
    </row>
    <row r="1726" spans="1:25" hidden="1" x14ac:dyDescent="0.2">
      <c r="A1726" t="s">
        <v>764</v>
      </c>
      <c r="B1726" t="s">
        <v>721</v>
      </c>
      <c r="C1726" t="s">
        <v>53</v>
      </c>
      <c r="D1726" t="s">
        <v>35</v>
      </c>
      <c r="E1726">
        <v>2</v>
      </c>
      <c r="F1726" t="s">
        <v>765</v>
      </c>
      <c r="G1726" t="s">
        <v>115</v>
      </c>
      <c r="T1726">
        <v>1</v>
      </c>
      <c r="U1726">
        <v>1</v>
      </c>
      <c r="V1726">
        <v>7</v>
      </c>
      <c r="W1726">
        <v>0</v>
      </c>
      <c r="X1726">
        <v>0</v>
      </c>
      <c r="Y1726">
        <v>0</v>
      </c>
    </row>
    <row r="1727" spans="1:25" x14ac:dyDescent="0.2">
      <c r="A1727" t="s">
        <v>1220</v>
      </c>
      <c r="B1727" t="s">
        <v>795</v>
      </c>
      <c r="C1727" t="s">
        <v>56</v>
      </c>
      <c r="D1727" t="s">
        <v>49</v>
      </c>
      <c r="E1727">
        <v>7</v>
      </c>
      <c r="F1727" t="s">
        <v>1221</v>
      </c>
      <c r="G1727" t="s">
        <v>192</v>
      </c>
      <c r="T1727">
        <v>3</v>
      </c>
      <c r="U1727">
        <v>2</v>
      </c>
      <c r="V1727">
        <v>11</v>
      </c>
      <c r="W1727">
        <v>0</v>
      </c>
      <c r="X1727">
        <v>0</v>
      </c>
      <c r="Y1727">
        <v>0</v>
      </c>
    </row>
    <row r="1728" spans="1:25" hidden="1" x14ac:dyDescent="0.2">
      <c r="A1728" t="s">
        <v>780</v>
      </c>
      <c r="B1728" t="s">
        <v>721</v>
      </c>
      <c r="C1728" t="s">
        <v>44</v>
      </c>
      <c r="D1728" t="s">
        <v>36</v>
      </c>
      <c r="E1728">
        <v>4</v>
      </c>
      <c r="F1728" t="s">
        <v>781</v>
      </c>
      <c r="G1728" t="s">
        <v>140</v>
      </c>
      <c r="T1728">
        <v>3</v>
      </c>
      <c r="U1728">
        <v>2</v>
      </c>
      <c r="V1728">
        <v>18</v>
      </c>
      <c r="W1728">
        <v>2</v>
      </c>
      <c r="X1728">
        <v>0</v>
      </c>
      <c r="Y1728">
        <v>0</v>
      </c>
    </row>
    <row r="1729" spans="1:25" hidden="1" x14ac:dyDescent="0.2">
      <c r="A1729" t="s">
        <v>957</v>
      </c>
      <c r="B1729" t="s">
        <v>721</v>
      </c>
      <c r="C1729" t="s">
        <v>53</v>
      </c>
      <c r="D1729" t="s">
        <v>42</v>
      </c>
      <c r="E1729">
        <v>1</v>
      </c>
      <c r="F1729" t="s">
        <v>958</v>
      </c>
      <c r="G1729" t="s">
        <v>98</v>
      </c>
      <c r="T1729">
        <v>8</v>
      </c>
      <c r="U1729">
        <v>6</v>
      </c>
      <c r="V1729">
        <v>74</v>
      </c>
      <c r="W1729">
        <v>0</v>
      </c>
      <c r="X1729">
        <v>0</v>
      </c>
      <c r="Y1729">
        <v>0</v>
      </c>
    </row>
    <row r="1730" spans="1:25" hidden="1" x14ac:dyDescent="0.2">
      <c r="A1730" t="s">
        <v>823</v>
      </c>
      <c r="B1730" t="s">
        <v>721</v>
      </c>
      <c r="C1730" t="s">
        <v>46</v>
      </c>
      <c r="D1730" t="s">
        <v>52</v>
      </c>
      <c r="E1730">
        <v>2</v>
      </c>
      <c r="F1730" t="s">
        <v>824</v>
      </c>
      <c r="G1730" t="s">
        <v>108</v>
      </c>
      <c r="T1730">
        <v>5</v>
      </c>
      <c r="U1730">
        <v>5</v>
      </c>
      <c r="V1730">
        <v>45</v>
      </c>
      <c r="W1730">
        <v>0</v>
      </c>
      <c r="X1730">
        <v>0</v>
      </c>
      <c r="Y1730">
        <v>0</v>
      </c>
    </row>
    <row r="1731" spans="1:25" hidden="1" x14ac:dyDescent="0.2">
      <c r="A1731" t="s">
        <v>1291</v>
      </c>
      <c r="B1731" t="s">
        <v>1292</v>
      </c>
      <c r="C1731" t="s">
        <v>40</v>
      </c>
      <c r="D1731" t="s">
        <v>36</v>
      </c>
      <c r="E1731">
        <v>1</v>
      </c>
      <c r="F1731" t="s">
        <v>1293</v>
      </c>
      <c r="G1731" t="s">
        <v>103</v>
      </c>
      <c r="T1731">
        <v>1</v>
      </c>
      <c r="U1731">
        <v>0</v>
      </c>
      <c r="V1731">
        <v>0</v>
      </c>
      <c r="W1731">
        <v>0</v>
      </c>
      <c r="X1731">
        <v>0</v>
      </c>
      <c r="Y1731">
        <v>0</v>
      </c>
    </row>
    <row r="1732" spans="1:25" hidden="1" x14ac:dyDescent="0.2">
      <c r="A1732" t="s">
        <v>1294</v>
      </c>
      <c r="B1732" t="s">
        <v>795</v>
      </c>
      <c r="C1732" t="s">
        <v>35</v>
      </c>
      <c r="D1732" t="s">
        <v>57</v>
      </c>
      <c r="E1732">
        <v>1</v>
      </c>
      <c r="F1732" t="s">
        <v>1295</v>
      </c>
      <c r="G1732" t="s">
        <v>99</v>
      </c>
      <c r="T1732">
        <v>2</v>
      </c>
      <c r="U1732">
        <v>2</v>
      </c>
      <c r="V1732">
        <v>42</v>
      </c>
      <c r="W1732">
        <v>1</v>
      </c>
      <c r="X1732">
        <v>0</v>
      </c>
      <c r="Y1732">
        <v>0</v>
      </c>
    </row>
    <row r="1733" spans="1:25" hidden="1" x14ac:dyDescent="0.2">
      <c r="A1733" t="s">
        <v>1296</v>
      </c>
      <c r="B1733" t="s">
        <v>1297</v>
      </c>
      <c r="C1733" t="s">
        <v>35</v>
      </c>
      <c r="D1733" t="s">
        <v>47</v>
      </c>
      <c r="E1733">
        <v>5</v>
      </c>
      <c r="F1733" t="s">
        <v>1298</v>
      </c>
      <c r="G1733" t="s">
        <v>161</v>
      </c>
      <c r="T1733">
        <v>1</v>
      </c>
      <c r="U1733">
        <v>1</v>
      </c>
      <c r="V1733">
        <v>20</v>
      </c>
      <c r="W1733">
        <v>0</v>
      </c>
      <c r="X1733">
        <v>0</v>
      </c>
      <c r="Y1733">
        <v>0</v>
      </c>
    </row>
    <row r="1734" spans="1:25" hidden="1" x14ac:dyDescent="0.2">
      <c r="A1734" t="s">
        <v>1132</v>
      </c>
      <c r="B1734" t="s">
        <v>531</v>
      </c>
      <c r="C1734" t="s">
        <v>45</v>
      </c>
      <c r="D1734" t="s">
        <v>54</v>
      </c>
      <c r="E1734">
        <v>2</v>
      </c>
      <c r="F1734" t="s">
        <v>1133</v>
      </c>
      <c r="G1734" t="s">
        <v>116</v>
      </c>
      <c r="T1734">
        <v>1</v>
      </c>
      <c r="U1734">
        <v>0</v>
      </c>
      <c r="V1734">
        <v>0</v>
      </c>
      <c r="W1734">
        <v>0</v>
      </c>
      <c r="X1734">
        <v>0</v>
      </c>
      <c r="Y1734">
        <v>0</v>
      </c>
    </row>
    <row r="1735" spans="1:25" hidden="1" x14ac:dyDescent="0.2">
      <c r="A1735" t="s">
        <v>1283</v>
      </c>
      <c r="B1735" t="s">
        <v>721</v>
      </c>
      <c r="C1735" t="s">
        <v>40</v>
      </c>
      <c r="D1735" t="s">
        <v>44</v>
      </c>
      <c r="E1735">
        <v>1</v>
      </c>
      <c r="F1735" t="s">
        <v>1284</v>
      </c>
      <c r="G1735" t="s">
        <v>92</v>
      </c>
      <c r="T1735">
        <v>2</v>
      </c>
      <c r="U1735">
        <v>2</v>
      </c>
      <c r="V1735">
        <v>17</v>
      </c>
      <c r="W1735">
        <v>0</v>
      </c>
      <c r="X1735">
        <v>0</v>
      </c>
      <c r="Y1735">
        <v>0</v>
      </c>
    </row>
    <row r="1736" spans="1:25" hidden="1" x14ac:dyDescent="0.2">
      <c r="A1736" t="s">
        <v>891</v>
      </c>
      <c r="B1736" t="s">
        <v>721</v>
      </c>
      <c r="C1736" t="s">
        <v>45</v>
      </c>
      <c r="D1736" t="s">
        <v>35</v>
      </c>
      <c r="E1736">
        <v>7</v>
      </c>
      <c r="F1736" t="s">
        <v>892</v>
      </c>
      <c r="G1736" t="s">
        <v>185</v>
      </c>
      <c r="T1736">
        <v>3</v>
      </c>
      <c r="U1736">
        <v>3</v>
      </c>
      <c r="V1736">
        <v>22</v>
      </c>
      <c r="W1736">
        <v>0</v>
      </c>
      <c r="X1736">
        <v>0</v>
      </c>
      <c r="Y1736">
        <v>0</v>
      </c>
    </row>
    <row r="1737" spans="1:25" hidden="1" x14ac:dyDescent="0.2">
      <c r="A1737" t="s">
        <v>951</v>
      </c>
      <c r="B1737" t="s">
        <v>721</v>
      </c>
      <c r="C1737" t="s">
        <v>52</v>
      </c>
      <c r="D1737" t="s">
        <v>61</v>
      </c>
      <c r="E1737">
        <v>6</v>
      </c>
      <c r="F1737" t="s">
        <v>952</v>
      </c>
      <c r="G1737" t="s">
        <v>170</v>
      </c>
      <c r="T1737">
        <v>1</v>
      </c>
      <c r="U1737">
        <v>1</v>
      </c>
      <c r="V1737">
        <v>7</v>
      </c>
      <c r="W1737">
        <v>0</v>
      </c>
      <c r="X1737">
        <v>0</v>
      </c>
      <c r="Y1737">
        <v>0</v>
      </c>
    </row>
    <row r="1738" spans="1:25" hidden="1" x14ac:dyDescent="0.2">
      <c r="A1738" t="s">
        <v>1253</v>
      </c>
      <c r="B1738" t="s">
        <v>721</v>
      </c>
      <c r="C1738" t="s">
        <v>40</v>
      </c>
      <c r="D1738" t="s">
        <v>36</v>
      </c>
      <c r="E1738">
        <v>5</v>
      </c>
      <c r="F1738" t="s">
        <v>1254</v>
      </c>
      <c r="G1738" t="s">
        <v>158</v>
      </c>
      <c r="T1738">
        <v>9</v>
      </c>
      <c r="U1738">
        <v>7</v>
      </c>
      <c r="V1738">
        <v>72</v>
      </c>
      <c r="W1738">
        <v>2</v>
      </c>
      <c r="X1738">
        <v>0</v>
      </c>
      <c r="Y1738">
        <v>0</v>
      </c>
    </row>
    <row r="1739" spans="1:25" hidden="1" x14ac:dyDescent="0.2">
      <c r="A1739" t="s">
        <v>1026</v>
      </c>
      <c r="B1739" t="s">
        <v>795</v>
      </c>
      <c r="C1739" t="s">
        <v>52</v>
      </c>
      <c r="D1739" t="s">
        <v>47</v>
      </c>
      <c r="E1739">
        <v>1</v>
      </c>
      <c r="F1739" t="s">
        <v>1027</v>
      </c>
      <c r="G1739" t="s">
        <v>95</v>
      </c>
      <c r="T1739">
        <v>1</v>
      </c>
      <c r="U1739">
        <v>0</v>
      </c>
      <c r="V1739">
        <v>0</v>
      </c>
      <c r="W1739">
        <v>0</v>
      </c>
      <c r="X1739">
        <v>0</v>
      </c>
      <c r="Y1739">
        <v>0</v>
      </c>
    </row>
    <row r="1740" spans="1:25" hidden="1" x14ac:dyDescent="0.2">
      <c r="A1740" t="s">
        <v>762</v>
      </c>
      <c r="B1740" t="s">
        <v>721</v>
      </c>
      <c r="C1740" t="s">
        <v>58</v>
      </c>
      <c r="D1740" t="s">
        <v>43</v>
      </c>
      <c r="E1740">
        <v>2</v>
      </c>
      <c r="F1740" t="s">
        <v>763</v>
      </c>
      <c r="G1740" t="s">
        <v>112</v>
      </c>
      <c r="T1740">
        <v>1</v>
      </c>
      <c r="U1740">
        <v>1</v>
      </c>
      <c r="V1740">
        <v>11</v>
      </c>
      <c r="W1740">
        <v>0</v>
      </c>
      <c r="X1740">
        <v>0</v>
      </c>
      <c r="Y1740">
        <v>0</v>
      </c>
    </row>
    <row r="1741" spans="1:25" hidden="1" x14ac:dyDescent="0.2">
      <c r="A1741" t="s">
        <v>1222</v>
      </c>
      <c r="B1741" t="s">
        <v>795</v>
      </c>
      <c r="C1741" t="s">
        <v>58</v>
      </c>
      <c r="D1741" t="s">
        <v>51</v>
      </c>
      <c r="E1741">
        <v>6</v>
      </c>
      <c r="F1741" t="s">
        <v>1223</v>
      </c>
      <c r="G1741" t="s">
        <v>171</v>
      </c>
      <c r="T1741">
        <v>5</v>
      </c>
      <c r="U1741">
        <v>5</v>
      </c>
      <c r="V1741">
        <v>54</v>
      </c>
      <c r="W1741">
        <v>0</v>
      </c>
      <c r="X1741">
        <v>0</v>
      </c>
      <c r="Y1741">
        <v>0</v>
      </c>
    </row>
    <row r="1742" spans="1:25" hidden="1" x14ac:dyDescent="0.2">
      <c r="A1742" t="s">
        <v>1174</v>
      </c>
      <c r="B1742" t="s">
        <v>721</v>
      </c>
      <c r="C1742" t="s">
        <v>49</v>
      </c>
      <c r="D1742" t="s">
        <v>56</v>
      </c>
      <c r="E1742">
        <v>7</v>
      </c>
      <c r="F1742" t="s">
        <v>1175</v>
      </c>
      <c r="G1742" t="s">
        <v>192</v>
      </c>
      <c r="T1742">
        <v>3</v>
      </c>
      <c r="U1742">
        <v>1</v>
      </c>
      <c r="V1742">
        <v>7</v>
      </c>
      <c r="W1742">
        <v>0</v>
      </c>
      <c r="X1742">
        <v>0</v>
      </c>
      <c r="Y1742">
        <v>0</v>
      </c>
    </row>
    <row r="1743" spans="1:25" hidden="1" x14ac:dyDescent="0.2">
      <c r="A1743" t="s">
        <v>1180</v>
      </c>
      <c r="B1743" t="s">
        <v>795</v>
      </c>
      <c r="C1743" t="s">
        <v>42</v>
      </c>
      <c r="D1743" t="s">
        <v>54</v>
      </c>
      <c r="E1743">
        <v>6</v>
      </c>
      <c r="F1743" t="s">
        <v>1181</v>
      </c>
      <c r="G1743" t="s">
        <v>175</v>
      </c>
      <c r="T1743">
        <v>8</v>
      </c>
      <c r="U1743">
        <v>3</v>
      </c>
      <c r="V1743">
        <v>30</v>
      </c>
      <c r="W1743">
        <v>1</v>
      </c>
      <c r="X1743">
        <v>0</v>
      </c>
      <c r="Y1743">
        <v>0</v>
      </c>
    </row>
    <row r="1744" spans="1:25" hidden="1" x14ac:dyDescent="0.2">
      <c r="A1744" t="s">
        <v>973</v>
      </c>
      <c r="B1744" t="s">
        <v>721</v>
      </c>
      <c r="C1744" t="s">
        <v>51</v>
      </c>
      <c r="D1744" t="s">
        <v>58</v>
      </c>
      <c r="E1744">
        <v>6</v>
      </c>
      <c r="F1744" t="s">
        <v>974</v>
      </c>
      <c r="G1744" t="s">
        <v>171</v>
      </c>
      <c r="T1744">
        <v>7</v>
      </c>
      <c r="U1744">
        <v>4</v>
      </c>
      <c r="V1744">
        <v>36</v>
      </c>
      <c r="W1744">
        <v>0</v>
      </c>
      <c r="X1744">
        <v>0</v>
      </c>
      <c r="Y1744">
        <v>0</v>
      </c>
    </row>
    <row r="1745" spans="1:25" hidden="1" x14ac:dyDescent="0.2">
      <c r="A1745" t="s">
        <v>1234</v>
      </c>
      <c r="B1745" t="s">
        <v>721</v>
      </c>
      <c r="C1745" t="s">
        <v>32</v>
      </c>
      <c r="D1745" t="s">
        <v>42</v>
      </c>
      <c r="E1745">
        <v>4</v>
      </c>
      <c r="F1745" t="s">
        <v>1235</v>
      </c>
      <c r="G1745" t="s">
        <v>146</v>
      </c>
      <c r="T1745">
        <v>6</v>
      </c>
      <c r="U1745">
        <v>2</v>
      </c>
      <c r="V1745">
        <v>14</v>
      </c>
      <c r="W1745">
        <v>0</v>
      </c>
      <c r="X1745">
        <v>0</v>
      </c>
      <c r="Y1745">
        <v>0</v>
      </c>
    </row>
    <row r="1746" spans="1:25" hidden="1" x14ac:dyDescent="0.2">
      <c r="A1746" t="s">
        <v>1281</v>
      </c>
      <c r="B1746" t="s">
        <v>721</v>
      </c>
      <c r="C1746" t="s">
        <v>60</v>
      </c>
      <c r="D1746" t="s">
        <v>37</v>
      </c>
      <c r="E1746">
        <v>5</v>
      </c>
      <c r="F1746" t="s">
        <v>1282</v>
      </c>
      <c r="G1746" t="s">
        <v>166</v>
      </c>
      <c r="T1746">
        <v>2</v>
      </c>
      <c r="U1746">
        <v>2</v>
      </c>
      <c r="V1746">
        <v>39</v>
      </c>
      <c r="W1746">
        <v>0</v>
      </c>
      <c r="X1746">
        <v>0</v>
      </c>
      <c r="Y1746">
        <v>0</v>
      </c>
    </row>
    <row r="1747" spans="1:25" hidden="1" x14ac:dyDescent="0.2">
      <c r="A1747" t="s">
        <v>829</v>
      </c>
      <c r="B1747" t="s">
        <v>721</v>
      </c>
      <c r="C1747" t="s">
        <v>62</v>
      </c>
      <c r="D1747" t="s">
        <v>39</v>
      </c>
      <c r="E1747">
        <v>6</v>
      </c>
      <c r="F1747" t="s">
        <v>830</v>
      </c>
      <c r="G1747" t="s">
        <v>174</v>
      </c>
      <c r="T1747">
        <v>4</v>
      </c>
      <c r="U1747">
        <v>3</v>
      </c>
      <c r="V1747">
        <v>48</v>
      </c>
      <c r="W1747">
        <v>0</v>
      </c>
      <c r="X1747">
        <v>0</v>
      </c>
      <c r="Y1747">
        <v>0</v>
      </c>
    </row>
    <row r="1748" spans="1:25" hidden="1" x14ac:dyDescent="0.2">
      <c r="A1748" t="s">
        <v>1299</v>
      </c>
      <c r="B1748" t="s">
        <v>721</v>
      </c>
      <c r="C1748" t="s">
        <v>39</v>
      </c>
      <c r="D1748" t="s">
        <v>61</v>
      </c>
      <c r="E1748">
        <v>7</v>
      </c>
      <c r="F1748" t="s">
        <v>1300</v>
      </c>
      <c r="G1748" t="s">
        <v>187</v>
      </c>
      <c r="T1748">
        <v>2</v>
      </c>
      <c r="U1748">
        <v>1</v>
      </c>
      <c r="V1748">
        <v>30</v>
      </c>
      <c r="W1748">
        <v>0</v>
      </c>
      <c r="X1748">
        <v>0</v>
      </c>
      <c r="Y1748">
        <v>0</v>
      </c>
    </row>
    <row r="1749" spans="1:25" hidden="1" x14ac:dyDescent="0.2">
      <c r="A1749" t="s">
        <v>979</v>
      </c>
      <c r="B1749" t="s">
        <v>721</v>
      </c>
      <c r="C1749" t="s">
        <v>34</v>
      </c>
      <c r="D1749" t="s">
        <v>41</v>
      </c>
      <c r="E1749">
        <v>4</v>
      </c>
      <c r="F1749" t="s">
        <v>980</v>
      </c>
      <c r="G1749" t="s">
        <v>152</v>
      </c>
      <c r="T1749">
        <v>10</v>
      </c>
      <c r="U1749">
        <v>3</v>
      </c>
      <c r="V1749">
        <v>49</v>
      </c>
      <c r="W1749">
        <v>1</v>
      </c>
      <c r="X1749">
        <v>0</v>
      </c>
      <c r="Y1749">
        <v>0</v>
      </c>
    </row>
    <row r="1750" spans="1:25" hidden="1" x14ac:dyDescent="0.2">
      <c r="A1750" t="s">
        <v>1188</v>
      </c>
      <c r="B1750" t="s">
        <v>795</v>
      </c>
      <c r="C1750" t="s">
        <v>54</v>
      </c>
      <c r="D1750" t="s">
        <v>33</v>
      </c>
      <c r="E1750">
        <v>8</v>
      </c>
      <c r="F1750" t="s">
        <v>1189</v>
      </c>
      <c r="G1750" t="s">
        <v>205</v>
      </c>
      <c r="T1750">
        <v>1</v>
      </c>
      <c r="U1750">
        <v>1</v>
      </c>
      <c r="V1750">
        <v>9</v>
      </c>
      <c r="W1750">
        <v>0</v>
      </c>
      <c r="X1750">
        <v>0</v>
      </c>
      <c r="Y1750">
        <v>0</v>
      </c>
    </row>
    <row r="1751" spans="1:25" hidden="1" x14ac:dyDescent="0.2">
      <c r="A1751" t="s">
        <v>931</v>
      </c>
      <c r="B1751" t="s">
        <v>721</v>
      </c>
      <c r="C1751" t="s">
        <v>48</v>
      </c>
      <c r="D1751" t="s">
        <v>43</v>
      </c>
      <c r="E1751">
        <v>1</v>
      </c>
      <c r="F1751" t="s">
        <v>932</v>
      </c>
      <c r="G1751" t="s">
        <v>89</v>
      </c>
      <c r="T1751">
        <v>7</v>
      </c>
      <c r="U1751">
        <v>3</v>
      </c>
      <c r="V1751">
        <v>55</v>
      </c>
      <c r="W1751">
        <v>0</v>
      </c>
      <c r="X1751">
        <v>1</v>
      </c>
      <c r="Y1751">
        <v>0</v>
      </c>
    </row>
    <row r="1752" spans="1:25" hidden="1" x14ac:dyDescent="0.2">
      <c r="A1752" t="s">
        <v>1301</v>
      </c>
      <c r="B1752" t="s">
        <v>721</v>
      </c>
      <c r="C1752" t="s">
        <v>60</v>
      </c>
      <c r="D1752" t="s">
        <v>48</v>
      </c>
      <c r="E1752">
        <v>2</v>
      </c>
      <c r="F1752" t="s">
        <v>1302</v>
      </c>
      <c r="G1752" t="s">
        <v>114</v>
      </c>
      <c r="T1752">
        <v>2</v>
      </c>
      <c r="U1752">
        <v>2</v>
      </c>
      <c r="V1752">
        <v>18</v>
      </c>
      <c r="W1752">
        <v>0</v>
      </c>
      <c r="X1752">
        <v>0</v>
      </c>
      <c r="Y1752">
        <v>0</v>
      </c>
    </row>
    <row r="1753" spans="1:25" hidden="1" x14ac:dyDescent="0.2">
      <c r="A1753" t="s">
        <v>959</v>
      </c>
      <c r="B1753" t="s">
        <v>721</v>
      </c>
      <c r="C1753" t="s">
        <v>50</v>
      </c>
      <c r="D1753" t="s">
        <v>33</v>
      </c>
      <c r="E1753">
        <v>4</v>
      </c>
      <c r="F1753" t="s">
        <v>960</v>
      </c>
      <c r="G1753" t="s">
        <v>142</v>
      </c>
      <c r="T1753">
        <v>4</v>
      </c>
      <c r="U1753">
        <v>2</v>
      </c>
      <c r="V1753">
        <v>8</v>
      </c>
      <c r="W1753">
        <v>0</v>
      </c>
      <c r="X1753">
        <v>0</v>
      </c>
      <c r="Y1753">
        <v>0</v>
      </c>
    </row>
    <row r="1754" spans="1:25" hidden="1" x14ac:dyDescent="0.2">
      <c r="A1754" t="s">
        <v>817</v>
      </c>
      <c r="B1754" t="s">
        <v>721</v>
      </c>
      <c r="C1754" t="s">
        <v>41</v>
      </c>
      <c r="D1754" t="s">
        <v>59</v>
      </c>
      <c r="E1754">
        <v>7</v>
      </c>
      <c r="F1754" t="s">
        <v>818</v>
      </c>
      <c r="G1754" t="s">
        <v>188</v>
      </c>
      <c r="T1754">
        <v>13</v>
      </c>
      <c r="U1754">
        <v>6</v>
      </c>
      <c r="V1754">
        <v>81</v>
      </c>
      <c r="W1754">
        <v>0</v>
      </c>
      <c r="X1754">
        <v>0</v>
      </c>
      <c r="Y1754">
        <v>0</v>
      </c>
    </row>
    <row r="1755" spans="1:25" hidden="1" x14ac:dyDescent="0.2">
      <c r="A1755" t="s">
        <v>1020</v>
      </c>
      <c r="B1755" t="s">
        <v>721</v>
      </c>
      <c r="C1755" t="s">
        <v>44</v>
      </c>
      <c r="D1755" t="s">
        <v>38</v>
      </c>
      <c r="E1755">
        <v>7</v>
      </c>
      <c r="F1755" t="s">
        <v>1021</v>
      </c>
      <c r="G1755" t="s">
        <v>194</v>
      </c>
      <c r="T1755">
        <v>1</v>
      </c>
      <c r="U1755">
        <v>1</v>
      </c>
      <c r="V1755">
        <v>13</v>
      </c>
      <c r="W1755">
        <v>0</v>
      </c>
      <c r="X1755">
        <v>0</v>
      </c>
      <c r="Y1755">
        <v>0</v>
      </c>
    </row>
    <row r="1756" spans="1:25" hidden="1" x14ac:dyDescent="0.2">
      <c r="A1756" t="s">
        <v>819</v>
      </c>
      <c r="B1756" t="s">
        <v>721</v>
      </c>
      <c r="C1756" t="s">
        <v>39</v>
      </c>
      <c r="D1756" t="s">
        <v>61</v>
      </c>
      <c r="E1756">
        <v>7</v>
      </c>
      <c r="F1756" t="s">
        <v>820</v>
      </c>
      <c r="G1756" t="s">
        <v>187</v>
      </c>
      <c r="T1756">
        <v>6</v>
      </c>
      <c r="U1756">
        <v>3</v>
      </c>
      <c r="V1756">
        <v>31</v>
      </c>
      <c r="W1756">
        <v>0</v>
      </c>
      <c r="X1756">
        <v>0</v>
      </c>
      <c r="Y1756">
        <v>0</v>
      </c>
    </row>
    <row r="1757" spans="1:25" hidden="1" x14ac:dyDescent="0.2">
      <c r="A1757" t="s">
        <v>799</v>
      </c>
      <c r="B1757" t="s">
        <v>721</v>
      </c>
      <c r="C1757" t="s">
        <v>55</v>
      </c>
      <c r="D1757" t="s">
        <v>53</v>
      </c>
      <c r="E1757">
        <v>2</v>
      </c>
      <c r="F1757" t="s">
        <v>800</v>
      </c>
      <c r="G1757" t="s">
        <v>115</v>
      </c>
      <c r="T1757">
        <v>1</v>
      </c>
      <c r="U1757">
        <v>1</v>
      </c>
      <c r="V1757">
        <v>7</v>
      </c>
      <c r="W1757">
        <v>0</v>
      </c>
      <c r="X1757">
        <v>0</v>
      </c>
      <c r="Y1757">
        <v>0</v>
      </c>
    </row>
    <row r="1758" spans="1:25" hidden="1" x14ac:dyDescent="0.2">
      <c r="A1758" t="s">
        <v>1200</v>
      </c>
      <c r="B1758" t="s">
        <v>795</v>
      </c>
      <c r="C1758" t="s">
        <v>54</v>
      </c>
      <c r="D1758" t="s">
        <v>36</v>
      </c>
      <c r="E1758">
        <v>1</v>
      </c>
      <c r="F1758" t="s">
        <v>1201</v>
      </c>
      <c r="G1758" t="s">
        <v>103</v>
      </c>
      <c r="T1758">
        <v>3</v>
      </c>
      <c r="U1758">
        <v>3</v>
      </c>
      <c r="V1758">
        <v>43</v>
      </c>
      <c r="W1758">
        <v>1</v>
      </c>
      <c r="X1758">
        <v>0</v>
      </c>
      <c r="Y1758">
        <v>0</v>
      </c>
    </row>
    <row r="1759" spans="1:25" hidden="1" x14ac:dyDescent="0.2">
      <c r="A1759" t="s">
        <v>1102</v>
      </c>
      <c r="B1759" t="s">
        <v>721</v>
      </c>
      <c r="C1759" t="s">
        <v>42</v>
      </c>
      <c r="D1759" t="s">
        <v>33</v>
      </c>
      <c r="E1759">
        <v>7</v>
      </c>
      <c r="F1759" t="s">
        <v>1103</v>
      </c>
      <c r="G1759" t="s">
        <v>186</v>
      </c>
      <c r="T1759">
        <v>3</v>
      </c>
      <c r="U1759">
        <v>3</v>
      </c>
      <c r="V1759">
        <v>75</v>
      </c>
      <c r="W1759">
        <v>1</v>
      </c>
      <c r="X1759">
        <v>0</v>
      </c>
      <c r="Y1759">
        <v>0</v>
      </c>
    </row>
    <row r="1760" spans="1:25" hidden="1" x14ac:dyDescent="0.2">
      <c r="A1760" t="s">
        <v>1024</v>
      </c>
      <c r="B1760" t="s">
        <v>721</v>
      </c>
      <c r="C1760" t="s">
        <v>53</v>
      </c>
      <c r="D1760" t="s">
        <v>32</v>
      </c>
      <c r="E1760">
        <v>6</v>
      </c>
      <c r="F1760" t="s">
        <v>1025</v>
      </c>
      <c r="G1760" t="s">
        <v>176</v>
      </c>
      <c r="T1760">
        <v>4</v>
      </c>
      <c r="U1760">
        <v>2</v>
      </c>
      <c r="V1760">
        <v>22</v>
      </c>
      <c r="W1760">
        <v>0</v>
      </c>
      <c r="X1760">
        <v>0</v>
      </c>
      <c r="Y1760">
        <v>0</v>
      </c>
    </row>
    <row r="1761" spans="1:25" hidden="1" x14ac:dyDescent="0.2">
      <c r="A1761" t="s">
        <v>841</v>
      </c>
      <c r="B1761" t="s">
        <v>721</v>
      </c>
      <c r="C1761" t="s">
        <v>37</v>
      </c>
      <c r="D1761" t="s">
        <v>41</v>
      </c>
      <c r="E1761">
        <v>8</v>
      </c>
      <c r="F1761" t="s">
        <v>842</v>
      </c>
      <c r="G1761" t="s">
        <v>201</v>
      </c>
      <c r="T1761">
        <v>7</v>
      </c>
      <c r="U1761">
        <v>3</v>
      </c>
      <c r="V1761">
        <v>37</v>
      </c>
      <c r="W1761">
        <v>2</v>
      </c>
      <c r="X1761">
        <v>0</v>
      </c>
      <c r="Y1761">
        <v>0</v>
      </c>
    </row>
    <row r="1762" spans="1:25" hidden="1" x14ac:dyDescent="0.2">
      <c r="A1762" t="s">
        <v>829</v>
      </c>
      <c r="B1762" t="s">
        <v>721</v>
      </c>
      <c r="C1762" t="s">
        <v>62</v>
      </c>
      <c r="D1762" t="s">
        <v>52</v>
      </c>
      <c r="E1762">
        <v>5</v>
      </c>
      <c r="F1762" t="s">
        <v>830</v>
      </c>
      <c r="G1762" t="s">
        <v>156</v>
      </c>
      <c r="T1762">
        <v>12</v>
      </c>
      <c r="U1762">
        <v>8</v>
      </c>
      <c r="V1762">
        <v>85</v>
      </c>
      <c r="W1762">
        <v>0</v>
      </c>
      <c r="X1762">
        <v>0</v>
      </c>
      <c r="Y1762">
        <v>0</v>
      </c>
    </row>
    <row r="1763" spans="1:25" hidden="1" x14ac:dyDescent="0.2">
      <c r="A1763" t="s">
        <v>1090</v>
      </c>
      <c r="B1763" t="s">
        <v>795</v>
      </c>
      <c r="C1763" t="s">
        <v>52</v>
      </c>
      <c r="D1763" t="s">
        <v>56</v>
      </c>
      <c r="E1763">
        <v>4</v>
      </c>
      <c r="F1763" t="s">
        <v>1091</v>
      </c>
      <c r="G1763" t="s">
        <v>147</v>
      </c>
      <c r="T1763">
        <v>13</v>
      </c>
      <c r="U1763">
        <v>11</v>
      </c>
      <c r="V1763">
        <v>83</v>
      </c>
      <c r="W1763">
        <v>1</v>
      </c>
      <c r="X1763">
        <v>0</v>
      </c>
      <c r="Y1763">
        <v>0</v>
      </c>
    </row>
    <row r="1764" spans="1:25" hidden="1" x14ac:dyDescent="0.2">
      <c r="A1764" t="s">
        <v>1138</v>
      </c>
      <c r="B1764" t="s">
        <v>795</v>
      </c>
      <c r="C1764" t="s">
        <v>45</v>
      </c>
      <c r="D1764" t="s">
        <v>46</v>
      </c>
      <c r="E1764">
        <v>8</v>
      </c>
      <c r="F1764" t="s">
        <v>1139</v>
      </c>
      <c r="G1764" t="s">
        <v>198</v>
      </c>
      <c r="T1764">
        <v>11</v>
      </c>
      <c r="U1764">
        <v>7</v>
      </c>
      <c r="V1764">
        <v>53</v>
      </c>
      <c r="W1764">
        <v>1</v>
      </c>
      <c r="X1764">
        <v>0</v>
      </c>
      <c r="Y1764">
        <v>0</v>
      </c>
    </row>
    <row r="1765" spans="1:25" hidden="1" x14ac:dyDescent="0.2">
      <c r="A1765" t="s">
        <v>865</v>
      </c>
      <c r="B1765" t="s">
        <v>721</v>
      </c>
      <c r="C1765" t="s">
        <v>61</v>
      </c>
      <c r="D1765" t="s">
        <v>49</v>
      </c>
      <c r="E1765">
        <v>1</v>
      </c>
      <c r="F1765" t="s">
        <v>866</v>
      </c>
      <c r="G1765" t="s">
        <v>94</v>
      </c>
      <c r="T1765">
        <v>4</v>
      </c>
      <c r="U1765">
        <v>2</v>
      </c>
      <c r="V1765">
        <v>39</v>
      </c>
      <c r="W1765">
        <v>0</v>
      </c>
      <c r="X1765">
        <v>0</v>
      </c>
      <c r="Y1765">
        <v>0</v>
      </c>
    </row>
    <row r="1766" spans="1:25" hidden="1" x14ac:dyDescent="0.2">
      <c r="A1766" t="s">
        <v>1160</v>
      </c>
      <c r="B1766" t="s">
        <v>795</v>
      </c>
      <c r="C1766" t="s">
        <v>55</v>
      </c>
      <c r="D1766" t="s">
        <v>60</v>
      </c>
      <c r="E1766">
        <v>6</v>
      </c>
      <c r="F1766" t="s">
        <v>1161</v>
      </c>
      <c r="G1766" t="s">
        <v>178</v>
      </c>
      <c r="T1766">
        <v>5</v>
      </c>
      <c r="U1766">
        <v>3</v>
      </c>
      <c r="V1766">
        <v>30</v>
      </c>
      <c r="W1766">
        <v>0</v>
      </c>
      <c r="X1766">
        <v>0</v>
      </c>
      <c r="Y1766">
        <v>0</v>
      </c>
    </row>
    <row r="1767" spans="1:25" hidden="1" x14ac:dyDescent="0.2">
      <c r="A1767" t="s">
        <v>817</v>
      </c>
      <c r="B1767" t="s">
        <v>721</v>
      </c>
      <c r="C1767" t="s">
        <v>41</v>
      </c>
      <c r="D1767" t="s">
        <v>38</v>
      </c>
      <c r="E1767">
        <v>5</v>
      </c>
      <c r="F1767" t="s">
        <v>818</v>
      </c>
      <c r="G1767" t="s">
        <v>159</v>
      </c>
      <c r="T1767">
        <v>9</v>
      </c>
      <c r="U1767">
        <v>5</v>
      </c>
      <c r="V1767">
        <v>107</v>
      </c>
      <c r="W1767">
        <v>1</v>
      </c>
      <c r="X1767">
        <v>0</v>
      </c>
      <c r="Y1767">
        <v>1</v>
      </c>
    </row>
    <row r="1768" spans="1:25" x14ac:dyDescent="0.2">
      <c r="A1768" t="s">
        <v>1220</v>
      </c>
      <c r="B1768" t="s">
        <v>795</v>
      </c>
      <c r="C1768" t="s">
        <v>56</v>
      </c>
      <c r="D1768" t="s">
        <v>52</v>
      </c>
      <c r="E1768">
        <v>4</v>
      </c>
      <c r="F1768" t="s">
        <v>1221</v>
      </c>
      <c r="G1768" t="s">
        <v>147</v>
      </c>
      <c r="T1768">
        <v>3</v>
      </c>
      <c r="U1768">
        <v>2</v>
      </c>
      <c r="V1768">
        <v>12</v>
      </c>
      <c r="W1768">
        <v>0</v>
      </c>
      <c r="X1768">
        <v>0</v>
      </c>
      <c r="Y1768">
        <v>0</v>
      </c>
    </row>
    <row r="1769" spans="1:25" hidden="1" x14ac:dyDescent="0.2">
      <c r="A1769" t="s">
        <v>1144</v>
      </c>
      <c r="B1769" t="s">
        <v>795</v>
      </c>
      <c r="C1769" t="s">
        <v>55</v>
      </c>
      <c r="D1769" t="s">
        <v>60</v>
      </c>
      <c r="E1769">
        <v>6</v>
      </c>
      <c r="F1769" t="s">
        <v>1145</v>
      </c>
      <c r="G1769" t="s">
        <v>178</v>
      </c>
      <c r="T1769">
        <v>4</v>
      </c>
      <c r="U1769">
        <v>4</v>
      </c>
      <c r="V1769">
        <v>24</v>
      </c>
      <c r="W1769">
        <v>0</v>
      </c>
      <c r="X1769">
        <v>0</v>
      </c>
      <c r="Y1769">
        <v>0</v>
      </c>
    </row>
    <row r="1770" spans="1:25" hidden="1" x14ac:dyDescent="0.2">
      <c r="A1770" t="s">
        <v>803</v>
      </c>
      <c r="B1770" t="s">
        <v>721</v>
      </c>
      <c r="C1770" t="s">
        <v>51</v>
      </c>
      <c r="D1770" t="s">
        <v>49</v>
      </c>
      <c r="E1770">
        <v>2</v>
      </c>
      <c r="F1770" t="s">
        <v>804</v>
      </c>
      <c r="G1770" t="s">
        <v>113</v>
      </c>
      <c r="T1770">
        <v>2</v>
      </c>
      <c r="U1770">
        <v>1</v>
      </c>
      <c r="V1770">
        <v>15</v>
      </c>
      <c r="W1770">
        <v>0</v>
      </c>
      <c r="X1770">
        <v>0</v>
      </c>
      <c r="Y1770">
        <v>0</v>
      </c>
    </row>
    <row r="1771" spans="1:25" hidden="1" x14ac:dyDescent="0.2">
      <c r="A1771" t="s">
        <v>807</v>
      </c>
      <c r="B1771" t="s">
        <v>721</v>
      </c>
      <c r="C1771" t="s">
        <v>43</v>
      </c>
      <c r="D1771" t="s">
        <v>34</v>
      </c>
      <c r="E1771">
        <v>5</v>
      </c>
      <c r="F1771" t="s">
        <v>808</v>
      </c>
      <c r="G1771" t="s">
        <v>165</v>
      </c>
      <c r="T1771">
        <v>5</v>
      </c>
      <c r="U1771">
        <v>4</v>
      </c>
      <c r="V1771">
        <v>120</v>
      </c>
      <c r="W1771">
        <v>1</v>
      </c>
      <c r="X1771">
        <v>0</v>
      </c>
      <c r="Y1771">
        <v>1</v>
      </c>
    </row>
    <row r="1772" spans="1:25" hidden="1" x14ac:dyDescent="0.2">
      <c r="A1772" t="s">
        <v>1038</v>
      </c>
      <c r="B1772" t="s">
        <v>721</v>
      </c>
      <c r="C1772" t="s">
        <v>49</v>
      </c>
      <c r="D1772" t="s">
        <v>39</v>
      </c>
      <c r="E1772">
        <v>3</v>
      </c>
      <c r="F1772" t="s">
        <v>1039</v>
      </c>
      <c r="G1772" t="s">
        <v>132</v>
      </c>
      <c r="T1772">
        <v>5</v>
      </c>
      <c r="U1772">
        <v>3</v>
      </c>
      <c r="V1772">
        <v>46</v>
      </c>
      <c r="W1772">
        <v>0</v>
      </c>
      <c r="X1772">
        <v>0</v>
      </c>
      <c r="Y1772">
        <v>0</v>
      </c>
    </row>
    <row r="1773" spans="1:25" hidden="1" x14ac:dyDescent="0.2">
      <c r="A1773" t="s">
        <v>827</v>
      </c>
      <c r="B1773" t="s">
        <v>721</v>
      </c>
      <c r="C1773" t="s">
        <v>43</v>
      </c>
      <c r="D1773" t="s">
        <v>48</v>
      </c>
      <c r="E1773">
        <v>1</v>
      </c>
      <c r="F1773" t="s">
        <v>828</v>
      </c>
      <c r="G1773" t="s">
        <v>89</v>
      </c>
      <c r="T1773">
        <v>3</v>
      </c>
      <c r="U1773">
        <v>2</v>
      </c>
      <c r="V1773">
        <v>24</v>
      </c>
      <c r="W1773">
        <v>0</v>
      </c>
      <c r="X1773">
        <v>0</v>
      </c>
      <c r="Y1773">
        <v>0</v>
      </c>
    </row>
    <row r="1774" spans="1:25" hidden="1" x14ac:dyDescent="0.2">
      <c r="A1774" t="s">
        <v>764</v>
      </c>
      <c r="B1774" t="s">
        <v>721</v>
      </c>
      <c r="C1774" t="s">
        <v>53</v>
      </c>
      <c r="D1774" t="s">
        <v>36</v>
      </c>
      <c r="E1774">
        <v>7</v>
      </c>
      <c r="F1774" t="s">
        <v>765</v>
      </c>
      <c r="G1774" t="s">
        <v>191</v>
      </c>
      <c r="T1774">
        <v>5</v>
      </c>
      <c r="U1774">
        <v>5</v>
      </c>
      <c r="V1774">
        <v>48</v>
      </c>
      <c r="W1774">
        <v>0</v>
      </c>
      <c r="X1774">
        <v>0</v>
      </c>
      <c r="Y1774">
        <v>0</v>
      </c>
    </row>
    <row r="1775" spans="1:25" hidden="1" x14ac:dyDescent="0.2">
      <c r="A1775" t="s">
        <v>1022</v>
      </c>
      <c r="B1775" t="s">
        <v>721</v>
      </c>
      <c r="C1775" t="s">
        <v>48</v>
      </c>
      <c r="D1775" t="s">
        <v>43</v>
      </c>
      <c r="E1775">
        <v>1</v>
      </c>
      <c r="F1775" t="s">
        <v>1023</v>
      </c>
      <c r="G1775" t="s">
        <v>89</v>
      </c>
      <c r="T1775">
        <v>7</v>
      </c>
      <c r="U1775">
        <v>4</v>
      </c>
      <c r="V1775">
        <v>58</v>
      </c>
      <c r="W1775">
        <v>0</v>
      </c>
      <c r="X1775">
        <v>0</v>
      </c>
      <c r="Y1775">
        <v>0</v>
      </c>
    </row>
    <row r="1776" spans="1:25" hidden="1" x14ac:dyDescent="0.2">
      <c r="A1776" t="s">
        <v>1022</v>
      </c>
      <c r="B1776" t="s">
        <v>721</v>
      </c>
      <c r="C1776" t="s">
        <v>48</v>
      </c>
      <c r="D1776" t="s">
        <v>51</v>
      </c>
      <c r="E1776">
        <v>8</v>
      </c>
      <c r="F1776" t="s">
        <v>1023</v>
      </c>
      <c r="G1776" t="s">
        <v>199</v>
      </c>
      <c r="T1776">
        <v>2</v>
      </c>
      <c r="U1776">
        <v>0</v>
      </c>
      <c r="V1776">
        <v>0</v>
      </c>
      <c r="W1776">
        <v>0</v>
      </c>
      <c r="X1776">
        <v>0</v>
      </c>
      <c r="Y1776">
        <v>0</v>
      </c>
    </row>
    <row r="1777" spans="1:25" hidden="1" x14ac:dyDescent="0.2">
      <c r="A1777" t="s">
        <v>1088</v>
      </c>
      <c r="B1777" t="s">
        <v>721</v>
      </c>
      <c r="C1777" t="s">
        <v>33</v>
      </c>
      <c r="D1777" t="s">
        <v>36</v>
      </c>
      <c r="E1777">
        <v>3</v>
      </c>
      <c r="F1777" t="s">
        <v>1089</v>
      </c>
      <c r="G1777" t="s">
        <v>133</v>
      </c>
      <c r="T1777">
        <v>9</v>
      </c>
      <c r="U1777">
        <v>6</v>
      </c>
      <c r="V1777">
        <v>58</v>
      </c>
      <c r="W1777">
        <v>0</v>
      </c>
      <c r="X1777">
        <v>0</v>
      </c>
      <c r="Y1777">
        <v>0</v>
      </c>
    </row>
    <row r="1778" spans="1:25" hidden="1" x14ac:dyDescent="0.2">
      <c r="A1778" t="s">
        <v>1226</v>
      </c>
      <c r="B1778" t="s">
        <v>721</v>
      </c>
      <c r="C1778" t="s">
        <v>57</v>
      </c>
      <c r="D1778" t="s">
        <v>35</v>
      </c>
      <c r="E1778">
        <v>1</v>
      </c>
      <c r="F1778" t="s">
        <v>1227</v>
      </c>
      <c r="G1778" t="s">
        <v>99</v>
      </c>
      <c r="T1778">
        <v>9</v>
      </c>
      <c r="U1778">
        <v>7</v>
      </c>
      <c r="V1778">
        <v>35</v>
      </c>
      <c r="W1778">
        <v>0</v>
      </c>
      <c r="X1778">
        <v>0</v>
      </c>
      <c r="Y1778">
        <v>0</v>
      </c>
    </row>
    <row r="1779" spans="1:25" hidden="1" x14ac:dyDescent="0.2">
      <c r="A1779" t="s">
        <v>1058</v>
      </c>
      <c r="B1779" t="s">
        <v>721</v>
      </c>
      <c r="C1779" t="s">
        <v>31</v>
      </c>
      <c r="D1779" t="s">
        <v>55</v>
      </c>
      <c r="E1779">
        <v>1</v>
      </c>
      <c r="F1779" t="s">
        <v>1059</v>
      </c>
      <c r="G1779" t="s">
        <v>101</v>
      </c>
      <c r="T1779">
        <v>5</v>
      </c>
      <c r="U1779">
        <v>2</v>
      </c>
      <c r="V1779">
        <v>25</v>
      </c>
      <c r="W1779">
        <v>0</v>
      </c>
      <c r="X1779">
        <v>0</v>
      </c>
      <c r="Y1779">
        <v>0</v>
      </c>
    </row>
    <row r="1780" spans="1:25" hidden="1" x14ac:dyDescent="0.2">
      <c r="A1780" t="s">
        <v>1158</v>
      </c>
      <c r="B1780" t="s">
        <v>795</v>
      </c>
      <c r="C1780" t="s">
        <v>44</v>
      </c>
      <c r="D1780" t="s">
        <v>36</v>
      </c>
      <c r="E1780">
        <v>4</v>
      </c>
      <c r="F1780" t="s">
        <v>1159</v>
      </c>
      <c r="G1780" t="s">
        <v>140</v>
      </c>
      <c r="T1780">
        <v>2</v>
      </c>
      <c r="U1780">
        <v>1</v>
      </c>
      <c r="V1780">
        <v>11</v>
      </c>
      <c r="W1780">
        <v>0</v>
      </c>
      <c r="X1780">
        <v>0</v>
      </c>
      <c r="Y1780">
        <v>0</v>
      </c>
    </row>
    <row r="1781" spans="1:25" hidden="1" x14ac:dyDescent="0.2">
      <c r="A1781" t="s">
        <v>863</v>
      </c>
      <c r="B1781" t="s">
        <v>721</v>
      </c>
      <c r="C1781" t="s">
        <v>31</v>
      </c>
      <c r="D1781" t="s">
        <v>39</v>
      </c>
      <c r="E1781">
        <v>4</v>
      </c>
      <c r="F1781" t="s">
        <v>864</v>
      </c>
      <c r="G1781" t="s">
        <v>150</v>
      </c>
      <c r="T1781">
        <v>12</v>
      </c>
      <c r="U1781">
        <v>9</v>
      </c>
      <c r="V1781">
        <v>93</v>
      </c>
      <c r="W1781">
        <v>0</v>
      </c>
      <c r="X1781">
        <v>0</v>
      </c>
      <c r="Y1781">
        <v>0</v>
      </c>
    </row>
    <row r="1782" spans="1:25" hidden="1" x14ac:dyDescent="0.2">
      <c r="A1782" t="s">
        <v>813</v>
      </c>
      <c r="B1782" t="s">
        <v>721</v>
      </c>
      <c r="C1782" t="s">
        <v>47</v>
      </c>
      <c r="D1782" t="s">
        <v>52</v>
      </c>
      <c r="E1782">
        <v>1</v>
      </c>
      <c r="F1782" t="s">
        <v>814</v>
      </c>
      <c r="G1782" t="s">
        <v>95</v>
      </c>
      <c r="T1782">
        <v>5</v>
      </c>
      <c r="U1782">
        <v>5</v>
      </c>
      <c r="V1782">
        <v>38</v>
      </c>
      <c r="W1782">
        <v>1</v>
      </c>
      <c r="X1782">
        <v>0</v>
      </c>
      <c r="Y1782">
        <v>0</v>
      </c>
    </row>
    <row r="1783" spans="1:25" hidden="1" x14ac:dyDescent="0.2">
      <c r="A1783" t="s">
        <v>1102</v>
      </c>
      <c r="B1783" t="s">
        <v>721</v>
      </c>
      <c r="C1783" t="s">
        <v>42</v>
      </c>
      <c r="D1783" t="s">
        <v>54</v>
      </c>
      <c r="E1783">
        <v>6</v>
      </c>
      <c r="F1783" t="s">
        <v>1103</v>
      </c>
      <c r="G1783" t="s">
        <v>175</v>
      </c>
      <c r="T1783">
        <v>6</v>
      </c>
      <c r="U1783">
        <v>6</v>
      </c>
      <c r="V1783">
        <v>85</v>
      </c>
      <c r="W1783">
        <v>0</v>
      </c>
      <c r="X1783">
        <v>0</v>
      </c>
      <c r="Y1783">
        <v>0</v>
      </c>
    </row>
    <row r="1784" spans="1:25" hidden="1" x14ac:dyDescent="0.2">
      <c r="A1784" t="s">
        <v>991</v>
      </c>
      <c r="B1784" t="s">
        <v>721</v>
      </c>
      <c r="C1784" t="s">
        <v>50</v>
      </c>
      <c r="D1784" t="s">
        <v>41</v>
      </c>
      <c r="E1784">
        <v>6</v>
      </c>
      <c r="F1784" t="s">
        <v>992</v>
      </c>
      <c r="G1784" t="s">
        <v>168</v>
      </c>
      <c r="T1784">
        <v>6</v>
      </c>
      <c r="U1784">
        <v>4</v>
      </c>
      <c r="V1784">
        <v>37</v>
      </c>
      <c r="W1784">
        <v>0</v>
      </c>
      <c r="X1784">
        <v>0</v>
      </c>
      <c r="Y1784">
        <v>0</v>
      </c>
    </row>
    <row r="1785" spans="1:25" hidden="1" x14ac:dyDescent="0.2">
      <c r="A1785" t="s">
        <v>1259</v>
      </c>
      <c r="B1785" t="s">
        <v>721</v>
      </c>
      <c r="C1785" t="s">
        <v>39</v>
      </c>
      <c r="D1785" t="s">
        <v>52</v>
      </c>
      <c r="E1785">
        <v>8</v>
      </c>
      <c r="F1785" t="s">
        <v>1260</v>
      </c>
      <c r="G1785" t="s">
        <v>200</v>
      </c>
      <c r="T1785">
        <v>4</v>
      </c>
      <c r="U1785">
        <v>0</v>
      </c>
      <c r="V1785">
        <v>0</v>
      </c>
      <c r="W1785">
        <v>0</v>
      </c>
      <c r="X1785">
        <v>0</v>
      </c>
      <c r="Y1785">
        <v>0</v>
      </c>
    </row>
    <row r="1786" spans="1:25" hidden="1" x14ac:dyDescent="0.2">
      <c r="A1786" t="s">
        <v>1148</v>
      </c>
      <c r="B1786" t="s">
        <v>795</v>
      </c>
      <c r="C1786" t="s">
        <v>59</v>
      </c>
      <c r="D1786" t="s">
        <v>41</v>
      </c>
      <c r="E1786">
        <v>7</v>
      </c>
      <c r="F1786" t="s">
        <v>1149</v>
      </c>
      <c r="G1786" t="s">
        <v>188</v>
      </c>
      <c r="T1786">
        <v>5</v>
      </c>
      <c r="U1786">
        <v>3</v>
      </c>
      <c r="V1786">
        <v>47</v>
      </c>
      <c r="W1786">
        <v>0</v>
      </c>
      <c r="X1786">
        <v>0</v>
      </c>
      <c r="Y1786">
        <v>0</v>
      </c>
    </row>
    <row r="1787" spans="1:25" hidden="1" x14ac:dyDescent="0.2">
      <c r="A1787" t="s">
        <v>1257</v>
      </c>
      <c r="B1787" t="s">
        <v>795</v>
      </c>
      <c r="C1787" t="s">
        <v>42</v>
      </c>
      <c r="D1787" t="s">
        <v>40</v>
      </c>
      <c r="E1787">
        <v>2</v>
      </c>
      <c r="F1787" t="s">
        <v>1258</v>
      </c>
      <c r="G1787" t="s">
        <v>120</v>
      </c>
      <c r="T1787">
        <v>2</v>
      </c>
      <c r="U1787">
        <v>2</v>
      </c>
      <c r="V1787">
        <v>18</v>
      </c>
      <c r="W1787">
        <v>1</v>
      </c>
      <c r="X1787">
        <v>0</v>
      </c>
      <c r="Y1787">
        <v>0</v>
      </c>
    </row>
    <row r="1788" spans="1:25" hidden="1" x14ac:dyDescent="0.2">
      <c r="A1788" t="s">
        <v>1299</v>
      </c>
      <c r="B1788" t="s">
        <v>721</v>
      </c>
      <c r="C1788" t="s">
        <v>39</v>
      </c>
      <c r="D1788" t="s">
        <v>49</v>
      </c>
      <c r="E1788">
        <v>3</v>
      </c>
      <c r="F1788" t="s">
        <v>1300</v>
      </c>
      <c r="G1788" t="s">
        <v>132</v>
      </c>
      <c r="T1788">
        <v>4</v>
      </c>
      <c r="U1788">
        <v>2</v>
      </c>
      <c r="V1788">
        <v>16</v>
      </c>
      <c r="W1788">
        <v>0</v>
      </c>
      <c r="X1788">
        <v>0</v>
      </c>
      <c r="Y1788">
        <v>0</v>
      </c>
    </row>
    <row r="1789" spans="1:25" x14ac:dyDescent="0.2">
      <c r="A1789" t="s">
        <v>1220</v>
      </c>
      <c r="B1789" t="s">
        <v>795</v>
      </c>
      <c r="C1789" t="s">
        <v>56</v>
      </c>
      <c r="D1789" t="s">
        <v>55</v>
      </c>
      <c r="E1789">
        <v>2</v>
      </c>
      <c r="F1789" t="s">
        <v>1221</v>
      </c>
      <c r="G1789" t="s">
        <v>118</v>
      </c>
      <c r="T1789">
        <v>5</v>
      </c>
      <c r="U1789">
        <v>3</v>
      </c>
      <c r="V1789">
        <v>15</v>
      </c>
      <c r="W1789">
        <v>0</v>
      </c>
      <c r="X1789">
        <v>0</v>
      </c>
      <c r="Y1789">
        <v>0</v>
      </c>
    </row>
    <row r="1790" spans="1:25" hidden="1" x14ac:dyDescent="0.2">
      <c r="A1790" t="s">
        <v>1269</v>
      </c>
      <c r="B1790" t="s">
        <v>795</v>
      </c>
      <c r="C1790" t="s">
        <v>31</v>
      </c>
      <c r="D1790" t="s">
        <v>55</v>
      </c>
      <c r="E1790">
        <v>1</v>
      </c>
      <c r="F1790" t="s">
        <v>1270</v>
      </c>
      <c r="G1790" t="s">
        <v>101</v>
      </c>
      <c r="T1790">
        <v>1</v>
      </c>
      <c r="U1790">
        <v>0</v>
      </c>
      <c r="V1790">
        <v>0</v>
      </c>
      <c r="W1790">
        <v>0</v>
      </c>
      <c r="X1790">
        <v>0</v>
      </c>
      <c r="Y1790">
        <v>0</v>
      </c>
    </row>
    <row r="1791" spans="1:25" hidden="1" x14ac:dyDescent="0.2">
      <c r="A1791" t="s">
        <v>869</v>
      </c>
      <c r="B1791" t="s">
        <v>795</v>
      </c>
      <c r="C1791" t="s">
        <v>62</v>
      </c>
      <c r="D1791" t="s">
        <v>61</v>
      </c>
      <c r="E1791">
        <v>8</v>
      </c>
      <c r="F1791" t="s">
        <v>870</v>
      </c>
      <c r="G1791" t="s">
        <v>197</v>
      </c>
      <c r="T1791">
        <v>8</v>
      </c>
      <c r="U1791">
        <v>6</v>
      </c>
      <c r="V1791">
        <v>49</v>
      </c>
      <c r="W1791">
        <v>1</v>
      </c>
      <c r="X1791">
        <v>0</v>
      </c>
      <c r="Y1791">
        <v>0</v>
      </c>
    </row>
    <row r="1792" spans="1:25" hidden="1" x14ac:dyDescent="0.2">
      <c r="A1792" t="s">
        <v>831</v>
      </c>
      <c r="B1792" t="s">
        <v>721</v>
      </c>
      <c r="C1792" t="s">
        <v>45</v>
      </c>
      <c r="D1792" t="s">
        <v>56</v>
      </c>
      <c r="E1792">
        <v>3</v>
      </c>
      <c r="F1792" t="s">
        <v>832</v>
      </c>
      <c r="G1792" t="s">
        <v>129</v>
      </c>
      <c r="T1792">
        <v>5</v>
      </c>
      <c r="U1792">
        <v>3</v>
      </c>
      <c r="V1792">
        <v>28</v>
      </c>
      <c r="W1792">
        <v>0</v>
      </c>
      <c r="X1792">
        <v>0</v>
      </c>
      <c r="Y1792">
        <v>0</v>
      </c>
    </row>
    <row r="1793" spans="1:25" hidden="1" x14ac:dyDescent="0.2">
      <c r="A1793" t="s">
        <v>1052</v>
      </c>
      <c r="B1793" t="s">
        <v>721</v>
      </c>
      <c r="C1793" t="s">
        <v>56</v>
      </c>
      <c r="D1793" t="s">
        <v>55</v>
      </c>
      <c r="E1793">
        <v>2</v>
      </c>
      <c r="F1793" t="s">
        <v>1053</v>
      </c>
      <c r="G1793" t="s">
        <v>118</v>
      </c>
      <c r="T1793">
        <v>16</v>
      </c>
      <c r="U1793">
        <v>9</v>
      </c>
      <c r="V1793">
        <v>111</v>
      </c>
      <c r="W1793">
        <v>1</v>
      </c>
      <c r="X1793">
        <v>0</v>
      </c>
      <c r="Y1793">
        <v>1</v>
      </c>
    </row>
    <row r="1794" spans="1:25" hidden="1" x14ac:dyDescent="0.2">
      <c r="A1794" t="s">
        <v>877</v>
      </c>
      <c r="B1794" t="s">
        <v>795</v>
      </c>
      <c r="C1794" t="s">
        <v>35</v>
      </c>
      <c r="D1794" t="s">
        <v>48</v>
      </c>
      <c r="E1794">
        <v>3</v>
      </c>
      <c r="F1794" t="s">
        <v>878</v>
      </c>
      <c r="G1794" t="s">
        <v>131</v>
      </c>
      <c r="T1794">
        <v>3</v>
      </c>
      <c r="U1794">
        <v>1</v>
      </c>
      <c r="V1794">
        <v>7</v>
      </c>
      <c r="W1794">
        <v>0</v>
      </c>
      <c r="X1794">
        <v>0</v>
      </c>
      <c r="Y1794">
        <v>0</v>
      </c>
    </row>
    <row r="1795" spans="1:25" hidden="1" x14ac:dyDescent="0.2">
      <c r="A1795" t="s">
        <v>917</v>
      </c>
      <c r="B1795" t="s">
        <v>795</v>
      </c>
      <c r="C1795" t="s">
        <v>48</v>
      </c>
      <c r="D1795" t="s">
        <v>51</v>
      </c>
      <c r="E1795">
        <v>8</v>
      </c>
      <c r="F1795" t="s">
        <v>918</v>
      </c>
      <c r="G1795" t="s">
        <v>199</v>
      </c>
      <c r="T1795">
        <v>13</v>
      </c>
      <c r="U1795">
        <v>10</v>
      </c>
      <c r="V1795">
        <v>105</v>
      </c>
      <c r="W1795">
        <v>0</v>
      </c>
      <c r="X1795">
        <v>0</v>
      </c>
      <c r="Y1795">
        <v>1</v>
      </c>
    </row>
    <row r="1796" spans="1:25" hidden="1" x14ac:dyDescent="0.2">
      <c r="A1796" t="s">
        <v>843</v>
      </c>
      <c r="B1796" t="s">
        <v>721</v>
      </c>
      <c r="C1796" t="s">
        <v>58</v>
      </c>
      <c r="D1796" t="s">
        <v>42</v>
      </c>
      <c r="E1796">
        <v>3</v>
      </c>
      <c r="F1796" t="s">
        <v>844</v>
      </c>
      <c r="G1796" t="s">
        <v>135</v>
      </c>
      <c r="T1796">
        <v>5</v>
      </c>
      <c r="U1796">
        <v>4</v>
      </c>
      <c r="V1796">
        <v>38</v>
      </c>
      <c r="W1796">
        <v>0</v>
      </c>
      <c r="X1796">
        <v>0</v>
      </c>
      <c r="Y1796">
        <v>0</v>
      </c>
    </row>
    <row r="1797" spans="1:25" hidden="1" x14ac:dyDescent="0.2">
      <c r="A1797" t="s">
        <v>845</v>
      </c>
      <c r="B1797" t="s">
        <v>721</v>
      </c>
      <c r="C1797" t="s">
        <v>61</v>
      </c>
      <c r="D1797" t="s">
        <v>46</v>
      </c>
      <c r="E1797">
        <v>5</v>
      </c>
      <c r="F1797" t="s">
        <v>846</v>
      </c>
      <c r="G1797" t="s">
        <v>163</v>
      </c>
      <c r="T1797">
        <v>8</v>
      </c>
      <c r="U1797">
        <v>6</v>
      </c>
      <c r="V1797">
        <v>55</v>
      </c>
      <c r="W1797">
        <v>1</v>
      </c>
      <c r="X1797">
        <v>0</v>
      </c>
      <c r="Y1797">
        <v>0</v>
      </c>
    </row>
    <row r="1798" spans="1:25" hidden="1" x14ac:dyDescent="0.2">
      <c r="A1798" t="s">
        <v>1303</v>
      </c>
      <c r="B1798" t="s">
        <v>795</v>
      </c>
      <c r="C1798" t="s">
        <v>39</v>
      </c>
      <c r="D1798" t="s">
        <v>61</v>
      </c>
      <c r="E1798">
        <v>2</v>
      </c>
      <c r="F1798" t="s">
        <v>1304</v>
      </c>
      <c r="G1798" t="s">
        <v>110</v>
      </c>
      <c r="T1798">
        <v>1</v>
      </c>
      <c r="U1798">
        <v>0</v>
      </c>
      <c r="V1798">
        <v>0</v>
      </c>
      <c r="W1798">
        <v>0</v>
      </c>
      <c r="X1798">
        <v>0</v>
      </c>
      <c r="Y1798">
        <v>0</v>
      </c>
    </row>
    <row r="1799" spans="1:25" hidden="1" x14ac:dyDescent="0.2">
      <c r="A1799" t="s">
        <v>1142</v>
      </c>
      <c r="B1799" t="s">
        <v>721</v>
      </c>
      <c r="C1799" t="s">
        <v>55</v>
      </c>
      <c r="D1799" t="s">
        <v>56</v>
      </c>
      <c r="E1799">
        <v>2</v>
      </c>
      <c r="F1799" t="s">
        <v>1143</v>
      </c>
      <c r="G1799" t="s">
        <v>118</v>
      </c>
      <c r="T1799">
        <v>2</v>
      </c>
      <c r="U1799">
        <v>0</v>
      </c>
      <c r="V1799">
        <v>0</v>
      </c>
      <c r="W1799">
        <v>0</v>
      </c>
      <c r="X1799">
        <v>0</v>
      </c>
      <c r="Y1799">
        <v>0</v>
      </c>
    </row>
    <row r="1800" spans="1:25" hidden="1" x14ac:dyDescent="0.2">
      <c r="A1800" t="s">
        <v>1247</v>
      </c>
      <c r="B1800" t="s">
        <v>721</v>
      </c>
      <c r="C1800" t="s">
        <v>47</v>
      </c>
      <c r="D1800" t="s">
        <v>49</v>
      </c>
      <c r="E1800">
        <v>6</v>
      </c>
      <c r="F1800" t="s">
        <v>1248</v>
      </c>
      <c r="G1800" t="s">
        <v>179</v>
      </c>
      <c r="T1800">
        <v>5</v>
      </c>
      <c r="U1800">
        <v>2</v>
      </c>
      <c r="V1800">
        <v>30</v>
      </c>
      <c r="W1800">
        <v>1</v>
      </c>
      <c r="X1800">
        <v>0</v>
      </c>
      <c r="Y1800">
        <v>0</v>
      </c>
    </row>
    <row r="1801" spans="1:25" hidden="1" x14ac:dyDescent="0.2">
      <c r="A1801" t="s">
        <v>987</v>
      </c>
      <c r="B1801" t="s">
        <v>721</v>
      </c>
      <c r="C1801" t="s">
        <v>38</v>
      </c>
      <c r="D1801" t="s">
        <v>37</v>
      </c>
      <c r="E1801">
        <v>6</v>
      </c>
      <c r="F1801" t="s">
        <v>988</v>
      </c>
      <c r="G1801" t="s">
        <v>181</v>
      </c>
      <c r="T1801">
        <v>3</v>
      </c>
      <c r="U1801">
        <v>3</v>
      </c>
      <c r="V1801">
        <v>19</v>
      </c>
      <c r="W1801">
        <v>0</v>
      </c>
      <c r="X1801">
        <v>0</v>
      </c>
      <c r="Y1801">
        <v>0</v>
      </c>
    </row>
    <row r="1802" spans="1:25" hidden="1" x14ac:dyDescent="0.2">
      <c r="A1802" t="s">
        <v>1239</v>
      </c>
      <c r="B1802" t="s">
        <v>721</v>
      </c>
      <c r="C1802" t="s">
        <v>58</v>
      </c>
      <c r="D1802" t="s">
        <v>37</v>
      </c>
      <c r="E1802">
        <v>4</v>
      </c>
      <c r="F1802" t="s">
        <v>1240</v>
      </c>
      <c r="G1802" t="s">
        <v>145</v>
      </c>
      <c r="T1802">
        <v>1</v>
      </c>
      <c r="U1802">
        <v>0</v>
      </c>
      <c r="V1802">
        <v>0</v>
      </c>
      <c r="W1802">
        <v>0</v>
      </c>
      <c r="X1802">
        <v>0</v>
      </c>
      <c r="Y1802">
        <v>0</v>
      </c>
    </row>
    <row r="1803" spans="1:25" hidden="1" x14ac:dyDescent="0.2">
      <c r="A1803" t="s">
        <v>869</v>
      </c>
      <c r="B1803" t="s">
        <v>795</v>
      </c>
      <c r="C1803" t="s">
        <v>62</v>
      </c>
      <c r="D1803" t="s">
        <v>39</v>
      </c>
      <c r="E1803">
        <v>6</v>
      </c>
      <c r="F1803" t="s">
        <v>870</v>
      </c>
      <c r="G1803" t="s">
        <v>174</v>
      </c>
      <c r="T1803">
        <v>7</v>
      </c>
      <c r="U1803">
        <v>5</v>
      </c>
      <c r="V1803">
        <v>88</v>
      </c>
      <c r="W1803">
        <v>0</v>
      </c>
      <c r="X1803">
        <v>0</v>
      </c>
      <c r="Y1803">
        <v>0</v>
      </c>
    </row>
    <row r="1804" spans="1:25" hidden="1" x14ac:dyDescent="0.2">
      <c r="A1804" t="s">
        <v>809</v>
      </c>
      <c r="B1804" t="s">
        <v>721</v>
      </c>
      <c r="C1804" t="s">
        <v>40</v>
      </c>
      <c r="D1804" t="s">
        <v>43</v>
      </c>
      <c r="E1804">
        <v>3</v>
      </c>
      <c r="F1804" t="s">
        <v>810</v>
      </c>
      <c r="G1804" t="s">
        <v>127</v>
      </c>
      <c r="T1804">
        <v>2</v>
      </c>
      <c r="U1804">
        <v>1</v>
      </c>
      <c r="V1804">
        <v>13</v>
      </c>
      <c r="W1804">
        <v>0</v>
      </c>
      <c r="X1804">
        <v>0</v>
      </c>
      <c r="Y1804">
        <v>0</v>
      </c>
    </row>
    <row r="1805" spans="1:25" hidden="1" x14ac:dyDescent="0.2">
      <c r="A1805" t="s">
        <v>939</v>
      </c>
      <c r="B1805" t="s">
        <v>721</v>
      </c>
      <c r="C1805" t="s">
        <v>35</v>
      </c>
      <c r="D1805" t="s">
        <v>47</v>
      </c>
      <c r="E1805">
        <v>5</v>
      </c>
      <c r="F1805" t="s">
        <v>940</v>
      </c>
      <c r="G1805" t="s">
        <v>161</v>
      </c>
      <c r="T1805">
        <v>5</v>
      </c>
      <c r="U1805">
        <v>3</v>
      </c>
      <c r="V1805">
        <v>73</v>
      </c>
      <c r="W1805">
        <v>0</v>
      </c>
      <c r="X1805">
        <v>0</v>
      </c>
      <c r="Y1805">
        <v>0</v>
      </c>
    </row>
    <row r="1806" spans="1:25" hidden="1" x14ac:dyDescent="0.2">
      <c r="A1806" t="s">
        <v>935</v>
      </c>
      <c r="B1806" t="s">
        <v>721</v>
      </c>
      <c r="C1806" t="s">
        <v>58</v>
      </c>
      <c r="D1806" t="s">
        <v>43</v>
      </c>
      <c r="E1806">
        <v>2</v>
      </c>
      <c r="F1806" t="s">
        <v>936</v>
      </c>
      <c r="G1806" t="s">
        <v>112</v>
      </c>
      <c r="T1806">
        <v>8</v>
      </c>
      <c r="U1806">
        <v>6</v>
      </c>
      <c r="V1806">
        <v>60</v>
      </c>
      <c r="W1806">
        <v>1</v>
      </c>
      <c r="X1806">
        <v>0</v>
      </c>
      <c r="Y1806">
        <v>0</v>
      </c>
    </row>
    <row r="1807" spans="1:25" hidden="1" x14ac:dyDescent="0.2">
      <c r="A1807" t="s">
        <v>1275</v>
      </c>
      <c r="B1807" t="s">
        <v>721</v>
      </c>
      <c r="C1807" t="s">
        <v>36</v>
      </c>
      <c r="D1807" t="s">
        <v>54</v>
      </c>
      <c r="E1807">
        <v>1</v>
      </c>
      <c r="F1807" t="s">
        <v>1276</v>
      </c>
      <c r="G1807" t="s">
        <v>103</v>
      </c>
      <c r="T1807">
        <v>1</v>
      </c>
      <c r="U1807">
        <v>1</v>
      </c>
      <c r="V1807">
        <v>6</v>
      </c>
      <c r="W1807">
        <v>0</v>
      </c>
      <c r="X1807">
        <v>0</v>
      </c>
      <c r="Y1807">
        <v>0</v>
      </c>
    </row>
    <row r="1808" spans="1:25" hidden="1" x14ac:dyDescent="0.2">
      <c r="A1808" t="s">
        <v>1052</v>
      </c>
      <c r="B1808" t="s">
        <v>721</v>
      </c>
      <c r="C1808" t="s">
        <v>56</v>
      </c>
      <c r="D1808" t="s">
        <v>32</v>
      </c>
      <c r="E1808">
        <v>8</v>
      </c>
      <c r="F1808" t="s">
        <v>1053</v>
      </c>
      <c r="G1808" t="s">
        <v>206</v>
      </c>
      <c r="T1808">
        <v>12</v>
      </c>
      <c r="U1808">
        <v>7</v>
      </c>
      <c r="V1808">
        <v>102</v>
      </c>
      <c r="W1808">
        <v>1</v>
      </c>
      <c r="X1808">
        <v>0</v>
      </c>
      <c r="Y1808">
        <v>1</v>
      </c>
    </row>
    <row r="1809" spans="1:25" hidden="1" x14ac:dyDescent="0.2">
      <c r="A1809" t="s">
        <v>835</v>
      </c>
      <c r="B1809" t="s">
        <v>795</v>
      </c>
      <c r="C1809" t="s">
        <v>41</v>
      </c>
      <c r="D1809" t="s">
        <v>37</v>
      </c>
      <c r="E1809">
        <v>8</v>
      </c>
      <c r="F1809" t="s">
        <v>836</v>
      </c>
      <c r="G1809" t="s">
        <v>201</v>
      </c>
      <c r="T1809">
        <v>1</v>
      </c>
      <c r="U1809">
        <v>0</v>
      </c>
      <c r="V1809">
        <v>0</v>
      </c>
      <c r="W1809">
        <v>0</v>
      </c>
      <c r="X1809">
        <v>0</v>
      </c>
      <c r="Y1809">
        <v>0</v>
      </c>
    </row>
    <row r="1810" spans="1:25" hidden="1" x14ac:dyDescent="0.2">
      <c r="A1810" t="s">
        <v>1243</v>
      </c>
      <c r="B1810" t="s">
        <v>795</v>
      </c>
      <c r="C1810" t="s">
        <v>40</v>
      </c>
      <c r="D1810" t="s">
        <v>58</v>
      </c>
      <c r="E1810">
        <v>7</v>
      </c>
      <c r="F1810" t="s">
        <v>1244</v>
      </c>
      <c r="G1810" t="s">
        <v>184</v>
      </c>
      <c r="T1810">
        <v>2</v>
      </c>
      <c r="U1810">
        <v>2</v>
      </c>
      <c r="V1810">
        <v>13</v>
      </c>
      <c r="W1810">
        <v>0</v>
      </c>
      <c r="X1810">
        <v>0</v>
      </c>
      <c r="Y1810">
        <v>0</v>
      </c>
    </row>
    <row r="1811" spans="1:25" hidden="1" x14ac:dyDescent="0.2">
      <c r="A1811" t="s">
        <v>985</v>
      </c>
      <c r="B1811" t="s">
        <v>721</v>
      </c>
      <c r="C1811" t="s">
        <v>55</v>
      </c>
      <c r="D1811" t="s">
        <v>51</v>
      </c>
      <c r="E1811">
        <v>3</v>
      </c>
      <c r="F1811" t="s">
        <v>986</v>
      </c>
      <c r="G1811" t="s">
        <v>125</v>
      </c>
      <c r="T1811">
        <v>5</v>
      </c>
      <c r="U1811">
        <v>2</v>
      </c>
      <c r="V1811">
        <v>29</v>
      </c>
      <c r="W1811">
        <v>0</v>
      </c>
      <c r="X1811">
        <v>0</v>
      </c>
      <c r="Y1811">
        <v>0</v>
      </c>
    </row>
    <row r="1812" spans="1:25" hidden="1" x14ac:dyDescent="0.2">
      <c r="A1812" t="s">
        <v>893</v>
      </c>
      <c r="B1812" t="s">
        <v>721</v>
      </c>
      <c r="C1812" t="s">
        <v>46</v>
      </c>
      <c r="D1812" t="s">
        <v>35</v>
      </c>
      <c r="E1812">
        <v>4</v>
      </c>
      <c r="F1812" t="s">
        <v>894</v>
      </c>
      <c r="G1812" t="s">
        <v>151</v>
      </c>
      <c r="T1812">
        <v>7</v>
      </c>
      <c r="U1812">
        <v>5</v>
      </c>
      <c r="V1812">
        <v>59</v>
      </c>
      <c r="W1812">
        <v>0</v>
      </c>
      <c r="X1812">
        <v>0</v>
      </c>
      <c r="Y1812">
        <v>0</v>
      </c>
    </row>
    <row r="1813" spans="1:25" hidden="1" x14ac:dyDescent="0.2">
      <c r="A1813" t="s">
        <v>1042</v>
      </c>
      <c r="B1813" t="s">
        <v>795</v>
      </c>
      <c r="C1813" t="s">
        <v>36</v>
      </c>
      <c r="D1813" t="s">
        <v>53</v>
      </c>
      <c r="E1813">
        <v>7</v>
      </c>
      <c r="F1813" t="s">
        <v>1043</v>
      </c>
      <c r="G1813" t="s">
        <v>191</v>
      </c>
      <c r="T1813">
        <v>1</v>
      </c>
      <c r="U1813">
        <v>0</v>
      </c>
      <c r="V1813">
        <v>0</v>
      </c>
      <c r="W1813">
        <v>0</v>
      </c>
      <c r="X1813">
        <v>0</v>
      </c>
      <c r="Y1813">
        <v>0</v>
      </c>
    </row>
    <row r="1814" spans="1:25" hidden="1" x14ac:dyDescent="0.2">
      <c r="A1814" t="s">
        <v>989</v>
      </c>
      <c r="B1814" t="s">
        <v>721</v>
      </c>
      <c r="C1814" t="s">
        <v>59</v>
      </c>
      <c r="D1814" t="s">
        <v>40</v>
      </c>
      <c r="E1814">
        <v>4</v>
      </c>
      <c r="F1814" t="s">
        <v>990</v>
      </c>
      <c r="G1814" t="s">
        <v>143</v>
      </c>
      <c r="T1814">
        <v>9</v>
      </c>
      <c r="U1814">
        <v>6</v>
      </c>
      <c r="V1814">
        <v>75</v>
      </c>
      <c r="W1814">
        <v>0</v>
      </c>
      <c r="X1814">
        <v>0</v>
      </c>
      <c r="Y1814">
        <v>0</v>
      </c>
    </row>
    <row r="1815" spans="1:25" hidden="1" x14ac:dyDescent="0.2">
      <c r="A1815" t="s">
        <v>1078</v>
      </c>
      <c r="B1815" t="s">
        <v>721</v>
      </c>
      <c r="C1815" t="s">
        <v>41</v>
      </c>
      <c r="D1815" t="s">
        <v>37</v>
      </c>
      <c r="E1815">
        <v>8</v>
      </c>
      <c r="F1815" t="s">
        <v>1079</v>
      </c>
      <c r="G1815" t="s">
        <v>201</v>
      </c>
      <c r="T1815">
        <v>9</v>
      </c>
      <c r="U1815">
        <v>8</v>
      </c>
      <c r="V1815">
        <v>114</v>
      </c>
      <c r="W1815">
        <v>1</v>
      </c>
      <c r="X1815">
        <v>0</v>
      </c>
      <c r="Y1815">
        <v>1</v>
      </c>
    </row>
    <row r="1816" spans="1:25" hidden="1" x14ac:dyDescent="0.2">
      <c r="A1816" t="s">
        <v>833</v>
      </c>
      <c r="B1816" t="s">
        <v>795</v>
      </c>
      <c r="C1816" t="s">
        <v>33</v>
      </c>
      <c r="D1816" t="s">
        <v>59</v>
      </c>
      <c r="E1816">
        <v>5</v>
      </c>
      <c r="F1816" t="s">
        <v>834</v>
      </c>
      <c r="G1816" t="s">
        <v>154</v>
      </c>
      <c r="T1816">
        <v>1</v>
      </c>
      <c r="U1816">
        <v>1</v>
      </c>
      <c r="V1816">
        <v>4</v>
      </c>
      <c r="W1816">
        <v>0</v>
      </c>
      <c r="X1816">
        <v>0</v>
      </c>
      <c r="Y1816">
        <v>0</v>
      </c>
    </row>
    <row r="1817" spans="1:25" hidden="1" x14ac:dyDescent="0.2">
      <c r="A1817" t="s">
        <v>1253</v>
      </c>
      <c r="B1817" t="s">
        <v>721</v>
      </c>
      <c r="C1817" t="s">
        <v>40</v>
      </c>
      <c r="D1817" t="s">
        <v>43</v>
      </c>
      <c r="E1817">
        <v>3</v>
      </c>
      <c r="F1817" t="s">
        <v>1254</v>
      </c>
      <c r="G1817" t="s">
        <v>127</v>
      </c>
      <c r="T1817">
        <v>9</v>
      </c>
      <c r="U1817">
        <v>4</v>
      </c>
      <c r="V1817">
        <v>68</v>
      </c>
      <c r="W1817">
        <v>0</v>
      </c>
      <c r="X1817">
        <v>0</v>
      </c>
      <c r="Y1817">
        <v>0</v>
      </c>
    </row>
    <row r="1818" spans="1:25" hidden="1" x14ac:dyDescent="0.2">
      <c r="A1818" t="s">
        <v>1148</v>
      </c>
      <c r="B1818" t="s">
        <v>795</v>
      </c>
      <c r="C1818" t="s">
        <v>59</v>
      </c>
      <c r="D1818" t="s">
        <v>44</v>
      </c>
      <c r="E1818">
        <v>8</v>
      </c>
      <c r="F1818" t="s">
        <v>1149</v>
      </c>
      <c r="G1818" t="s">
        <v>209</v>
      </c>
      <c r="T1818">
        <v>11</v>
      </c>
      <c r="U1818">
        <v>7</v>
      </c>
      <c r="V1818">
        <v>43</v>
      </c>
      <c r="W1818">
        <v>1</v>
      </c>
      <c r="X1818">
        <v>0</v>
      </c>
      <c r="Y1818">
        <v>0</v>
      </c>
    </row>
    <row r="1819" spans="1:25" hidden="1" x14ac:dyDescent="0.2">
      <c r="A1819" t="s">
        <v>1090</v>
      </c>
      <c r="B1819" t="s">
        <v>795</v>
      </c>
      <c r="C1819" t="s">
        <v>52</v>
      </c>
      <c r="D1819" t="s">
        <v>61</v>
      </c>
      <c r="E1819">
        <v>6</v>
      </c>
      <c r="F1819" t="s">
        <v>1091</v>
      </c>
      <c r="G1819" t="s">
        <v>170</v>
      </c>
      <c r="T1819">
        <v>11</v>
      </c>
      <c r="U1819">
        <v>6</v>
      </c>
      <c r="V1819">
        <v>59</v>
      </c>
      <c r="W1819">
        <v>0</v>
      </c>
      <c r="X1819">
        <v>0</v>
      </c>
      <c r="Y1819">
        <v>0</v>
      </c>
    </row>
    <row r="1820" spans="1:25" hidden="1" x14ac:dyDescent="0.2">
      <c r="A1820" t="s">
        <v>1299</v>
      </c>
      <c r="B1820" t="s">
        <v>721</v>
      </c>
      <c r="C1820" t="s">
        <v>39</v>
      </c>
      <c r="D1820" t="s">
        <v>31</v>
      </c>
      <c r="E1820">
        <v>4</v>
      </c>
      <c r="F1820" t="s">
        <v>1300</v>
      </c>
      <c r="G1820" t="s">
        <v>150</v>
      </c>
      <c r="T1820">
        <v>8</v>
      </c>
      <c r="U1820">
        <v>6</v>
      </c>
      <c r="V1820">
        <v>70</v>
      </c>
      <c r="W1820">
        <v>0</v>
      </c>
      <c r="X1820">
        <v>0</v>
      </c>
      <c r="Y1820">
        <v>0</v>
      </c>
    </row>
    <row r="1821" spans="1:25" hidden="1" x14ac:dyDescent="0.2">
      <c r="A1821" t="s">
        <v>931</v>
      </c>
      <c r="B1821" t="s">
        <v>721</v>
      </c>
      <c r="C1821" t="s">
        <v>48</v>
      </c>
      <c r="D1821" t="s">
        <v>55</v>
      </c>
      <c r="E1821">
        <v>4</v>
      </c>
      <c r="F1821" t="s">
        <v>932</v>
      </c>
      <c r="G1821" t="s">
        <v>139</v>
      </c>
      <c r="T1821">
        <v>1</v>
      </c>
      <c r="U1821">
        <v>1</v>
      </c>
      <c r="V1821">
        <v>18</v>
      </c>
      <c r="W1821">
        <v>0</v>
      </c>
      <c r="X1821">
        <v>0</v>
      </c>
      <c r="Y1821">
        <v>0</v>
      </c>
    </row>
    <row r="1822" spans="1:25" hidden="1" x14ac:dyDescent="0.2">
      <c r="A1822" t="s">
        <v>929</v>
      </c>
      <c r="B1822" t="s">
        <v>721</v>
      </c>
      <c r="C1822" t="s">
        <v>36</v>
      </c>
      <c r="D1822" t="s">
        <v>44</v>
      </c>
      <c r="E1822">
        <v>4</v>
      </c>
      <c r="F1822" t="s">
        <v>930</v>
      </c>
      <c r="G1822" t="s">
        <v>140</v>
      </c>
      <c r="T1822">
        <v>15</v>
      </c>
      <c r="U1822">
        <v>10</v>
      </c>
      <c r="V1822">
        <v>147</v>
      </c>
      <c r="W1822">
        <v>1</v>
      </c>
      <c r="X1822">
        <v>0</v>
      </c>
      <c r="Y1822">
        <v>1</v>
      </c>
    </row>
    <row r="1823" spans="1:25" hidden="1" x14ac:dyDescent="0.2">
      <c r="A1823" t="s">
        <v>999</v>
      </c>
      <c r="B1823" t="s">
        <v>721</v>
      </c>
      <c r="C1823" t="s">
        <v>42</v>
      </c>
      <c r="D1823" t="s">
        <v>33</v>
      </c>
      <c r="E1823">
        <v>7</v>
      </c>
      <c r="F1823" t="s">
        <v>1000</v>
      </c>
      <c r="G1823" t="s">
        <v>186</v>
      </c>
      <c r="T1823">
        <v>2</v>
      </c>
      <c r="U1823">
        <v>2</v>
      </c>
      <c r="V1823">
        <v>37</v>
      </c>
      <c r="W1823">
        <v>0</v>
      </c>
      <c r="X1823">
        <v>0</v>
      </c>
      <c r="Y1823">
        <v>0</v>
      </c>
    </row>
    <row r="1824" spans="1:25" hidden="1" x14ac:dyDescent="0.2">
      <c r="A1824" t="s">
        <v>897</v>
      </c>
      <c r="B1824" t="s">
        <v>721</v>
      </c>
      <c r="C1824" t="s">
        <v>50</v>
      </c>
      <c r="D1824" t="s">
        <v>38</v>
      </c>
      <c r="E1824">
        <v>1</v>
      </c>
      <c r="F1824" t="s">
        <v>898</v>
      </c>
      <c r="G1824" t="s">
        <v>105</v>
      </c>
      <c r="T1824">
        <v>11</v>
      </c>
      <c r="U1824">
        <v>9</v>
      </c>
      <c r="V1824">
        <v>141</v>
      </c>
      <c r="W1824">
        <v>2</v>
      </c>
      <c r="X1824">
        <v>0</v>
      </c>
      <c r="Y1824">
        <v>1</v>
      </c>
    </row>
    <row r="1825" spans="1:25" hidden="1" x14ac:dyDescent="0.2">
      <c r="A1825" t="s">
        <v>1030</v>
      </c>
      <c r="B1825" t="s">
        <v>721</v>
      </c>
      <c r="C1825" t="s">
        <v>42</v>
      </c>
      <c r="D1825" t="s">
        <v>53</v>
      </c>
      <c r="E1825">
        <v>1</v>
      </c>
      <c r="F1825" t="s">
        <v>1031</v>
      </c>
      <c r="G1825" t="s">
        <v>98</v>
      </c>
      <c r="T1825">
        <v>3</v>
      </c>
      <c r="U1825">
        <v>1</v>
      </c>
      <c r="V1825">
        <v>12</v>
      </c>
      <c r="W1825">
        <v>0</v>
      </c>
      <c r="X1825">
        <v>0</v>
      </c>
      <c r="Y1825">
        <v>0</v>
      </c>
    </row>
    <row r="1826" spans="1:25" x14ac:dyDescent="0.2">
      <c r="A1826" t="s">
        <v>1018</v>
      </c>
      <c r="B1826" t="s">
        <v>795</v>
      </c>
      <c r="C1826" t="s">
        <v>56</v>
      </c>
      <c r="D1826" t="s">
        <v>45</v>
      </c>
      <c r="E1826">
        <v>3</v>
      </c>
      <c r="F1826" t="s">
        <v>1019</v>
      </c>
      <c r="G1826" t="s">
        <v>129</v>
      </c>
      <c r="T1826">
        <v>1</v>
      </c>
      <c r="U1826">
        <v>1</v>
      </c>
      <c r="V1826">
        <v>8</v>
      </c>
      <c r="W1826">
        <v>0</v>
      </c>
      <c r="X1826">
        <v>0</v>
      </c>
      <c r="Y1826">
        <v>0</v>
      </c>
    </row>
    <row r="1827" spans="1:25" hidden="1" x14ac:dyDescent="0.2">
      <c r="A1827" t="s">
        <v>762</v>
      </c>
      <c r="B1827" t="s">
        <v>721</v>
      </c>
      <c r="C1827" t="s">
        <v>58</v>
      </c>
      <c r="D1827" t="s">
        <v>51</v>
      </c>
      <c r="E1827">
        <v>6</v>
      </c>
      <c r="F1827" t="s">
        <v>763</v>
      </c>
      <c r="G1827" t="s">
        <v>171</v>
      </c>
      <c r="T1827">
        <v>5</v>
      </c>
      <c r="U1827">
        <v>2</v>
      </c>
      <c r="V1827">
        <v>31</v>
      </c>
      <c r="W1827">
        <v>0</v>
      </c>
      <c r="X1827">
        <v>0</v>
      </c>
      <c r="Y1827">
        <v>0</v>
      </c>
    </row>
    <row r="1828" spans="1:25" hidden="1" x14ac:dyDescent="0.2">
      <c r="A1828" t="s">
        <v>1024</v>
      </c>
      <c r="B1828" t="s">
        <v>721</v>
      </c>
      <c r="C1828" t="s">
        <v>53</v>
      </c>
      <c r="D1828" t="s">
        <v>50</v>
      </c>
      <c r="E1828">
        <v>5</v>
      </c>
      <c r="F1828" t="s">
        <v>1025</v>
      </c>
      <c r="G1828" t="s">
        <v>162</v>
      </c>
      <c r="T1828">
        <v>4</v>
      </c>
      <c r="U1828">
        <v>1</v>
      </c>
      <c r="V1828">
        <v>4</v>
      </c>
      <c r="W1828">
        <v>0</v>
      </c>
      <c r="X1828">
        <v>0</v>
      </c>
      <c r="Y1828">
        <v>0</v>
      </c>
    </row>
    <row r="1829" spans="1:25" hidden="1" x14ac:dyDescent="0.2">
      <c r="A1829" t="s">
        <v>1245</v>
      </c>
      <c r="B1829" t="s">
        <v>721</v>
      </c>
      <c r="C1829" t="s">
        <v>43</v>
      </c>
      <c r="D1829" t="s">
        <v>34</v>
      </c>
      <c r="E1829">
        <v>5</v>
      </c>
      <c r="F1829" t="s">
        <v>1246</v>
      </c>
      <c r="G1829" t="s">
        <v>165</v>
      </c>
      <c r="T1829">
        <v>2</v>
      </c>
      <c r="U1829">
        <v>2</v>
      </c>
      <c r="V1829">
        <v>23</v>
      </c>
      <c r="W1829">
        <v>0</v>
      </c>
      <c r="X1829">
        <v>0</v>
      </c>
      <c r="Y1829">
        <v>0</v>
      </c>
    </row>
    <row r="1830" spans="1:25" hidden="1" x14ac:dyDescent="0.2">
      <c r="A1830" t="s">
        <v>1074</v>
      </c>
      <c r="B1830" t="s">
        <v>795</v>
      </c>
      <c r="C1830" t="s">
        <v>50</v>
      </c>
      <c r="D1830" t="s">
        <v>54</v>
      </c>
      <c r="E1830">
        <v>7</v>
      </c>
      <c r="F1830" t="s">
        <v>1075</v>
      </c>
      <c r="G1830" t="s">
        <v>183</v>
      </c>
      <c r="T1830">
        <v>6</v>
      </c>
      <c r="U1830">
        <v>3</v>
      </c>
      <c r="V1830">
        <v>36</v>
      </c>
      <c r="W1830">
        <v>0</v>
      </c>
      <c r="X1830">
        <v>0</v>
      </c>
      <c r="Y1830">
        <v>0</v>
      </c>
    </row>
    <row r="1831" spans="1:25" hidden="1" x14ac:dyDescent="0.2">
      <c r="A1831" t="s">
        <v>770</v>
      </c>
      <c r="B1831" t="s">
        <v>721</v>
      </c>
      <c r="C1831" t="s">
        <v>61</v>
      </c>
      <c r="D1831" t="s">
        <v>39</v>
      </c>
      <c r="E1831">
        <v>2</v>
      </c>
      <c r="F1831" t="s">
        <v>771</v>
      </c>
      <c r="G1831" t="s">
        <v>110</v>
      </c>
      <c r="T1831">
        <v>10</v>
      </c>
      <c r="U1831">
        <v>6</v>
      </c>
      <c r="V1831">
        <v>80</v>
      </c>
      <c r="W1831">
        <v>0</v>
      </c>
      <c r="X1831">
        <v>0</v>
      </c>
      <c r="Y1831">
        <v>0</v>
      </c>
    </row>
    <row r="1832" spans="1:25" hidden="1" x14ac:dyDescent="0.2">
      <c r="A1832" t="s">
        <v>1259</v>
      </c>
      <c r="B1832" t="s">
        <v>721</v>
      </c>
      <c r="C1832" t="s">
        <v>39</v>
      </c>
      <c r="D1832" t="s">
        <v>31</v>
      </c>
      <c r="E1832">
        <v>4</v>
      </c>
      <c r="F1832" t="s">
        <v>1260</v>
      </c>
      <c r="G1832" t="s">
        <v>150</v>
      </c>
      <c r="T1832">
        <v>10</v>
      </c>
      <c r="U1832">
        <v>8</v>
      </c>
      <c r="V1832">
        <v>83</v>
      </c>
      <c r="W1832">
        <v>1</v>
      </c>
      <c r="X1832">
        <v>0</v>
      </c>
      <c r="Y1832">
        <v>0</v>
      </c>
    </row>
    <row r="1833" spans="1:25" hidden="1" x14ac:dyDescent="0.2">
      <c r="A1833" t="s">
        <v>1283</v>
      </c>
      <c r="B1833" t="s">
        <v>721</v>
      </c>
      <c r="C1833" t="s">
        <v>40</v>
      </c>
      <c r="D1833" t="s">
        <v>36</v>
      </c>
      <c r="E1833">
        <v>5</v>
      </c>
      <c r="F1833" t="s">
        <v>1284</v>
      </c>
      <c r="G1833" t="s">
        <v>158</v>
      </c>
      <c r="T1833">
        <v>4</v>
      </c>
      <c r="U1833">
        <v>4</v>
      </c>
      <c r="V1833">
        <v>64</v>
      </c>
      <c r="W1833">
        <v>0</v>
      </c>
      <c r="X1833">
        <v>0</v>
      </c>
      <c r="Y1833">
        <v>0</v>
      </c>
    </row>
    <row r="1834" spans="1:25" hidden="1" x14ac:dyDescent="0.2">
      <c r="A1834" t="s">
        <v>1100</v>
      </c>
      <c r="B1834" t="s">
        <v>795</v>
      </c>
      <c r="C1834" t="s">
        <v>53</v>
      </c>
      <c r="D1834" t="s">
        <v>37</v>
      </c>
      <c r="E1834">
        <v>3</v>
      </c>
      <c r="F1834" t="s">
        <v>1101</v>
      </c>
      <c r="G1834" t="s">
        <v>123</v>
      </c>
      <c r="T1834">
        <v>1</v>
      </c>
      <c r="U1834">
        <v>0</v>
      </c>
      <c r="V1834">
        <v>0</v>
      </c>
      <c r="W1834">
        <v>0</v>
      </c>
      <c r="X1834">
        <v>0</v>
      </c>
      <c r="Y1834">
        <v>0</v>
      </c>
    </row>
    <row r="1835" spans="1:25" hidden="1" x14ac:dyDescent="0.2">
      <c r="A1835" t="s">
        <v>937</v>
      </c>
      <c r="B1835" t="s">
        <v>795</v>
      </c>
      <c r="C1835" t="s">
        <v>43</v>
      </c>
      <c r="D1835" t="s">
        <v>42</v>
      </c>
      <c r="E1835">
        <v>8</v>
      </c>
      <c r="F1835" t="s">
        <v>938</v>
      </c>
      <c r="G1835" t="s">
        <v>196</v>
      </c>
      <c r="T1835">
        <v>9</v>
      </c>
      <c r="U1835">
        <v>6</v>
      </c>
      <c r="V1835">
        <v>113</v>
      </c>
      <c r="W1835">
        <v>1</v>
      </c>
      <c r="X1835">
        <v>0</v>
      </c>
      <c r="Y1835">
        <v>1</v>
      </c>
    </row>
    <row r="1836" spans="1:25" hidden="1" x14ac:dyDescent="0.2">
      <c r="A1836" t="s">
        <v>1040</v>
      </c>
      <c r="B1836" t="s">
        <v>795</v>
      </c>
      <c r="C1836" t="s">
        <v>62</v>
      </c>
      <c r="D1836" t="s">
        <v>47</v>
      </c>
      <c r="E1836">
        <v>3</v>
      </c>
      <c r="F1836" t="s">
        <v>1041</v>
      </c>
      <c r="G1836" t="s">
        <v>138</v>
      </c>
      <c r="T1836">
        <v>1</v>
      </c>
      <c r="U1836">
        <v>0</v>
      </c>
      <c r="V1836">
        <v>0</v>
      </c>
      <c r="W1836">
        <v>0</v>
      </c>
      <c r="X1836">
        <v>0</v>
      </c>
      <c r="Y1836">
        <v>0</v>
      </c>
    </row>
    <row r="1837" spans="1:25" hidden="1" x14ac:dyDescent="0.2">
      <c r="A1837" t="s">
        <v>1060</v>
      </c>
      <c r="B1837" t="s">
        <v>721</v>
      </c>
      <c r="C1837" t="s">
        <v>38</v>
      </c>
      <c r="D1837" t="s">
        <v>37</v>
      </c>
      <c r="E1837">
        <v>6</v>
      </c>
      <c r="F1837" t="s">
        <v>1061</v>
      </c>
      <c r="G1837" t="s">
        <v>181</v>
      </c>
      <c r="T1837">
        <v>6</v>
      </c>
      <c r="U1837">
        <v>3</v>
      </c>
      <c r="V1837">
        <v>76</v>
      </c>
      <c r="W1837">
        <v>1</v>
      </c>
      <c r="X1837">
        <v>0</v>
      </c>
      <c r="Y1837">
        <v>0</v>
      </c>
    </row>
    <row r="1838" spans="1:25" hidden="1" x14ac:dyDescent="0.2">
      <c r="A1838" t="s">
        <v>1305</v>
      </c>
      <c r="B1838" t="s">
        <v>1306</v>
      </c>
      <c r="C1838" t="s">
        <v>56</v>
      </c>
      <c r="D1838" t="s">
        <v>52</v>
      </c>
      <c r="E1838">
        <v>4</v>
      </c>
      <c r="F1838" t="s">
        <v>1307</v>
      </c>
      <c r="G1838" t="s">
        <v>147</v>
      </c>
      <c r="T1838">
        <v>1</v>
      </c>
      <c r="U1838">
        <v>0</v>
      </c>
      <c r="V1838">
        <v>0</v>
      </c>
      <c r="W1838">
        <v>0</v>
      </c>
      <c r="X1838">
        <v>0</v>
      </c>
      <c r="Y1838">
        <v>0</v>
      </c>
    </row>
    <row r="1839" spans="1:25" hidden="1" x14ac:dyDescent="0.2">
      <c r="A1839" t="s">
        <v>1058</v>
      </c>
      <c r="B1839" t="s">
        <v>721</v>
      </c>
      <c r="C1839" t="s">
        <v>31</v>
      </c>
      <c r="D1839" t="s">
        <v>56</v>
      </c>
      <c r="E1839">
        <v>5</v>
      </c>
      <c r="F1839" t="s">
        <v>1059</v>
      </c>
      <c r="G1839" t="s">
        <v>164</v>
      </c>
      <c r="T1839">
        <v>3</v>
      </c>
      <c r="U1839">
        <v>2</v>
      </c>
      <c r="V1839">
        <v>15</v>
      </c>
      <c r="W1839">
        <v>0</v>
      </c>
      <c r="X1839">
        <v>0</v>
      </c>
      <c r="Y1839">
        <v>0</v>
      </c>
    </row>
    <row r="1840" spans="1:25" hidden="1" x14ac:dyDescent="0.2">
      <c r="A1840" t="s">
        <v>1303</v>
      </c>
      <c r="B1840" t="s">
        <v>795</v>
      </c>
      <c r="C1840" t="s">
        <v>39</v>
      </c>
      <c r="D1840" t="s">
        <v>60</v>
      </c>
      <c r="E1840">
        <v>1</v>
      </c>
      <c r="F1840" t="s">
        <v>1304</v>
      </c>
      <c r="G1840" t="s">
        <v>106</v>
      </c>
      <c r="T1840">
        <v>2</v>
      </c>
      <c r="U1840">
        <v>1</v>
      </c>
      <c r="V1840">
        <v>3</v>
      </c>
      <c r="W1840">
        <v>0</v>
      </c>
      <c r="X1840">
        <v>0</v>
      </c>
      <c r="Y1840">
        <v>0</v>
      </c>
    </row>
    <row r="1841" spans="1:25" hidden="1" x14ac:dyDescent="0.2">
      <c r="A1841" t="s">
        <v>869</v>
      </c>
      <c r="B1841" t="s">
        <v>795</v>
      </c>
      <c r="C1841" t="s">
        <v>62</v>
      </c>
      <c r="D1841" t="s">
        <v>33</v>
      </c>
      <c r="E1841">
        <v>1</v>
      </c>
      <c r="F1841" t="s">
        <v>870</v>
      </c>
      <c r="G1841" t="s">
        <v>97</v>
      </c>
      <c r="T1841">
        <v>6</v>
      </c>
      <c r="U1841">
        <v>6</v>
      </c>
      <c r="V1841">
        <v>106</v>
      </c>
      <c r="W1841">
        <v>2</v>
      </c>
      <c r="X1841">
        <v>0</v>
      </c>
      <c r="Y1841">
        <v>1</v>
      </c>
    </row>
    <row r="1842" spans="1:25" hidden="1" x14ac:dyDescent="0.2">
      <c r="A1842" t="s">
        <v>887</v>
      </c>
      <c r="B1842" t="s">
        <v>721</v>
      </c>
      <c r="C1842" t="s">
        <v>62</v>
      </c>
      <c r="D1842" t="s">
        <v>48</v>
      </c>
      <c r="E1842">
        <v>7</v>
      </c>
      <c r="F1842" t="s">
        <v>888</v>
      </c>
      <c r="G1842" t="s">
        <v>190</v>
      </c>
      <c r="T1842">
        <v>6</v>
      </c>
      <c r="U1842">
        <v>3</v>
      </c>
      <c r="V1842">
        <v>71</v>
      </c>
      <c r="W1842">
        <v>0</v>
      </c>
      <c r="X1842">
        <v>0</v>
      </c>
      <c r="Y1842">
        <v>0</v>
      </c>
    </row>
    <row r="1843" spans="1:25" hidden="1" x14ac:dyDescent="0.2">
      <c r="A1843" t="s">
        <v>1308</v>
      </c>
      <c r="B1843" t="s">
        <v>721</v>
      </c>
      <c r="C1843" t="s">
        <v>33</v>
      </c>
      <c r="D1843" t="s">
        <v>40</v>
      </c>
      <c r="E1843">
        <v>6</v>
      </c>
      <c r="F1843" t="s">
        <v>1309</v>
      </c>
      <c r="G1843" t="s">
        <v>173</v>
      </c>
      <c r="T1843">
        <v>1</v>
      </c>
      <c r="U1843">
        <v>1</v>
      </c>
      <c r="V1843">
        <v>5</v>
      </c>
      <c r="W1843">
        <v>0</v>
      </c>
      <c r="X1843">
        <v>0</v>
      </c>
      <c r="Y1843">
        <v>0</v>
      </c>
    </row>
    <row r="1844" spans="1:25" hidden="1" x14ac:dyDescent="0.2">
      <c r="A1844" t="s">
        <v>1273</v>
      </c>
      <c r="B1844" t="s">
        <v>721</v>
      </c>
      <c r="C1844" t="s">
        <v>32</v>
      </c>
      <c r="D1844" t="s">
        <v>53</v>
      </c>
      <c r="E1844">
        <v>6</v>
      </c>
      <c r="F1844" t="s">
        <v>1274</v>
      </c>
      <c r="G1844" t="s">
        <v>176</v>
      </c>
      <c r="T1844">
        <v>3</v>
      </c>
      <c r="U1844">
        <v>2</v>
      </c>
      <c r="V1844">
        <v>17</v>
      </c>
      <c r="W1844">
        <v>0</v>
      </c>
      <c r="X1844">
        <v>0</v>
      </c>
      <c r="Y1844">
        <v>0</v>
      </c>
    </row>
    <row r="1845" spans="1:25" hidden="1" x14ac:dyDescent="0.2">
      <c r="A1845" t="s">
        <v>915</v>
      </c>
      <c r="B1845" t="s">
        <v>795</v>
      </c>
      <c r="C1845" t="s">
        <v>50</v>
      </c>
      <c r="D1845" t="s">
        <v>36</v>
      </c>
      <c r="E1845">
        <v>8</v>
      </c>
      <c r="F1845" t="s">
        <v>916</v>
      </c>
      <c r="G1845" t="s">
        <v>204</v>
      </c>
      <c r="T1845">
        <v>1</v>
      </c>
      <c r="U1845">
        <v>1</v>
      </c>
      <c r="V1845">
        <v>7</v>
      </c>
      <c r="W1845">
        <v>0</v>
      </c>
      <c r="X1845">
        <v>0</v>
      </c>
      <c r="Y1845">
        <v>0</v>
      </c>
    </row>
    <row r="1846" spans="1:25" hidden="1" x14ac:dyDescent="0.2">
      <c r="A1846" t="s">
        <v>1020</v>
      </c>
      <c r="B1846" t="s">
        <v>721</v>
      </c>
      <c r="C1846" t="s">
        <v>44</v>
      </c>
      <c r="D1846" t="s">
        <v>40</v>
      </c>
      <c r="E1846">
        <v>1</v>
      </c>
      <c r="F1846" t="s">
        <v>1021</v>
      </c>
      <c r="G1846" t="s">
        <v>92</v>
      </c>
      <c r="T1846">
        <v>6</v>
      </c>
      <c r="U1846">
        <v>4</v>
      </c>
      <c r="V1846">
        <v>45</v>
      </c>
      <c r="W1846">
        <v>1</v>
      </c>
      <c r="X1846">
        <v>0</v>
      </c>
      <c r="Y1846">
        <v>0</v>
      </c>
    </row>
    <row r="1847" spans="1:25" hidden="1" x14ac:dyDescent="0.2">
      <c r="A1847" t="s">
        <v>1308</v>
      </c>
      <c r="B1847" t="s">
        <v>721</v>
      </c>
      <c r="C1847" t="s">
        <v>33</v>
      </c>
      <c r="D1847" t="s">
        <v>59</v>
      </c>
      <c r="E1847">
        <v>5</v>
      </c>
      <c r="F1847" t="s">
        <v>1309</v>
      </c>
      <c r="G1847" t="s">
        <v>154</v>
      </c>
      <c r="T1847">
        <v>2</v>
      </c>
      <c r="U1847">
        <v>2</v>
      </c>
      <c r="V1847">
        <v>53</v>
      </c>
      <c r="W1847">
        <v>2</v>
      </c>
      <c r="X1847">
        <v>0</v>
      </c>
      <c r="Y1847">
        <v>0</v>
      </c>
    </row>
    <row r="1848" spans="1:25" hidden="1" x14ac:dyDescent="0.2">
      <c r="A1848" t="s">
        <v>927</v>
      </c>
      <c r="B1848" t="s">
        <v>721</v>
      </c>
      <c r="C1848" t="s">
        <v>46</v>
      </c>
      <c r="D1848" t="s">
        <v>55</v>
      </c>
      <c r="E1848">
        <v>7</v>
      </c>
      <c r="F1848" t="s">
        <v>928</v>
      </c>
      <c r="G1848" t="s">
        <v>195</v>
      </c>
      <c r="T1848">
        <v>5</v>
      </c>
      <c r="U1848">
        <v>3</v>
      </c>
      <c r="V1848">
        <v>39</v>
      </c>
      <c r="W1848">
        <v>0</v>
      </c>
      <c r="X1848">
        <v>0</v>
      </c>
      <c r="Y1848">
        <v>0</v>
      </c>
    </row>
    <row r="1849" spans="1:25" hidden="1" x14ac:dyDescent="0.2">
      <c r="A1849" t="s">
        <v>855</v>
      </c>
      <c r="B1849" t="s">
        <v>721</v>
      </c>
      <c r="C1849" t="s">
        <v>45</v>
      </c>
      <c r="D1849" t="s">
        <v>55</v>
      </c>
      <c r="E1849">
        <v>5</v>
      </c>
      <c r="F1849" t="s">
        <v>856</v>
      </c>
      <c r="G1849" t="s">
        <v>157</v>
      </c>
      <c r="T1849">
        <v>12</v>
      </c>
      <c r="U1849">
        <v>6</v>
      </c>
      <c r="V1849">
        <v>83</v>
      </c>
      <c r="W1849">
        <v>0</v>
      </c>
      <c r="X1849">
        <v>0</v>
      </c>
      <c r="Y1849">
        <v>0</v>
      </c>
    </row>
    <row r="1850" spans="1:25" hidden="1" x14ac:dyDescent="0.2">
      <c r="A1850" t="s">
        <v>847</v>
      </c>
      <c r="B1850" t="s">
        <v>721</v>
      </c>
      <c r="C1850" t="s">
        <v>32</v>
      </c>
      <c r="D1850" t="s">
        <v>45</v>
      </c>
      <c r="E1850">
        <v>1</v>
      </c>
      <c r="F1850" t="s">
        <v>848</v>
      </c>
      <c r="G1850" t="s">
        <v>93</v>
      </c>
      <c r="T1850">
        <v>9</v>
      </c>
      <c r="U1850">
        <v>6</v>
      </c>
      <c r="V1850">
        <v>62</v>
      </c>
      <c r="W1850">
        <v>1</v>
      </c>
      <c r="X1850">
        <v>0</v>
      </c>
      <c r="Y1850">
        <v>0</v>
      </c>
    </row>
    <row r="1851" spans="1:25" hidden="1" x14ac:dyDescent="0.2">
      <c r="A1851" t="s">
        <v>1206</v>
      </c>
      <c r="B1851" t="s">
        <v>795</v>
      </c>
      <c r="C1851" t="s">
        <v>61</v>
      </c>
      <c r="D1851" t="s">
        <v>49</v>
      </c>
      <c r="E1851">
        <v>1</v>
      </c>
      <c r="F1851" t="s">
        <v>1207</v>
      </c>
      <c r="G1851" t="s">
        <v>94</v>
      </c>
      <c r="T1851">
        <v>1</v>
      </c>
      <c r="U1851">
        <v>0</v>
      </c>
      <c r="V1851">
        <v>0</v>
      </c>
      <c r="W1851">
        <v>0</v>
      </c>
      <c r="X1851">
        <v>0</v>
      </c>
      <c r="Y1851">
        <v>0</v>
      </c>
    </row>
    <row r="1852" spans="1:25" hidden="1" x14ac:dyDescent="0.2">
      <c r="A1852" t="s">
        <v>1310</v>
      </c>
      <c r="B1852" t="s">
        <v>795</v>
      </c>
      <c r="C1852" t="s">
        <v>58</v>
      </c>
      <c r="D1852" t="s">
        <v>43</v>
      </c>
      <c r="E1852">
        <v>2</v>
      </c>
      <c r="F1852" t="s">
        <v>1311</v>
      </c>
      <c r="G1852" t="s">
        <v>112</v>
      </c>
      <c r="T1852">
        <v>1</v>
      </c>
      <c r="U1852">
        <v>1</v>
      </c>
      <c r="V1852">
        <v>2</v>
      </c>
      <c r="W1852">
        <v>0</v>
      </c>
      <c r="X1852">
        <v>0</v>
      </c>
      <c r="Y1852">
        <v>0</v>
      </c>
    </row>
    <row r="1853" spans="1:25" hidden="1" x14ac:dyDescent="0.2">
      <c r="A1853" t="s">
        <v>881</v>
      </c>
      <c r="B1853" t="s">
        <v>721</v>
      </c>
      <c r="C1853" t="s">
        <v>55</v>
      </c>
      <c r="D1853" t="s">
        <v>60</v>
      </c>
      <c r="E1853">
        <v>6</v>
      </c>
      <c r="F1853" t="s">
        <v>882</v>
      </c>
      <c r="G1853" t="s">
        <v>178</v>
      </c>
      <c r="T1853">
        <v>7</v>
      </c>
      <c r="U1853">
        <v>3</v>
      </c>
      <c r="V1853">
        <v>22</v>
      </c>
      <c r="W1853">
        <v>1</v>
      </c>
      <c r="X1853">
        <v>0</v>
      </c>
      <c r="Y1853">
        <v>0</v>
      </c>
    </row>
    <row r="1854" spans="1:25" hidden="1" x14ac:dyDescent="0.2">
      <c r="A1854" t="s">
        <v>770</v>
      </c>
      <c r="B1854" t="s">
        <v>721</v>
      </c>
      <c r="C1854" t="s">
        <v>61</v>
      </c>
      <c r="D1854" t="s">
        <v>31</v>
      </c>
      <c r="E1854">
        <v>3</v>
      </c>
      <c r="F1854" t="s">
        <v>771</v>
      </c>
      <c r="G1854" t="s">
        <v>137</v>
      </c>
      <c r="T1854">
        <v>7</v>
      </c>
      <c r="U1854">
        <v>5</v>
      </c>
      <c r="V1854">
        <v>57</v>
      </c>
      <c r="W1854">
        <v>0</v>
      </c>
      <c r="X1854">
        <v>0</v>
      </c>
      <c r="Y1854">
        <v>0</v>
      </c>
    </row>
    <row r="1855" spans="1:25" hidden="1" x14ac:dyDescent="0.2">
      <c r="A1855" t="s">
        <v>841</v>
      </c>
      <c r="B1855" t="s">
        <v>721</v>
      </c>
      <c r="C1855" t="s">
        <v>37</v>
      </c>
      <c r="D1855" t="s">
        <v>60</v>
      </c>
      <c r="E1855">
        <v>5</v>
      </c>
      <c r="F1855" t="s">
        <v>842</v>
      </c>
      <c r="G1855" t="s">
        <v>166</v>
      </c>
      <c r="T1855">
        <v>8</v>
      </c>
      <c r="U1855">
        <v>6</v>
      </c>
      <c r="V1855">
        <v>72</v>
      </c>
      <c r="W1855">
        <v>0</v>
      </c>
      <c r="X1855">
        <v>0</v>
      </c>
      <c r="Y1855">
        <v>0</v>
      </c>
    </row>
    <row r="1856" spans="1:25" hidden="1" x14ac:dyDescent="0.2">
      <c r="A1856" t="s">
        <v>895</v>
      </c>
      <c r="B1856" t="s">
        <v>795</v>
      </c>
      <c r="C1856" t="s">
        <v>38</v>
      </c>
      <c r="D1856" t="s">
        <v>50</v>
      </c>
      <c r="E1856">
        <v>1</v>
      </c>
      <c r="F1856" t="s">
        <v>896</v>
      </c>
      <c r="G1856" t="s">
        <v>105</v>
      </c>
      <c r="T1856">
        <v>8</v>
      </c>
      <c r="U1856">
        <v>3</v>
      </c>
      <c r="V1856">
        <v>46</v>
      </c>
      <c r="W1856">
        <v>0</v>
      </c>
      <c r="X1856">
        <v>0</v>
      </c>
      <c r="Y1856">
        <v>0</v>
      </c>
    </row>
    <row r="1857" spans="1:25" hidden="1" x14ac:dyDescent="0.2">
      <c r="A1857" t="s">
        <v>786</v>
      </c>
      <c r="B1857" t="s">
        <v>721</v>
      </c>
      <c r="C1857" t="s">
        <v>37</v>
      </c>
      <c r="D1857" t="s">
        <v>50</v>
      </c>
      <c r="E1857">
        <v>2</v>
      </c>
      <c r="F1857" t="s">
        <v>787</v>
      </c>
      <c r="G1857" t="s">
        <v>109</v>
      </c>
      <c r="T1857">
        <v>12</v>
      </c>
      <c r="U1857">
        <v>7</v>
      </c>
      <c r="V1857">
        <v>146</v>
      </c>
      <c r="W1857">
        <v>1</v>
      </c>
      <c r="X1857">
        <v>0</v>
      </c>
      <c r="Y1857">
        <v>1</v>
      </c>
    </row>
    <row r="1858" spans="1:25" hidden="1" x14ac:dyDescent="0.2">
      <c r="A1858" t="s">
        <v>1152</v>
      </c>
      <c r="B1858" t="s">
        <v>795</v>
      </c>
      <c r="C1858" t="s">
        <v>44</v>
      </c>
      <c r="D1858" t="s">
        <v>33</v>
      </c>
      <c r="E1858">
        <v>2</v>
      </c>
      <c r="F1858" t="s">
        <v>1153</v>
      </c>
      <c r="G1858" t="s">
        <v>111</v>
      </c>
      <c r="T1858">
        <v>14</v>
      </c>
      <c r="U1858">
        <v>6</v>
      </c>
      <c r="V1858">
        <v>70</v>
      </c>
      <c r="W1858">
        <v>0</v>
      </c>
      <c r="X1858">
        <v>0</v>
      </c>
      <c r="Y1858">
        <v>0</v>
      </c>
    </row>
    <row r="1859" spans="1:25" hidden="1" x14ac:dyDescent="0.2">
      <c r="A1859" t="s">
        <v>901</v>
      </c>
      <c r="B1859" t="s">
        <v>721</v>
      </c>
      <c r="C1859" t="s">
        <v>62</v>
      </c>
      <c r="D1859" t="s">
        <v>61</v>
      </c>
      <c r="E1859">
        <v>8</v>
      </c>
      <c r="F1859" t="s">
        <v>902</v>
      </c>
      <c r="G1859" t="s">
        <v>197</v>
      </c>
      <c r="T1859">
        <v>1</v>
      </c>
      <c r="U1859">
        <v>1</v>
      </c>
      <c r="V1859">
        <v>6</v>
      </c>
      <c r="W1859">
        <v>0</v>
      </c>
      <c r="X1859">
        <v>0</v>
      </c>
      <c r="Y1859">
        <v>0</v>
      </c>
    </row>
    <row r="1860" spans="1:25" hidden="1" x14ac:dyDescent="0.2">
      <c r="A1860" t="s">
        <v>1182</v>
      </c>
      <c r="B1860" t="s">
        <v>795</v>
      </c>
      <c r="C1860" t="s">
        <v>37</v>
      </c>
      <c r="D1860" t="s">
        <v>53</v>
      </c>
      <c r="E1860">
        <v>3</v>
      </c>
      <c r="F1860" t="s">
        <v>1183</v>
      </c>
      <c r="G1860" t="s">
        <v>123</v>
      </c>
      <c r="T1860">
        <v>6</v>
      </c>
      <c r="U1860">
        <v>3</v>
      </c>
      <c r="V1860">
        <v>32</v>
      </c>
      <c r="W1860">
        <v>0</v>
      </c>
      <c r="X1860">
        <v>0</v>
      </c>
      <c r="Y1860">
        <v>0</v>
      </c>
    </row>
    <row r="1861" spans="1:25" hidden="1" x14ac:dyDescent="0.2">
      <c r="A1861" t="s">
        <v>1044</v>
      </c>
      <c r="B1861" t="s">
        <v>721</v>
      </c>
      <c r="C1861" t="s">
        <v>46</v>
      </c>
      <c r="D1861" t="s">
        <v>45</v>
      </c>
      <c r="E1861">
        <v>8</v>
      </c>
      <c r="F1861" t="s">
        <v>1045</v>
      </c>
      <c r="G1861" t="s">
        <v>198</v>
      </c>
      <c r="T1861">
        <v>4</v>
      </c>
      <c r="U1861">
        <v>1</v>
      </c>
      <c r="V1861">
        <v>39</v>
      </c>
      <c r="W1861">
        <v>0</v>
      </c>
      <c r="X1861">
        <v>0</v>
      </c>
      <c r="Y1861">
        <v>0</v>
      </c>
    </row>
    <row r="1862" spans="1:25" hidden="1" x14ac:dyDescent="0.2">
      <c r="A1862" t="s">
        <v>1172</v>
      </c>
      <c r="B1862" t="s">
        <v>795</v>
      </c>
      <c r="C1862" t="s">
        <v>55</v>
      </c>
      <c r="D1862" t="s">
        <v>49</v>
      </c>
      <c r="E1862">
        <v>8</v>
      </c>
      <c r="F1862" t="s">
        <v>1173</v>
      </c>
      <c r="G1862" t="s">
        <v>202</v>
      </c>
      <c r="T1862">
        <v>2</v>
      </c>
      <c r="U1862">
        <v>1</v>
      </c>
      <c r="V1862">
        <v>15</v>
      </c>
      <c r="W1862">
        <v>0</v>
      </c>
      <c r="X1862">
        <v>0</v>
      </c>
      <c r="Y1862">
        <v>0</v>
      </c>
    </row>
    <row r="1863" spans="1:25" hidden="1" x14ac:dyDescent="0.2">
      <c r="A1863" t="s">
        <v>1016</v>
      </c>
      <c r="B1863" t="s">
        <v>795</v>
      </c>
      <c r="C1863" t="s">
        <v>54</v>
      </c>
      <c r="D1863" t="s">
        <v>58</v>
      </c>
      <c r="E1863">
        <v>5</v>
      </c>
      <c r="F1863" t="s">
        <v>1017</v>
      </c>
      <c r="G1863" t="s">
        <v>155</v>
      </c>
      <c r="T1863">
        <v>1</v>
      </c>
      <c r="U1863">
        <v>1</v>
      </c>
      <c r="V1863">
        <v>1</v>
      </c>
      <c r="W1863">
        <v>0</v>
      </c>
      <c r="X1863">
        <v>0</v>
      </c>
      <c r="Y1863">
        <v>0</v>
      </c>
    </row>
    <row r="1864" spans="1:25" hidden="1" x14ac:dyDescent="0.2">
      <c r="A1864" t="s">
        <v>953</v>
      </c>
      <c r="B1864" t="s">
        <v>721</v>
      </c>
      <c r="C1864" t="s">
        <v>60</v>
      </c>
      <c r="D1864" t="s">
        <v>47</v>
      </c>
      <c r="E1864">
        <v>4</v>
      </c>
      <c r="F1864" t="s">
        <v>954</v>
      </c>
      <c r="G1864" t="s">
        <v>149</v>
      </c>
      <c r="T1864">
        <v>7</v>
      </c>
      <c r="U1864">
        <v>3</v>
      </c>
      <c r="V1864">
        <v>12</v>
      </c>
      <c r="W1864">
        <v>0</v>
      </c>
      <c r="X1864">
        <v>0</v>
      </c>
      <c r="Y1864">
        <v>0</v>
      </c>
    </row>
    <row r="1865" spans="1:25" hidden="1" x14ac:dyDescent="0.2">
      <c r="A1865" t="s">
        <v>1098</v>
      </c>
      <c r="B1865" t="s">
        <v>795</v>
      </c>
      <c r="C1865" t="s">
        <v>60</v>
      </c>
      <c r="D1865" t="s">
        <v>37</v>
      </c>
      <c r="E1865">
        <v>5</v>
      </c>
      <c r="F1865" t="s">
        <v>1099</v>
      </c>
      <c r="G1865" t="s">
        <v>166</v>
      </c>
      <c r="T1865">
        <v>3</v>
      </c>
      <c r="U1865">
        <v>2</v>
      </c>
      <c r="V1865">
        <v>9</v>
      </c>
      <c r="W1865">
        <v>0</v>
      </c>
      <c r="X1865">
        <v>0</v>
      </c>
      <c r="Y1865">
        <v>0</v>
      </c>
    </row>
    <row r="1866" spans="1:25" hidden="1" x14ac:dyDescent="0.2">
      <c r="A1866" t="s">
        <v>1022</v>
      </c>
      <c r="B1866" t="s">
        <v>721</v>
      </c>
      <c r="C1866" t="s">
        <v>48</v>
      </c>
      <c r="D1866" t="s">
        <v>49</v>
      </c>
      <c r="E1866">
        <v>5</v>
      </c>
      <c r="F1866" t="s">
        <v>1023</v>
      </c>
      <c r="G1866" t="s">
        <v>167</v>
      </c>
      <c r="T1866">
        <v>6</v>
      </c>
      <c r="U1866">
        <v>2</v>
      </c>
      <c r="V1866">
        <v>24</v>
      </c>
      <c r="W1866">
        <v>0</v>
      </c>
      <c r="X1866">
        <v>0</v>
      </c>
      <c r="Y1866">
        <v>0</v>
      </c>
    </row>
    <row r="1867" spans="1:25" hidden="1" x14ac:dyDescent="0.2">
      <c r="A1867" t="s">
        <v>770</v>
      </c>
      <c r="B1867" t="s">
        <v>721</v>
      </c>
      <c r="C1867" t="s">
        <v>61</v>
      </c>
      <c r="D1867" t="s">
        <v>52</v>
      </c>
      <c r="E1867">
        <v>6</v>
      </c>
      <c r="F1867" t="s">
        <v>771</v>
      </c>
      <c r="G1867" t="s">
        <v>170</v>
      </c>
      <c r="T1867">
        <v>9</v>
      </c>
      <c r="U1867">
        <v>6</v>
      </c>
      <c r="V1867">
        <v>40</v>
      </c>
      <c r="W1867">
        <v>1</v>
      </c>
      <c r="X1867">
        <v>0</v>
      </c>
      <c r="Y1867">
        <v>0</v>
      </c>
    </row>
    <row r="1868" spans="1:25" hidden="1" x14ac:dyDescent="0.2">
      <c r="A1868" t="s">
        <v>1214</v>
      </c>
      <c r="B1868" t="s">
        <v>795</v>
      </c>
      <c r="C1868" t="s">
        <v>37</v>
      </c>
      <c r="D1868" t="s">
        <v>60</v>
      </c>
      <c r="E1868">
        <v>5</v>
      </c>
      <c r="F1868" t="s">
        <v>1215</v>
      </c>
      <c r="G1868" t="s">
        <v>166</v>
      </c>
      <c r="T1868">
        <v>4</v>
      </c>
      <c r="U1868">
        <v>4</v>
      </c>
      <c r="V1868">
        <v>48</v>
      </c>
      <c r="W1868">
        <v>0</v>
      </c>
      <c r="X1868">
        <v>0</v>
      </c>
      <c r="Y1868">
        <v>0</v>
      </c>
    </row>
    <row r="1869" spans="1:25" hidden="1" x14ac:dyDescent="0.2">
      <c r="A1869" t="s">
        <v>851</v>
      </c>
      <c r="B1869" t="s">
        <v>721</v>
      </c>
      <c r="C1869" t="s">
        <v>40</v>
      </c>
      <c r="D1869" t="s">
        <v>59</v>
      </c>
      <c r="E1869">
        <v>4</v>
      </c>
      <c r="F1869" t="s">
        <v>852</v>
      </c>
      <c r="G1869" t="s">
        <v>143</v>
      </c>
      <c r="T1869">
        <v>15</v>
      </c>
      <c r="U1869">
        <v>11</v>
      </c>
      <c r="V1869">
        <v>116</v>
      </c>
      <c r="W1869">
        <v>1</v>
      </c>
      <c r="X1869">
        <v>0</v>
      </c>
      <c r="Y1869">
        <v>1</v>
      </c>
    </row>
    <row r="1870" spans="1:25" hidden="1" x14ac:dyDescent="0.2">
      <c r="A1870" t="s">
        <v>780</v>
      </c>
      <c r="B1870" t="s">
        <v>721</v>
      </c>
      <c r="C1870" t="s">
        <v>44</v>
      </c>
      <c r="D1870" t="s">
        <v>57</v>
      </c>
      <c r="E1870">
        <v>6</v>
      </c>
      <c r="F1870" t="s">
        <v>781</v>
      </c>
      <c r="G1870" t="s">
        <v>177</v>
      </c>
      <c r="T1870">
        <v>4</v>
      </c>
      <c r="U1870">
        <v>1</v>
      </c>
      <c r="V1870">
        <v>18</v>
      </c>
      <c r="W1870">
        <v>0</v>
      </c>
      <c r="X1870">
        <v>0</v>
      </c>
      <c r="Y1870">
        <v>0</v>
      </c>
    </row>
    <row r="1871" spans="1:25" hidden="1" x14ac:dyDescent="0.2">
      <c r="A1871" t="s">
        <v>881</v>
      </c>
      <c r="B1871" t="s">
        <v>721</v>
      </c>
      <c r="C1871" t="s">
        <v>55</v>
      </c>
      <c r="D1871" t="s">
        <v>46</v>
      </c>
      <c r="E1871">
        <v>7</v>
      </c>
      <c r="F1871" t="s">
        <v>882</v>
      </c>
      <c r="G1871" t="s">
        <v>195</v>
      </c>
      <c r="T1871">
        <v>3</v>
      </c>
      <c r="U1871">
        <v>1</v>
      </c>
      <c r="V1871">
        <v>6</v>
      </c>
      <c r="W1871">
        <v>0</v>
      </c>
      <c r="X1871">
        <v>0</v>
      </c>
      <c r="Y1871">
        <v>0</v>
      </c>
    </row>
    <row r="1872" spans="1:25" hidden="1" x14ac:dyDescent="0.2">
      <c r="A1872" t="s">
        <v>1158</v>
      </c>
      <c r="B1872" t="s">
        <v>795</v>
      </c>
      <c r="C1872" t="s">
        <v>44</v>
      </c>
      <c r="D1872" t="s">
        <v>40</v>
      </c>
      <c r="E1872">
        <v>1</v>
      </c>
      <c r="F1872" t="s">
        <v>1159</v>
      </c>
      <c r="G1872" t="s">
        <v>92</v>
      </c>
      <c r="T1872">
        <v>2</v>
      </c>
      <c r="U1872">
        <v>1</v>
      </c>
      <c r="V1872">
        <v>9</v>
      </c>
      <c r="W1872">
        <v>0</v>
      </c>
      <c r="X1872">
        <v>0</v>
      </c>
      <c r="Y1872">
        <v>0</v>
      </c>
    </row>
    <row r="1873" spans="1:25" hidden="1" x14ac:dyDescent="0.2">
      <c r="A1873" t="s">
        <v>801</v>
      </c>
      <c r="B1873" t="s">
        <v>721</v>
      </c>
      <c r="C1873" t="s">
        <v>48</v>
      </c>
      <c r="D1873" t="s">
        <v>55</v>
      </c>
      <c r="E1873">
        <v>4</v>
      </c>
      <c r="F1873" t="s">
        <v>802</v>
      </c>
      <c r="G1873" t="s">
        <v>139</v>
      </c>
      <c r="T1873">
        <v>9</v>
      </c>
      <c r="U1873">
        <v>5</v>
      </c>
      <c r="V1873">
        <v>42</v>
      </c>
      <c r="W1873">
        <v>0</v>
      </c>
      <c r="X1873">
        <v>0</v>
      </c>
      <c r="Y1873">
        <v>0</v>
      </c>
    </row>
    <row r="1874" spans="1:25" hidden="1" x14ac:dyDescent="0.2">
      <c r="A1874" t="s">
        <v>949</v>
      </c>
      <c r="B1874" t="s">
        <v>721</v>
      </c>
      <c r="C1874" t="s">
        <v>33</v>
      </c>
      <c r="D1874" t="s">
        <v>62</v>
      </c>
      <c r="E1874">
        <v>1</v>
      </c>
      <c r="F1874" t="s">
        <v>950</v>
      </c>
      <c r="G1874" t="s">
        <v>97</v>
      </c>
      <c r="T1874">
        <v>3</v>
      </c>
      <c r="U1874">
        <v>2</v>
      </c>
      <c r="V1874">
        <v>23</v>
      </c>
      <c r="W1874">
        <v>0</v>
      </c>
      <c r="X1874">
        <v>0</v>
      </c>
      <c r="Y1874">
        <v>0</v>
      </c>
    </row>
    <row r="1875" spans="1:25" hidden="1" x14ac:dyDescent="0.2">
      <c r="A1875" t="s">
        <v>889</v>
      </c>
      <c r="B1875" t="s">
        <v>721</v>
      </c>
      <c r="C1875" t="s">
        <v>49</v>
      </c>
      <c r="D1875" t="s">
        <v>39</v>
      </c>
      <c r="E1875">
        <v>3</v>
      </c>
      <c r="F1875" t="s">
        <v>890</v>
      </c>
      <c r="G1875" t="s">
        <v>132</v>
      </c>
      <c r="T1875">
        <v>18</v>
      </c>
      <c r="U1875">
        <v>12</v>
      </c>
      <c r="V1875">
        <v>133</v>
      </c>
      <c r="W1875">
        <v>2</v>
      </c>
      <c r="X1875">
        <v>0</v>
      </c>
      <c r="Y1875">
        <v>1</v>
      </c>
    </row>
    <row r="1876" spans="1:25" hidden="1" x14ac:dyDescent="0.2">
      <c r="A1876" t="s">
        <v>823</v>
      </c>
      <c r="B1876" t="s">
        <v>721</v>
      </c>
      <c r="C1876" t="s">
        <v>46</v>
      </c>
      <c r="D1876" t="s">
        <v>61</v>
      </c>
      <c r="E1876">
        <v>5</v>
      </c>
      <c r="F1876" t="s">
        <v>824</v>
      </c>
      <c r="G1876" t="s">
        <v>163</v>
      </c>
      <c r="T1876">
        <v>4</v>
      </c>
      <c r="U1876">
        <v>4</v>
      </c>
      <c r="V1876">
        <v>73</v>
      </c>
      <c r="W1876">
        <v>1</v>
      </c>
      <c r="X1876">
        <v>0</v>
      </c>
      <c r="Y1876">
        <v>0</v>
      </c>
    </row>
    <row r="1877" spans="1:25" hidden="1" x14ac:dyDescent="0.2">
      <c r="A1877" t="s">
        <v>1008</v>
      </c>
      <c r="B1877" t="s">
        <v>531</v>
      </c>
      <c r="C1877" t="s">
        <v>55</v>
      </c>
      <c r="D1877" t="s">
        <v>56</v>
      </c>
      <c r="E1877">
        <v>2</v>
      </c>
      <c r="F1877" t="s">
        <v>1009</v>
      </c>
      <c r="G1877" t="s">
        <v>118</v>
      </c>
      <c r="T1877">
        <v>1</v>
      </c>
      <c r="U1877">
        <v>1</v>
      </c>
      <c r="V1877">
        <v>11</v>
      </c>
      <c r="W1877">
        <v>0</v>
      </c>
      <c r="X1877">
        <v>0</v>
      </c>
      <c r="Y1877">
        <v>0</v>
      </c>
    </row>
    <row r="1878" spans="1:25" hidden="1" x14ac:dyDescent="0.2">
      <c r="A1878" t="s">
        <v>1098</v>
      </c>
      <c r="B1878" t="s">
        <v>795</v>
      </c>
      <c r="C1878" t="s">
        <v>60</v>
      </c>
      <c r="D1878" t="s">
        <v>48</v>
      </c>
      <c r="E1878">
        <v>2</v>
      </c>
      <c r="F1878" t="s">
        <v>1099</v>
      </c>
      <c r="G1878" t="s">
        <v>114</v>
      </c>
      <c r="T1878">
        <v>1</v>
      </c>
      <c r="U1878">
        <v>0</v>
      </c>
      <c r="V1878">
        <v>0</v>
      </c>
      <c r="W1878">
        <v>0</v>
      </c>
      <c r="X1878">
        <v>0</v>
      </c>
      <c r="Y1878">
        <v>0</v>
      </c>
    </row>
    <row r="1879" spans="1:25" hidden="1" x14ac:dyDescent="0.2">
      <c r="A1879" t="s">
        <v>770</v>
      </c>
      <c r="B1879" t="s">
        <v>721</v>
      </c>
      <c r="C1879" t="s">
        <v>61</v>
      </c>
      <c r="D1879" t="s">
        <v>62</v>
      </c>
      <c r="E1879">
        <v>8</v>
      </c>
      <c r="F1879" t="s">
        <v>771</v>
      </c>
      <c r="G1879" t="s">
        <v>197</v>
      </c>
      <c r="T1879">
        <v>7</v>
      </c>
      <c r="U1879">
        <v>6</v>
      </c>
      <c r="V1879">
        <v>59</v>
      </c>
      <c r="W1879">
        <v>0</v>
      </c>
      <c r="X1879">
        <v>0</v>
      </c>
      <c r="Y1879">
        <v>0</v>
      </c>
    </row>
    <row r="1880" spans="1:25" hidden="1" x14ac:dyDescent="0.2">
      <c r="A1880" t="s">
        <v>1134</v>
      </c>
      <c r="B1880" t="s">
        <v>721</v>
      </c>
      <c r="C1880" t="s">
        <v>36</v>
      </c>
      <c r="D1880" t="s">
        <v>33</v>
      </c>
      <c r="E1880">
        <v>3</v>
      </c>
      <c r="F1880" t="s">
        <v>1135</v>
      </c>
      <c r="G1880" t="s">
        <v>133</v>
      </c>
      <c r="T1880">
        <v>17</v>
      </c>
      <c r="U1880">
        <v>7</v>
      </c>
      <c r="V1880">
        <v>101</v>
      </c>
      <c r="W1880">
        <v>0</v>
      </c>
      <c r="X1880">
        <v>0</v>
      </c>
      <c r="Y1880">
        <v>1</v>
      </c>
    </row>
    <row r="1881" spans="1:25" hidden="1" x14ac:dyDescent="0.2">
      <c r="A1881" t="s">
        <v>1267</v>
      </c>
      <c r="B1881" t="s">
        <v>721</v>
      </c>
      <c r="C1881" t="s">
        <v>34</v>
      </c>
      <c r="D1881" t="s">
        <v>37</v>
      </c>
      <c r="E1881">
        <v>1</v>
      </c>
      <c r="F1881" t="s">
        <v>1268</v>
      </c>
      <c r="G1881" t="s">
        <v>104</v>
      </c>
      <c r="T1881">
        <v>1</v>
      </c>
      <c r="U1881">
        <v>0</v>
      </c>
      <c r="V1881">
        <v>0</v>
      </c>
      <c r="W1881">
        <v>0</v>
      </c>
      <c r="X1881">
        <v>0</v>
      </c>
      <c r="Y1881">
        <v>0</v>
      </c>
    </row>
    <row r="1882" spans="1:25" hidden="1" x14ac:dyDescent="0.2">
      <c r="A1882" t="s">
        <v>845</v>
      </c>
      <c r="B1882" t="s">
        <v>721</v>
      </c>
      <c r="C1882" t="s">
        <v>61</v>
      </c>
      <c r="D1882" t="s">
        <v>31</v>
      </c>
      <c r="E1882">
        <v>3</v>
      </c>
      <c r="F1882" t="s">
        <v>846</v>
      </c>
      <c r="G1882" t="s">
        <v>137</v>
      </c>
      <c r="T1882">
        <v>3</v>
      </c>
      <c r="U1882">
        <v>2</v>
      </c>
      <c r="V1882">
        <v>10</v>
      </c>
      <c r="W1882">
        <v>0</v>
      </c>
      <c r="X1882">
        <v>0</v>
      </c>
      <c r="Y1882">
        <v>0</v>
      </c>
    </row>
    <row r="1883" spans="1:25" hidden="1" x14ac:dyDescent="0.2">
      <c r="A1883" t="s">
        <v>1184</v>
      </c>
      <c r="B1883" t="s">
        <v>721</v>
      </c>
      <c r="C1883" t="s">
        <v>52</v>
      </c>
      <c r="D1883" t="s">
        <v>46</v>
      </c>
      <c r="E1883">
        <v>2</v>
      </c>
      <c r="F1883" t="s">
        <v>1185</v>
      </c>
      <c r="G1883" t="s">
        <v>108</v>
      </c>
      <c r="T1883">
        <v>2</v>
      </c>
      <c r="U1883">
        <v>1</v>
      </c>
      <c r="V1883">
        <v>48</v>
      </c>
      <c r="W1883">
        <v>1</v>
      </c>
      <c r="X1883">
        <v>0</v>
      </c>
      <c r="Y1883">
        <v>0</v>
      </c>
    </row>
    <row r="1884" spans="1:25" hidden="1" x14ac:dyDescent="0.2">
      <c r="A1884" t="s">
        <v>949</v>
      </c>
      <c r="B1884" t="s">
        <v>721</v>
      </c>
      <c r="C1884" t="s">
        <v>33</v>
      </c>
      <c r="D1884" t="s">
        <v>59</v>
      </c>
      <c r="E1884">
        <v>5</v>
      </c>
      <c r="F1884" t="s">
        <v>950</v>
      </c>
      <c r="G1884" t="s">
        <v>154</v>
      </c>
      <c r="T1884">
        <v>8</v>
      </c>
      <c r="U1884">
        <v>4</v>
      </c>
      <c r="V1884">
        <v>23</v>
      </c>
      <c r="W1884">
        <v>0</v>
      </c>
      <c r="X1884">
        <v>0</v>
      </c>
      <c r="Y1884">
        <v>0</v>
      </c>
    </row>
    <row r="1885" spans="1:25" hidden="1" x14ac:dyDescent="0.2">
      <c r="A1885" t="s">
        <v>1294</v>
      </c>
      <c r="B1885" t="s">
        <v>795</v>
      </c>
      <c r="C1885" t="s">
        <v>35</v>
      </c>
      <c r="D1885" t="s">
        <v>53</v>
      </c>
      <c r="E1885">
        <v>2</v>
      </c>
      <c r="F1885" t="s">
        <v>1295</v>
      </c>
      <c r="G1885" t="s">
        <v>115</v>
      </c>
      <c r="T1885">
        <v>2</v>
      </c>
      <c r="U1885">
        <v>1</v>
      </c>
      <c r="V1885">
        <v>15</v>
      </c>
      <c r="W1885">
        <v>0</v>
      </c>
      <c r="X1885">
        <v>0</v>
      </c>
      <c r="Y1885">
        <v>0</v>
      </c>
    </row>
    <row r="1886" spans="1:25" hidden="1" x14ac:dyDescent="0.2">
      <c r="A1886" t="s">
        <v>1116</v>
      </c>
      <c r="B1886" t="s">
        <v>795</v>
      </c>
      <c r="C1886" t="s">
        <v>45</v>
      </c>
      <c r="D1886" t="s">
        <v>55</v>
      </c>
      <c r="E1886">
        <v>5</v>
      </c>
      <c r="F1886" t="s">
        <v>1117</v>
      </c>
      <c r="G1886" t="s">
        <v>157</v>
      </c>
      <c r="T1886">
        <v>1</v>
      </c>
      <c r="U1886">
        <v>1</v>
      </c>
      <c r="V1886">
        <v>6</v>
      </c>
      <c r="W1886">
        <v>0</v>
      </c>
      <c r="X1886">
        <v>0</v>
      </c>
      <c r="Y1886">
        <v>0</v>
      </c>
    </row>
    <row r="1887" spans="1:25" hidden="1" x14ac:dyDescent="0.2">
      <c r="A1887" t="s">
        <v>817</v>
      </c>
      <c r="B1887" t="s">
        <v>721</v>
      </c>
      <c r="C1887" t="s">
        <v>41</v>
      </c>
      <c r="D1887" t="s">
        <v>50</v>
      </c>
      <c r="E1887">
        <v>6</v>
      </c>
      <c r="F1887" t="s">
        <v>818</v>
      </c>
      <c r="G1887" t="s">
        <v>168</v>
      </c>
      <c r="T1887">
        <v>5</v>
      </c>
      <c r="U1887">
        <v>4</v>
      </c>
      <c r="V1887">
        <v>41</v>
      </c>
      <c r="W1887">
        <v>0</v>
      </c>
      <c r="X1887">
        <v>0</v>
      </c>
      <c r="Y1887">
        <v>0</v>
      </c>
    </row>
    <row r="1888" spans="1:25" hidden="1" x14ac:dyDescent="0.2">
      <c r="A1888" t="s">
        <v>1152</v>
      </c>
      <c r="B1888" t="s">
        <v>795</v>
      </c>
      <c r="C1888" t="s">
        <v>44</v>
      </c>
      <c r="D1888" t="s">
        <v>36</v>
      </c>
      <c r="E1888">
        <v>4</v>
      </c>
      <c r="F1888" t="s">
        <v>1153</v>
      </c>
      <c r="G1888" t="s">
        <v>140</v>
      </c>
      <c r="T1888">
        <v>6</v>
      </c>
      <c r="U1888">
        <v>2</v>
      </c>
      <c r="V1888">
        <v>28</v>
      </c>
      <c r="W1888">
        <v>0</v>
      </c>
      <c r="X1888">
        <v>0</v>
      </c>
      <c r="Y1888">
        <v>0</v>
      </c>
    </row>
    <row r="1889" spans="1:25" hidden="1" x14ac:dyDescent="0.2">
      <c r="A1889" t="s">
        <v>1064</v>
      </c>
      <c r="B1889" t="s">
        <v>795</v>
      </c>
      <c r="C1889" t="s">
        <v>49</v>
      </c>
      <c r="D1889" t="s">
        <v>45</v>
      </c>
      <c r="E1889">
        <v>4</v>
      </c>
      <c r="F1889" t="s">
        <v>1065</v>
      </c>
      <c r="G1889" t="s">
        <v>141</v>
      </c>
      <c r="T1889">
        <v>6</v>
      </c>
      <c r="U1889">
        <v>4</v>
      </c>
      <c r="V1889">
        <v>53</v>
      </c>
      <c r="W1889">
        <v>1</v>
      </c>
      <c r="X1889">
        <v>0</v>
      </c>
      <c r="Y1889">
        <v>0</v>
      </c>
    </row>
    <row r="1890" spans="1:25" hidden="1" x14ac:dyDescent="0.2">
      <c r="A1890" t="s">
        <v>1056</v>
      </c>
      <c r="B1890" t="s">
        <v>795</v>
      </c>
      <c r="C1890" t="s">
        <v>51</v>
      </c>
      <c r="D1890" t="s">
        <v>49</v>
      </c>
      <c r="E1890">
        <v>2</v>
      </c>
      <c r="F1890" t="s">
        <v>1057</v>
      </c>
      <c r="G1890" t="s">
        <v>113</v>
      </c>
      <c r="T1890">
        <v>1</v>
      </c>
      <c r="U1890">
        <v>0</v>
      </c>
      <c r="V1890">
        <v>0</v>
      </c>
      <c r="W1890">
        <v>0</v>
      </c>
      <c r="X1890">
        <v>0</v>
      </c>
      <c r="Y1890">
        <v>0</v>
      </c>
    </row>
    <row r="1891" spans="1:25" hidden="1" x14ac:dyDescent="0.2">
      <c r="A1891" t="s">
        <v>977</v>
      </c>
      <c r="B1891" t="s">
        <v>721</v>
      </c>
      <c r="C1891" t="s">
        <v>62</v>
      </c>
      <c r="D1891" t="s">
        <v>48</v>
      </c>
      <c r="E1891">
        <v>7</v>
      </c>
      <c r="F1891" t="s">
        <v>978</v>
      </c>
      <c r="G1891" t="s">
        <v>190</v>
      </c>
      <c r="T1891">
        <v>2</v>
      </c>
      <c r="U1891">
        <v>2</v>
      </c>
      <c r="V1891">
        <v>11</v>
      </c>
      <c r="W1891">
        <v>0</v>
      </c>
      <c r="X1891">
        <v>0</v>
      </c>
      <c r="Y1891">
        <v>0</v>
      </c>
    </row>
    <row r="1892" spans="1:25" hidden="1" x14ac:dyDescent="0.2">
      <c r="A1892" t="s">
        <v>837</v>
      </c>
      <c r="B1892" t="s">
        <v>795</v>
      </c>
      <c r="C1892" t="s">
        <v>34</v>
      </c>
      <c r="D1892" t="s">
        <v>41</v>
      </c>
      <c r="E1892">
        <v>4</v>
      </c>
      <c r="F1892" t="s">
        <v>838</v>
      </c>
      <c r="G1892" t="s">
        <v>152</v>
      </c>
      <c r="T1892">
        <v>1</v>
      </c>
      <c r="U1892">
        <v>0</v>
      </c>
      <c r="V1892">
        <v>0</v>
      </c>
      <c r="W1892">
        <v>0</v>
      </c>
      <c r="X1892">
        <v>0</v>
      </c>
      <c r="Y1892">
        <v>0</v>
      </c>
    </row>
    <row r="1893" spans="1:25" hidden="1" x14ac:dyDescent="0.2">
      <c r="A1893" t="s">
        <v>1146</v>
      </c>
      <c r="B1893" t="s">
        <v>721</v>
      </c>
      <c r="C1893" t="s">
        <v>57</v>
      </c>
      <c r="D1893" t="s">
        <v>44</v>
      </c>
      <c r="E1893">
        <v>6</v>
      </c>
      <c r="F1893" t="s">
        <v>1147</v>
      </c>
      <c r="G1893" t="s">
        <v>177</v>
      </c>
      <c r="T1893">
        <v>3</v>
      </c>
      <c r="U1893">
        <v>0</v>
      </c>
      <c r="V1893">
        <v>0</v>
      </c>
      <c r="W1893">
        <v>0</v>
      </c>
      <c r="X1893">
        <v>0</v>
      </c>
      <c r="Y1893">
        <v>0</v>
      </c>
    </row>
    <row r="1894" spans="1:25" x14ac:dyDescent="0.2">
      <c r="A1894" t="s">
        <v>1018</v>
      </c>
      <c r="B1894" t="s">
        <v>795</v>
      </c>
      <c r="C1894" t="s">
        <v>56</v>
      </c>
      <c r="D1894" t="s">
        <v>55</v>
      </c>
      <c r="E1894">
        <v>2</v>
      </c>
      <c r="F1894" t="s">
        <v>1019</v>
      </c>
      <c r="G1894" t="s">
        <v>118</v>
      </c>
      <c r="T1894">
        <v>1</v>
      </c>
      <c r="U1894">
        <v>1</v>
      </c>
      <c r="V1894">
        <v>6</v>
      </c>
      <c r="W1894">
        <v>0</v>
      </c>
      <c r="X1894">
        <v>0</v>
      </c>
      <c r="Y1894">
        <v>0</v>
      </c>
    </row>
    <row r="1895" spans="1:25" hidden="1" x14ac:dyDescent="0.2">
      <c r="A1895" t="s">
        <v>1432</v>
      </c>
      <c r="B1895" t="s">
        <v>721</v>
      </c>
      <c r="C1895" t="s">
        <v>50</v>
      </c>
      <c r="D1895" t="s">
        <v>36</v>
      </c>
      <c r="E1895">
        <v>8</v>
      </c>
      <c r="F1895" t="s">
        <v>1433</v>
      </c>
      <c r="G1895" t="s">
        <v>204</v>
      </c>
      <c r="T1895">
        <v>1</v>
      </c>
      <c r="U1895">
        <v>1</v>
      </c>
      <c r="V1895">
        <v>11</v>
      </c>
      <c r="W1895">
        <v>0</v>
      </c>
      <c r="X1895">
        <v>0</v>
      </c>
      <c r="Y1895">
        <v>0</v>
      </c>
    </row>
    <row r="1896" spans="1:25" hidden="1" x14ac:dyDescent="0.2">
      <c r="A1896" t="s">
        <v>867</v>
      </c>
      <c r="B1896" t="s">
        <v>721</v>
      </c>
      <c r="C1896" t="s">
        <v>41</v>
      </c>
      <c r="D1896" t="s">
        <v>38</v>
      </c>
      <c r="E1896">
        <v>5</v>
      </c>
      <c r="F1896" t="s">
        <v>868</v>
      </c>
      <c r="G1896" t="s">
        <v>159</v>
      </c>
      <c r="T1896">
        <v>11</v>
      </c>
      <c r="U1896">
        <v>6</v>
      </c>
      <c r="V1896">
        <v>141</v>
      </c>
      <c r="W1896">
        <v>0</v>
      </c>
      <c r="X1896">
        <v>0</v>
      </c>
      <c r="Y1896">
        <v>1</v>
      </c>
    </row>
    <row r="1897" spans="1:25" hidden="1" x14ac:dyDescent="0.2">
      <c r="A1897" t="s">
        <v>821</v>
      </c>
      <c r="B1897" t="s">
        <v>721</v>
      </c>
      <c r="C1897" t="s">
        <v>31</v>
      </c>
      <c r="D1897" t="s">
        <v>45</v>
      </c>
      <c r="E1897">
        <v>6</v>
      </c>
      <c r="F1897" t="s">
        <v>822</v>
      </c>
      <c r="G1897" t="s">
        <v>172</v>
      </c>
      <c r="T1897">
        <v>12</v>
      </c>
      <c r="U1897">
        <v>4</v>
      </c>
      <c r="V1897">
        <v>109</v>
      </c>
      <c r="W1897">
        <v>1</v>
      </c>
      <c r="X1897">
        <v>0</v>
      </c>
      <c r="Y1897">
        <v>1</v>
      </c>
    </row>
    <row r="1898" spans="1:25" hidden="1" x14ac:dyDescent="0.2">
      <c r="A1898" t="s">
        <v>1192</v>
      </c>
      <c r="B1898" t="s">
        <v>795</v>
      </c>
      <c r="C1898" t="s">
        <v>60</v>
      </c>
      <c r="D1898" t="s">
        <v>37</v>
      </c>
      <c r="E1898">
        <v>5</v>
      </c>
      <c r="F1898" t="s">
        <v>1193</v>
      </c>
      <c r="G1898" t="s">
        <v>166</v>
      </c>
      <c r="T1898">
        <v>1</v>
      </c>
      <c r="U1898">
        <v>1</v>
      </c>
      <c r="V1898">
        <v>6</v>
      </c>
      <c r="W1898">
        <v>0</v>
      </c>
      <c r="X1898">
        <v>0</v>
      </c>
      <c r="Y1898">
        <v>0</v>
      </c>
    </row>
    <row r="1899" spans="1:25" hidden="1" x14ac:dyDescent="0.2">
      <c r="A1899" t="s">
        <v>991</v>
      </c>
      <c r="B1899" t="s">
        <v>721</v>
      </c>
      <c r="C1899" t="s">
        <v>50</v>
      </c>
      <c r="D1899" t="s">
        <v>53</v>
      </c>
      <c r="E1899">
        <v>5</v>
      </c>
      <c r="F1899" t="s">
        <v>992</v>
      </c>
      <c r="G1899" t="s">
        <v>162</v>
      </c>
      <c r="T1899">
        <v>4</v>
      </c>
      <c r="U1899">
        <v>1</v>
      </c>
      <c r="V1899">
        <v>13</v>
      </c>
      <c r="W1899">
        <v>0</v>
      </c>
      <c r="X1899">
        <v>0</v>
      </c>
      <c r="Y1899">
        <v>0</v>
      </c>
    </row>
    <row r="1900" spans="1:25" hidden="1" x14ac:dyDescent="0.2">
      <c r="A1900" t="s">
        <v>1188</v>
      </c>
      <c r="B1900" t="s">
        <v>795</v>
      </c>
      <c r="C1900" t="s">
        <v>54</v>
      </c>
      <c r="D1900" t="s">
        <v>58</v>
      </c>
      <c r="E1900">
        <v>5</v>
      </c>
      <c r="F1900" t="s">
        <v>1189</v>
      </c>
      <c r="G1900" t="s">
        <v>155</v>
      </c>
      <c r="T1900">
        <v>1</v>
      </c>
      <c r="U1900">
        <v>0</v>
      </c>
      <c r="V1900">
        <v>0</v>
      </c>
      <c r="W1900">
        <v>0</v>
      </c>
      <c r="X1900">
        <v>0</v>
      </c>
      <c r="Y1900">
        <v>0</v>
      </c>
    </row>
    <row r="1901" spans="1:25" hidden="1" x14ac:dyDescent="0.2">
      <c r="A1901" t="s">
        <v>1312</v>
      </c>
      <c r="B1901" t="s">
        <v>795</v>
      </c>
      <c r="C1901" t="s">
        <v>32</v>
      </c>
      <c r="D1901" t="s">
        <v>38</v>
      </c>
      <c r="E1901">
        <v>3</v>
      </c>
      <c r="F1901" t="s">
        <v>1313</v>
      </c>
      <c r="G1901" t="s">
        <v>130</v>
      </c>
      <c r="T1901">
        <v>4</v>
      </c>
      <c r="U1901">
        <v>2</v>
      </c>
      <c r="V1901">
        <v>10</v>
      </c>
      <c r="W1901">
        <v>0</v>
      </c>
      <c r="X1901">
        <v>0</v>
      </c>
      <c r="Y1901">
        <v>0</v>
      </c>
    </row>
    <row r="1902" spans="1:25" hidden="1" x14ac:dyDescent="0.2">
      <c r="A1902" t="s">
        <v>764</v>
      </c>
      <c r="B1902" t="s">
        <v>721</v>
      </c>
      <c r="C1902" t="s">
        <v>53</v>
      </c>
      <c r="D1902" t="s">
        <v>38</v>
      </c>
      <c r="E1902">
        <v>4</v>
      </c>
      <c r="F1902" t="s">
        <v>765</v>
      </c>
      <c r="G1902" t="s">
        <v>148</v>
      </c>
      <c r="T1902">
        <v>12</v>
      </c>
      <c r="U1902">
        <v>7</v>
      </c>
      <c r="V1902">
        <v>65</v>
      </c>
      <c r="W1902">
        <v>0</v>
      </c>
      <c r="X1902">
        <v>0</v>
      </c>
      <c r="Y1902">
        <v>0</v>
      </c>
    </row>
    <row r="1903" spans="1:25" hidden="1" x14ac:dyDescent="0.2">
      <c r="A1903" t="s">
        <v>811</v>
      </c>
      <c r="B1903" t="s">
        <v>721</v>
      </c>
      <c r="C1903" t="s">
        <v>44</v>
      </c>
      <c r="D1903" t="s">
        <v>36</v>
      </c>
      <c r="E1903">
        <v>4</v>
      </c>
      <c r="F1903" t="s">
        <v>812</v>
      </c>
      <c r="G1903" t="s">
        <v>140</v>
      </c>
      <c r="T1903">
        <v>3</v>
      </c>
      <c r="U1903">
        <v>1</v>
      </c>
      <c r="V1903">
        <v>3</v>
      </c>
      <c r="W1903">
        <v>0</v>
      </c>
      <c r="X1903">
        <v>0</v>
      </c>
      <c r="Y1903">
        <v>0</v>
      </c>
    </row>
    <row r="1904" spans="1:25" x14ac:dyDescent="0.2">
      <c r="A1904" t="s">
        <v>1220</v>
      </c>
      <c r="B1904" t="s">
        <v>795</v>
      </c>
      <c r="C1904" t="s">
        <v>56</v>
      </c>
      <c r="D1904" t="s">
        <v>45</v>
      </c>
      <c r="E1904">
        <v>3</v>
      </c>
      <c r="F1904" t="s">
        <v>1221</v>
      </c>
      <c r="G1904" t="s">
        <v>129</v>
      </c>
      <c r="T1904">
        <v>1</v>
      </c>
      <c r="U1904">
        <v>0</v>
      </c>
      <c r="V1904">
        <v>0</v>
      </c>
      <c r="W1904">
        <v>0</v>
      </c>
      <c r="X1904">
        <v>0</v>
      </c>
      <c r="Y1904">
        <v>0</v>
      </c>
    </row>
    <row r="1905" spans="1:25" hidden="1" x14ac:dyDescent="0.2">
      <c r="A1905" t="s">
        <v>1014</v>
      </c>
      <c r="B1905" t="s">
        <v>721</v>
      </c>
      <c r="C1905" t="s">
        <v>39</v>
      </c>
      <c r="D1905" t="s">
        <v>60</v>
      </c>
      <c r="E1905">
        <v>1</v>
      </c>
      <c r="F1905" t="s">
        <v>1015</v>
      </c>
      <c r="G1905" t="s">
        <v>106</v>
      </c>
      <c r="T1905">
        <v>1</v>
      </c>
      <c r="U1905">
        <v>1</v>
      </c>
      <c r="V1905">
        <v>1</v>
      </c>
      <c r="W1905">
        <v>0</v>
      </c>
      <c r="X1905">
        <v>0</v>
      </c>
      <c r="Y1905">
        <v>0</v>
      </c>
    </row>
    <row r="1906" spans="1:25" hidden="1" x14ac:dyDescent="0.2">
      <c r="A1906" t="s">
        <v>1060</v>
      </c>
      <c r="B1906" t="s">
        <v>721</v>
      </c>
      <c r="C1906" t="s">
        <v>38</v>
      </c>
      <c r="D1906" t="s">
        <v>41</v>
      </c>
      <c r="E1906">
        <v>5</v>
      </c>
      <c r="F1906" t="s">
        <v>1061</v>
      </c>
      <c r="G1906" t="s">
        <v>159</v>
      </c>
      <c r="T1906">
        <v>8</v>
      </c>
      <c r="U1906">
        <v>3</v>
      </c>
      <c r="V1906">
        <v>32</v>
      </c>
      <c r="W1906">
        <v>0</v>
      </c>
      <c r="X1906">
        <v>0</v>
      </c>
      <c r="Y1906">
        <v>0</v>
      </c>
    </row>
    <row r="1907" spans="1:25" hidden="1" x14ac:dyDescent="0.2">
      <c r="A1907" t="s">
        <v>989</v>
      </c>
      <c r="B1907" t="s">
        <v>721</v>
      </c>
      <c r="C1907" t="s">
        <v>59</v>
      </c>
      <c r="D1907" t="s">
        <v>33</v>
      </c>
      <c r="E1907">
        <v>5</v>
      </c>
      <c r="F1907" t="s">
        <v>990</v>
      </c>
      <c r="G1907" t="s">
        <v>154</v>
      </c>
      <c r="T1907">
        <v>3</v>
      </c>
      <c r="U1907">
        <v>1</v>
      </c>
      <c r="V1907">
        <v>3</v>
      </c>
      <c r="W1907">
        <v>0</v>
      </c>
      <c r="X1907">
        <v>0</v>
      </c>
      <c r="Y1907">
        <v>0</v>
      </c>
    </row>
    <row r="1908" spans="1:25" hidden="1" x14ac:dyDescent="0.2">
      <c r="A1908" t="s">
        <v>1271</v>
      </c>
      <c r="B1908" t="s">
        <v>721</v>
      </c>
      <c r="C1908" t="s">
        <v>36</v>
      </c>
      <c r="D1908" t="s">
        <v>40</v>
      </c>
      <c r="E1908">
        <v>5</v>
      </c>
      <c r="F1908" t="s">
        <v>1272</v>
      </c>
      <c r="G1908" t="s">
        <v>158</v>
      </c>
      <c r="T1908">
        <v>1</v>
      </c>
      <c r="U1908">
        <v>0</v>
      </c>
      <c r="V1908">
        <v>0</v>
      </c>
      <c r="W1908">
        <v>0</v>
      </c>
      <c r="X1908">
        <v>0</v>
      </c>
      <c r="Y1908">
        <v>0</v>
      </c>
    </row>
    <row r="1909" spans="1:25" hidden="1" x14ac:dyDescent="0.2">
      <c r="A1909" t="s">
        <v>1072</v>
      </c>
      <c r="B1909" t="s">
        <v>721</v>
      </c>
      <c r="C1909" t="s">
        <v>31</v>
      </c>
      <c r="D1909" t="s">
        <v>55</v>
      </c>
      <c r="E1909">
        <v>1</v>
      </c>
      <c r="F1909" t="s">
        <v>1073</v>
      </c>
      <c r="G1909" t="s">
        <v>101</v>
      </c>
      <c r="T1909">
        <v>1</v>
      </c>
      <c r="U1909">
        <v>1</v>
      </c>
      <c r="V1909">
        <v>1</v>
      </c>
      <c r="W1909">
        <v>0</v>
      </c>
      <c r="X1909">
        <v>0</v>
      </c>
      <c r="Y1909">
        <v>0</v>
      </c>
    </row>
    <row r="1910" spans="1:25" hidden="1" x14ac:dyDescent="0.2">
      <c r="A1910" t="s">
        <v>1241</v>
      </c>
      <c r="B1910" t="s">
        <v>795</v>
      </c>
      <c r="C1910" t="s">
        <v>43</v>
      </c>
      <c r="D1910" t="s">
        <v>58</v>
      </c>
      <c r="E1910">
        <v>2</v>
      </c>
      <c r="F1910" t="s">
        <v>1242</v>
      </c>
      <c r="G1910" t="s">
        <v>112</v>
      </c>
      <c r="T1910">
        <v>5</v>
      </c>
      <c r="U1910">
        <v>3</v>
      </c>
      <c r="V1910">
        <v>23</v>
      </c>
      <c r="W1910">
        <v>0</v>
      </c>
      <c r="X1910">
        <v>0</v>
      </c>
      <c r="Y1910">
        <v>0</v>
      </c>
    </row>
    <row r="1911" spans="1:25" hidden="1" x14ac:dyDescent="0.2">
      <c r="A1911" t="s">
        <v>1210</v>
      </c>
      <c r="B1911" t="s">
        <v>795</v>
      </c>
      <c r="C1911" t="s">
        <v>61</v>
      </c>
      <c r="D1911" t="s">
        <v>62</v>
      </c>
      <c r="E1911">
        <v>8</v>
      </c>
      <c r="F1911" t="s">
        <v>1211</v>
      </c>
      <c r="G1911" t="s">
        <v>197</v>
      </c>
      <c r="T1911">
        <v>5</v>
      </c>
      <c r="U1911">
        <v>3</v>
      </c>
      <c r="V1911">
        <v>24</v>
      </c>
      <c r="W1911">
        <v>0</v>
      </c>
      <c r="X1911">
        <v>0</v>
      </c>
      <c r="Y1911">
        <v>0</v>
      </c>
    </row>
    <row r="1912" spans="1:25" hidden="1" x14ac:dyDescent="0.2">
      <c r="A1912" t="s">
        <v>1241</v>
      </c>
      <c r="B1912" t="s">
        <v>795</v>
      </c>
      <c r="C1912" t="s">
        <v>43</v>
      </c>
      <c r="D1912" t="s">
        <v>48</v>
      </c>
      <c r="E1912">
        <v>1</v>
      </c>
      <c r="F1912" t="s">
        <v>1242</v>
      </c>
      <c r="G1912" t="s">
        <v>89</v>
      </c>
      <c r="T1912">
        <v>1</v>
      </c>
      <c r="U1912">
        <v>1</v>
      </c>
      <c r="V1912">
        <v>1</v>
      </c>
      <c r="W1912">
        <v>1</v>
      </c>
      <c r="X1912">
        <v>0</v>
      </c>
      <c r="Y1912">
        <v>0</v>
      </c>
    </row>
    <row r="1913" spans="1:25" hidden="1" x14ac:dyDescent="0.2">
      <c r="A1913" t="s">
        <v>1100</v>
      </c>
      <c r="B1913" t="s">
        <v>795</v>
      </c>
      <c r="C1913" t="s">
        <v>53</v>
      </c>
      <c r="D1913" t="s">
        <v>50</v>
      </c>
      <c r="E1913">
        <v>5</v>
      </c>
      <c r="F1913" t="s">
        <v>1101</v>
      </c>
      <c r="G1913" t="s">
        <v>162</v>
      </c>
      <c r="T1913">
        <v>3</v>
      </c>
      <c r="U1913">
        <v>2</v>
      </c>
      <c r="V1913">
        <v>27</v>
      </c>
      <c r="W1913">
        <v>1</v>
      </c>
      <c r="X1913">
        <v>0</v>
      </c>
      <c r="Y1913">
        <v>0</v>
      </c>
    </row>
    <row r="1914" spans="1:25" hidden="1" x14ac:dyDescent="0.2">
      <c r="A1914" t="s">
        <v>1222</v>
      </c>
      <c r="B1914" t="s">
        <v>795</v>
      </c>
      <c r="C1914" t="s">
        <v>58</v>
      </c>
      <c r="D1914" t="s">
        <v>37</v>
      </c>
      <c r="E1914">
        <v>4</v>
      </c>
      <c r="F1914" t="s">
        <v>1223</v>
      </c>
      <c r="G1914" t="s">
        <v>145</v>
      </c>
      <c r="T1914">
        <v>1</v>
      </c>
      <c r="U1914">
        <v>1</v>
      </c>
      <c r="V1914">
        <v>15</v>
      </c>
      <c r="W1914">
        <v>0</v>
      </c>
      <c r="X1914">
        <v>0</v>
      </c>
      <c r="Y1914">
        <v>0</v>
      </c>
    </row>
    <row r="1915" spans="1:25" x14ac:dyDescent="0.2">
      <c r="A1915" t="s">
        <v>1054</v>
      </c>
      <c r="B1915" t="s">
        <v>795</v>
      </c>
      <c r="C1915" t="s">
        <v>56</v>
      </c>
      <c r="D1915" t="s">
        <v>55</v>
      </c>
      <c r="E1915">
        <v>2</v>
      </c>
      <c r="F1915" t="s">
        <v>1055</v>
      </c>
      <c r="G1915" t="s">
        <v>118</v>
      </c>
      <c r="T1915">
        <v>2</v>
      </c>
      <c r="U1915">
        <v>1</v>
      </c>
      <c r="V1915">
        <v>4</v>
      </c>
      <c r="W1915">
        <v>0</v>
      </c>
      <c r="X1915">
        <v>0</v>
      </c>
      <c r="Y1915">
        <v>0</v>
      </c>
    </row>
    <row r="1916" spans="1:25" hidden="1" x14ac:dyDescent="0.2">
      <c r="A1916" t="s">
        <v>901</v>
      </c>
      <c r="B1916" t="s">
        <v>721</v>
      </c>
      <c r="C1916" t="s">
        <v>62</v>
      </c>
      <c r="D1916" t="s">
        <v>39</v>
      </c>
      <c r="E1916">
        <v>6</v>
      </c>
      <c r="F1916" t="s">
        <v>902</v>
      </c>
      <c r="G1916" t="s">
        <v>174</v>
      </c>
      <c r="T1916">
        <v>7</v>
      </c>
      <c r="U1916">
        <v>3</v>
      </c>
      <c r="V1916">
        <v>16</v>
      </c>
      <c r="W1916">
        <v>0</v>
      </c>
      <c r="X1916">
        <v>0</v>
      </c>
      <c r="Y1916">
        <v>0</v>
      </c>
    </row>
    <row r="1917" spans="1:25" hidden="1" x14ac:dyDescent="0.2">
      <c r="A1917" t="s">
        <v>1184</v>
      </c>
      <c r="B1917" t="s">
        <v>721</v>
      </c>
      <c r="C1917" t="s">
        <v>52</v>
      </c>
      <c r="D1917" t="s">
        <v>62</v>
      </c>
      <c r="E1917">
        <v>5</v>
      </c>
      <c r="F1917" t="s">
        <v>1185</v>
      </c>
      <c r="G1917" t="s">
        <v>156</v>
      </c>
      <c r="T1917">
        <v>8</v>
      </c>
      <c r="U1917">
        <v>6</v>
      </c>
      <c r="V1917">
        <v>31</v>
      </c>
      <c r="W1917">
        <v>0</v>
      </c>
      <c r="X1917">
        <v>0</v>
      </c>
      <c r="Y1917">
        <v>0</v>
      </c>
    </row>
    <row r="1918" spans="1:25" hidden="1" x14ac:dyDescent="0.2">
      <c r="A1918" t="s">
        <v>1253</v>
      </c>
      <c r="B1918" t="s">
        <v>721</v>
      </c>
      <c r="C1918" t="s">
        <v>40</v>
      </c>
      <c r="D1918" t="s">
        <v>42</v>
      </c>
      <c r="E1918">
        <v>2</v>
      </c>
      <c r="F1918" t="s">
        <v>1254</v>
      </c>
      <c r="G1918" t="s">
        <v>120</v>
      </c>
      <c r="T1918">
        <v>12</v>
      </c>
      <c r="U1918">
        <v>6</v>
      </c>
      <c r="V1918">
        <v>155</v>
      </c>
      <c r="W1918">
        <v>2</v>
      </c>
      <c r="X1918">
        <v>0</v>
      </c>
      <c r="Y1918">
        <v>1</v>
      </c>
    </row>
    <row r="1919" spans="1:25" hidden="1" x14ac:dyDescent="0.2">
      <c r="A1919" t="s">
        <v>1164</v>
      </c>
      <c r="B1919" t="s">
        <v>721</v>
      </c>
      <c r="C1919" t="s">
        <v>54</v>
      </c>
      <c r="D1919" t="s">
        <v>36</v>
      </c>
      <c r="E1919">
        <v>1</v>
      </c>
      <c r="F1919" t="s">
        <v>1165</v>
      </c>
      <c r="G1919" t="s">
        <v>103</v>
      </c>
      <c r="T1919">
        <v>2</v>
      </c>
      <c r="U1919">
        <v>1</v>
      </c>
      <c r="V1919">
        <v>11</v>
      </c>
      <c r="W1919">
        <v>0</v>
      </c>
      <c r="X1919">
        <v>0</v>
      </c>
      <c r="Y1919">
        <v>0</v>
      </c>
    </row>
    <row r="1920" spans="1:25" hidden="1" x14ac:dyDescent="0.2">
      <c r="A1920" t="s">
        <v>1144</v>
      </c>
      <c r="B1920" t="s">
        <v>795</v>
      </c>
      <c r="C1920" t="s">
        <v>55</v>
      </c>
      <c r="D1920" t="s">
        <v>45</v>
      </c>
      <c r="E1920">
        <v>5</v>
      </c>
      <c r="F1920" t="s">
        <v>1145</v>
      </c>
      <c r="G1920" t="s">
        <v>157</v>
      </c>
      <c r="T1920">
        <v>1</v>
      </c>
      <c r="U1920">
        <v>1</v>
      </c>
      <c r="V1920">
        <v>0</v>
      </c>
      <c r="W1920">
        <v>0</v>
      </c>
      <c r="X1920">
        <v>0</v>
      </c>
      <c r="Y1920">
        <v>0</v>
      </c>
    </row>
    <row r="1921" spans="1:25" hidden="1" x14ac:dyDescent="0.2">
      <c r="A1921" t="s">
        <v>921</v>
      </c>
      <c r="B1921" t="s">
        <v>795</v>
      </c>
      <c r="C1921" t="s">
        <v>42</v>
      </c>
      <c r="D1921" t="s">
        <v>53</v>
      </c>
      <c r="E1921">
        <v>1</v>
      </c>
      <c r="F1921" t="s">
        <v>922</v>
      </c>
      <c r="G1921" t="s">
        <v>98</v>
      </c>
      <c r="T1921">
        <v>1</v>
      </c>
      <c r="U1921">
        <v>0</v>
      </c>
      <c r="V1921">
        <v>0</v>
      </c>
      <c r="W1921">
        <v>0</v>
      </c>
      <c r="X1921">
        <v>0</v>
      </c>
      <c r="Y1921">
        <v>0</v>
      </c>
    </row>
    <row r="1922" spans="1:25" hidden="1" x14ac:dyDescent="0.2">
      <c r="A1922" t="s">
        <v>819</v>
      </c>
      <c r="B1922" t="s">
        <v>721</v>
      </c>
      <c r="C1922" t="s">
        <v>39</v>
      </c>
      <c r="D1922" t="s">
        <v>52</v>
      </c>
      <c r="E1922">
        <v>8</v>
      </c>
      <c r="F1922" t="s">
        <v>820</v>
      </c>
      <c r="G1922" t="s">
        <v>200</v>
      </c>
      <c r="T1922">
        <v>2</v>
      </c>
      <c r="U1922">
        <v>1</v>
      </c>
      <c r="V1922">
        <v>8</v>
      </c>
      <c r="W1922">
        <v>0</v>
      </c>
      <c r="X1922">
        <v>0</v>
      </c>
      <c r="Y1922">
        <v>0</v>
      </c>
    </row>
    <row r="1923" spans="1:25" hidden="1" x14ac:dyDescent="0.2">
      <c r="A1923" t="s">
        <v>1012</v>
      </c>
      <c r="B1923" t="s">
        <v>795</v>
      </c>
      <c r="C1923" t="s">
        <v>57</v>
      </c>
      <c r="D1923" t="s">
        <v>35</v>
      </c>
      <c r="E1923">
        <v>1</v>
      </c>
      <c r="F1923" t="s">
        <v>1013</v>
      </c>
      <c r="G1923" t="s">
        <v>99</v>
      </c>
      <c r="T1923">
        <v>1</v>
      </c>
      <c r="U1923">
        <v>0</v>
      </c>
      <c r="V1923">
        <v>0</v>
      </c>
      <c r="W1923">
        <v>0</v>
      </c>
      <c r="X1923">
        <v>0</v>
      </c>
      <c r="Y1923">
        <v>0</v>
      </c>
    </row>
    <row r="1924" spans="1:25" hidden="1" x14ac:dyDescent="0.2">
      <c r="A1924" t="s">
        <v>1008</v>
      </c>
      <c r="B1924" t="s">
        <v>531</v>
      </c>
      <c r="C1924" t="s">
        <v>55</v>
      </c>
      <c r="D1924" t="s">
        <v>46</v>
      </c>
      <c r="E1924">
        <v>7</v>
      </c>
      <c r="F1924" t="s">
        <v>1009</v>
      </c>
      <c r="G1924" t="s">
        <v>195</v>
      </c>
      <c r="T1924">
        <v>5</v>
      </c>
      <c r="U1924">
        <v>4</v>
      </c>
      <c r="V1924">
        <v>15</v>
      </c>
      <c r="W1924">
        <v>1</v>
      </c>
      <c r="X1924">
        <v>0</v>
      </c>
      <c r="Y1924">
        <v>0</v>
      </c>
    </row>
    <row r="1925" spans="1:25" hidden="1" x14ac:dyDescent="0.2">
      <c r="A1925" t="s">
        <v>774</v>
      </c>
      <c r="B1925" t="s">
        <v>721</v>
      </c>
      <c r="C1925" t="s">
        <v>57</v>
      </c>
      <c r="D1925" t="s">
        <v>34</v>
      </c>
      <c r="E1925">
        <v>8</v>
      </c>
      <c r="F1925" t="s">
        <v>775</v>
      </c>
      <c r="G1925" t="s">
        <v>207</v>
      </c>
      <c r="T1925">
        <v>4</v>
      </c>
      <c r="U1925">
        <v>3</v>
      </c>
      <c r="V1925">
        <v>36</v>
      </c>
      <c r="W1925">
        <v>0</v>
      </c>
      <c r="X1925">
        <v>0</v>
      </c>
      <c r="Y1925">
        <v>0</v>
      </c>
    </row>
    <row r="1926" spans="1:25" hidden="1" x14ac:dyDescent="0.2">
      <c r="A1926" t="s">
        <v>1314</v>
      </c>
      <c r="B1926" t="s">
        <v>721</v>
      </c>
      <c r="C1926" t="s">
        <v>45</v>
      </c>
      <c r="D1926" t="s">
        <v>56</v>
      </c>
      <c r="E1926">
        <v>3</v>
      </c>
      <c r="F1926" t="s">
        <v>1315</v>
      </c>
      <c r="G1926" t="s">
        <v>129</v>
      </c>
      <c r="T1926">
        <v>1</v>
      </c>
      <c r="U1926">
        <v>1</v>
      </c>
      <c r="V1926">
        <v>15</v>
      </c>
      <c r="W1926">
        <v>0</v>
      </c>
      <c r="X1926">
        <v>0</v>
      </c>
      <c r="Y1926">
        <v>0</v>
      </c>
    </row>
    <row r="1927" spans="1:25" hidden="1" x14ac:dyDescent="0.2">
      <c r="A1927" t="s">
        <v>889</v>
      </c>
      <c r="B1927" t="s">
        <v>721</v>
      </c>
      <c r="C1927" t="s">
        <v>49</v>
      </c>
      <c r="D1927" t="s">
        <v>45</v>
      </c>
      <c r="E1927">
        <v>4</v>
      </c>
      <c r="F1927" t="s">
        <v>890</v>
      </c>
      <c r="G1927" t="s">
        <v>141</v>
      </c>
      <c r="T1927">
        <v>7</v>
      </c>
      <c r="U1927">
        <v>4</v>
      </c>
      <c r="V1927">
        <v>72</v>
      </c>
      <c r="W1927">
        <v>1</v>
      </c>
      <c r="X1927">
        <v>0</v>
      </c>
      <c r="Y1927">
        <v>0</v>
      </c>
    </row>
    <row r="1928" spans="1:25" hidden="1" x14ac:dyDescent="0.2">
      <c r="A1928" t="s">
        <v>911</v>
      </c>
      <c r="B1928" t="s">
        <v>721</v>
      </c>
      <c r="C1928" t="s">
        <v>50</v>
      </c>
      <c r="D1928" t="s">
        <v>33</v>
      </c>
      <c r="E1928">
        <v>4</v>
      </c>
      <c r="F1928" t="s">
        <v>912</v>
      </c>
      <c r="G1928" t="s">
        <v>142</v>
      </c>
      <c r="T1928">
        <v>1</v>
      </c>
      <c r="U1928">
        <v>1</v>
      </c>
      <c r="V1928">
        <v>8</v>
      </c>
      <c r="W1928">
        <v>0</v>
      </c>
      <c r="X1928">
        <v>0</v>
      </c>
      <c r="Y1928">
        <v>0</v>
      </c>
    </row>
    <row r="1929" spans="1:25" hidden="1" x14ac:dyDescent="0.2">
      <c r="A1929" t="s">
        <v>873</v>
      </c>
      <c r="B1929" t="s">
        <v>721</v>
      </c>
      <c r="C1929" t="s">
        <v>56</v>
      </c>
      <c r="D1929" t="s">
        <v>49</v>
      </c>
      <c r="E1929">
        <v>7</v>
      </c>
      <c r="F1929" t="s">
        <v>874</v>
      </c>
      <c r="G1929" t="s">
        <v>192</v>
      </c>
      <c r="T1929">
        <v>6</v>
      </c>
      <c r="U1929">
        <v>5</v>
      </c>
      <c r="V1929">
        <v>133</v>
      </c>
      <c r="W1929">
        <v>1</v>
      </c>
      <c r="X1929">
        <v>0</v>
      </c>
      <c r="Y1929">
        <v>1</v>
      </c>
    </row>
    <row r="1930" spans="1:25" hidden="1" x14ac:dyDescent="0.2">
      <c r="A1930" t="s">
        <v>863</v>
      </c>
      <c r="B1930" t="s">
        <v>721</v>
      </c>
      <c r="C1930" t="s">
        <v>31</v>
      </c>
      <c r="D1930" t="s">
        <v>56</v>
      </c>
      <c r="E1930">
        <v>5</v>
      </c>
      <c r="F1930" t="s">
        <v>864</v>
      </c>
      <c r="G1930" t="s">
        <v>164</v>
      </c>
      <c r="T1930">
        <v>8</v>
      </c>
      <c r="U1930">
        <v>5</v>
      </c>
      <c r="V1930">
        <v>55</v>
      </c>
      <c r="W1930">
        <v>0</v>
      </c>
      <c r="X1930">
        <v>0</v>
      </c>
      <c r="Y1930">
        <v>0</v>
      </c>
    </row>
    <row r="1931" spans="1:25" hidden="1" x14ac:dyDescent="0.2">
      <c r="A1931" t="s">
        <v>1148</v>
      </c>
      <c r="B1931" t="s">
        <v>795</v>
      </c>
      <c r="C1931" t="s">
        <v>59</v>
      </c>
      <c r="D1931" t="s">
        <v>43</v>
      </c>
      <c r="E1931">
        <v>6</v>
      </c>
      <c r="F1931" t="s">
        <v>1149</v>
      </c>
      <c r="G1931" t="s">
        <v>180</v>
      </c>
      <c r="T1931">
        <v>6</v>
      </c>
      <c r="U1931">
        <v>3</v>
      </c>
      <c r="V1931">
        <v>20</v>
      </c>
      <c r="W1931">
        <v>0</v>
      </c>
      <c r="X1931">
        <v>0</v>
      </c>
      <c r="Y1931">
        <v>0</v>
      </c>
    </row>
    <row r="1932" spans="1:25" hidden="1" x14ac:dyDescent="0.2">
      <c r="A1932" t="s">
        <v>1257</v>
      </c>
      <c r="B1932" t="s">
        <v>795</v>
      </c>
      <c r="C1932" t="s">
        <v>42</v>
      </c>
      <c r="D1932" t="s">
        <v>32</v>
      </c>
      <c r="E1932">
        <v>4</v>
      </c>
      <c r="F1932" t="s">
        <v>1258</v>
      </c>
      <c r="G1932" t="s">
        <v>146</v>
      </c>
      <c r="T1932">
        <v>2</v>
      </c>
      <c r="U1932">
        <v>2</v>
      </c>
      <c r="V1932">
        <v>16</v>
      </c>
      <c r="W1932">
        <v>1</v>
      </c>
      <c r="X1932">
        <v>0</v>
      </c>
      <c r="Y1932">
        <v>0</v>
      </c>
    </row>
    <row r="1933" spans="1:25" hidden="1" x14ac:dyDescent="0.2">
      <c r="A1933" t="s">
        <v>949</v>
      </c>
      <c r="B1933" t="s">
        <v>721</v>
      </c>
      <c r="C1933" t="s">
        <v>33</v>
      </c>
      <c r="D1933" t="s">
        <v>50</v>
      </c>
      <c r="E1933">
        <v>4</v>
      </c>
      <c r="F1933" t="s">
        <v>950</v>
      </c>
      <c r="G1933" t="s">
        <v>142</v>
      </c>
      <c r="T1933">
        <v>7</v>
      </c>
      <c r="U1933">
        <v>4</v>
      </c>
      <c r="V1933">
        <v>56</v>
      </c>
      <c r="W1933">
        <v>0</v>
      </c>
      <c r="X1933">
        <v>0</v>
      </c>
      <c r="Y1933">
        <v>0</v>
      </c>
    </row>
    <row r="1934" spans="1:25" hidden="1" x14ac:dyDescent="0.2">
      <c r="A1934" t="s">
        <v>933</v>
      </c>
      <c r="B1934" t="s">
        <v>721</v>
      </c>
      <c r="C1934" t="s">
        <v>33</v>
      </c>
      <c r="D1934" t="s">
        <v>54</v>
      </c>
      <c r="E1934">
        <v>8</v>
      </c>
      <c r="F1934" t="s">
        <v>934</v>
      </c>
      <c r="G1934" t="s">
        <v>205</v>
      </c>
      <c r="T1934">
        <v>6</v>
      </c>
      <c r="U1934">
        <v>4</v>
      </c>
      <c r="V1934">
        <v>74</v>
      </c>
      <c r="W1934">
        <v>1</v>
      </c>
      <c r="X1934">
        <v>0</v>
      </c>
      <c r="Y1934">
        <v>0</v>
      </c>
    </row>
    <row r="1935" spans="1:25" hidden="1" x14ac:dyDescent="0.2">
      <c r="A1935" t="s">
        <v>1186</v>
      </c>
      <c r="B1935" t="s">
        <v>721</v>
      </c>
      <c r="C1935" t="s">
        <v>33</v>
      </c>
      <c r="D1935" t="s">
        <v>59</v>
      </c>
      <c r="E1935">
        <v>5</v>
      </c>
      <c r="F1935" t="s">
        <v>1187</v>
      </c>
      <c r="G1935" t="s">
        <v>154</v>
      </c>
      <c r="T1935">
        <v>1</v>
      </c>
      <c r="U1935">
        <v>0</v>
      </c>
      <c r="V1935">
        <v>0</v>
      </c>
      <c r="W1935">
        <v>0</v>
      </c>
      <c r="X1935">
        <v>0</v>
      </c>
      <c r="Y1935">
        <v>0</v>
      </c>
    </row>
    <row r="1936" spans="1:25" hidden="1" x14ac:dyDescent="0.2">
      <c r="A1936" t="s">
        <v>1076</v>
      </c>
      <c r="B1936" t="s">
        <v>721</v>
      </c>
      <c r="C1936" t="s">
        <v>56</v>
      </c>
      <c r="D1936" t="s">
        <v>52</v>
      </c>
      <c r="E1936">
        <v>4</v>
      </c>
      <c r="F1936" t="s">
        <v>1077</v>
      </c>
      <c r="G1936" t="s">
        <v>147</v>
      </c>
      <c r="T1936">
        <v>2</v>
      </c>
      <c r="U1936">
        <v>0</v>
      </c>
      <c r="V1936">
        <v>0</v>
      </c>
      <c r="W1936">
        <v>0</v>
      </c>
      <c r="X1936">
        <v>0</v>
      </c>
      <c r="Y1936">
        <v>0</v>
      </c>
    </row>
    <row r="1937" spans="1:25" hidden="1" x14ac:dyDescent="0.2">
      <c r="A1937" t="s">
        <v>847</v>
      </c>
      <c r="B1937" t="s">
        <v>721</v>
      </c>
      <c r="C1937" t="s">
        <v>32</v>
      </c>
      <c r="D1937" t="s">
        <v>43</v>
      </c>
      <c r="E1937">
        <v>7</v>
      </c>
      <c r="F1937" t="s">
        <v>848</v>
      </c>
      <c r="G1937" t="s">
        <v>189</v>
      </c>
      <c r="T1937">
        <v>7</v>
      </c>
      <c r="U1937">
        <v>4</v>
      </c>
      <c r="V1937">
        <v>67</v>
      </c>
      <c r="W1937">
        <v>0</v>
      </c>
      <c r="X1937">
        <v>0</v>
      </c>
      <c r="Y1937">
        <v>0</v>
      </c>
    </row>
    <row r="1938" spans="1:25" hidden="1" x14ac:dyDescent="0.2">
      <c r="A1938" t="s">
        <v>1068</v>
      </c>
      <c r="B1938" t="s">
        <v>795</v>
      </c>
      <c r="C1938" t="s">
        <v>45</v>
      </c>
      <c r="D1938" t="s">
        <v>35</v>
      </c>
      <c r="E1938">
        <v>7</v>
      </c>
      <c r="F1938" t="s">
        <v>1069</v>
      </c>
      <c r="G1938" t="s">
        <v>185</v>
      </c>
      <c r="T1938">
        <v>2</v>
      </c>
      <c r="U1938">
        <v>2</v>
      </c>
      <c r="V1938">
        <v>10</v>
      </c>
      <c r="W1938">
        <v>0</v>
      </c>
      <c r="X1938">
        <v>0</v>
      </c>
      <c r="Y1938">
        <v>0</v>
      </c>
    </row>
    <row r="1939" spans="1:25" hidden="1" x14ac:dyDescent="0.2">
      <c r="A1939" t="s">
        <v>1044</v>
      </c>
      <c r="B1939" t="s">
        <v>721</v>
      </c>
      <c r="C1939" t="s">
        <v>46</v>
      </c>
      <c r="D1939" t="s">
        <v>52</v>
      </c>
      <c r="E1939">
        <v>2</v>
      </c>
      <c r="F1939" t="s">
        <v>1045</v>
      </c>
      <c r="G1939" t="s">
        <v>108</v>
      </c>
      <c r="T1939">
        <v>3</v>
      </c>
      <c r="U1939">
        <v>2</v>
      </c>
      <c r="V1939">
        <v>20</v>
      </c>
      <c r="W1939">
        <v>1</v>
      </c>
      <c r="X1939">
        <v>0</v>
      </c>
      <c r="Y1939">
        <v>0</v>
      </c>
    </row>
    <row r="1940" spans="1:25" hidden="1" x14ac:dyDescent="0.2">
      <c r="A1940" t="s">
        <v>1162</v>
      </c>
      <c r="B1940" t="s">
        <v>795</v>
      </c>
      <c r="C1940" t="s">
        <v>59</v>
      </c>
      <c r="D1940" t="s">
        <v>44</v>
      </c>
      <c r="E1940">
        <v>8</v>
      </c>
      <c r="F1940" t="s">
        <v>1163</v>
      </c>
      <c r="G1940" t="s">
        <v>209</v>
      </c>
      <c r="T1940">
        <v>3</v>
      </c>
      <c r="U1940">
        <v>1</v>
      </c>
      <c r="V1940">
        <v>4</v>
      </c>
      <c r="W1940">
        <v>0</v>
      </c>
      <c r="X1940">
        <v>0</v>
      </c>
      <c r="Y1940">
        <v>0</v>
      </c>
    </row>
    <row r="1941" spans="1:25" hidden="1" x14ac:dyDescent="0.2">
      <c r="A1941" t="s">
        <v>1316</v>
      </c>
      <c r="B1941" t="s">
        <v>795</v>
      </c>
      <c r="C1941" t="s">
        <v>34</v>
      </c>
      <c r="D1941" t="s">
        <v>38</v>
      </c>
      <c r="E1941">
        <v>2</v>
      </c>
      <c r="F1941" t="s">
        <v>1317</v>
      </c>
      <c r="G1941" t="s">
        <v>119</v>
      </c>
      <c r="T1941">
        <v>1</v>
      </c>
      <c r="U1941">
        <v>1</v>
      </c>
      <c r="V1941">
        <v>0</v>
      </c>
      <c r="W1941">
        <v>0</v>
      </c>
      <c r="X1941">
        <v>0</v>
      </c>
      <c r="Y1941">
        <v>0</v>
      </c>
    </row>
    <row r="1942" spans="1:25" hidden="1" x14ac:dyDescent="0.2">
      <c r="A1942" t="s">
        <v>1016</v>
      </c>
      <c r="B1942" t="s">
        <v>795</v>
      </c>
      <c r="C1942" t="s">
        <v>54</v>
      </c>
      <c r="D1942" t="s">
        <v>33</v>
      </c>
      <c r="E1942">
        <v>8</v>
      </c>
      <c r="F1942" t="s">
        <v>1017</v>
      </c>
      <c r="G1942" t="s">
        <v>205</v>
      </c>
      <c r="T1942">
        <v>1</v>
      </c>
      <c r="U1942">
        <v>1</v>
      </c>
      <c r="V1942">
        <v>9</v>
      </c>
      <c r="W1942">
        <v>0</v>
      </c>
      <c r="X1942">
        <v>0</v>
      </c>
      <c r="Y1942">
        <v>0</v>
      </c>
    </row>
    <row r="1943" spans="1:25" hidden="1" x14ac:dyDescent="0.2">
      <c r="A1943" t="s">
        <v>1064</v>
      </c>
      <c r="B1943" t="s">
        <v>795</v>
      </c>
      <c r="C1943" t="s">
        <v>49</v>
      </c>
      <c r="D1943" t="s">
        <v>56</v>
      </c>
      <c r="E1943">
        <v>7</v>
      </c>
      <c r="F1943" t="s">
        <v>1065</v>
      </c>
      <c r="G1943" t="s">
        <v>192</v>
      </c>
      <c r="T1943">
        <v>9</v>
      </c>
      <c r="U1943">
        <v>4</v>
      </c>
      <c r="V1943">
        <v>45</v>
      </c>
      <c r="W1943">
        <v>1</v>
      </c>
      <c r="X1943">
        <v>2</v>
      </c>
      <c r="Y1943">
        <v>0</v>
      </c>
    </row>
    <row r="1944" spans="1:25" hidden="1" x14ac:dyDescent="0.2">
      <c r="A1944" t="s">
        <v>790</v>
      </c>
      <c r="B1944" t="s">
        <v>721</v>
      </c>
      <c r="C1944" t="s">
        <v>47</v>
      </c>
      <c r="D1944" t="s">
        <v>62</v>
      </c>
      <c r="E1944">
        <v>3</v>
      </c>
      <c r="F1944" t="s">
        <v>791</v>
      </c>
      <c r="G1944" t="s">
        <v>138</v>
      </c>
      <c r="T1944">
        <v>2</v>
      </c>
      <c r="U1944">
        <v>2</v>
      </c>
      <c r="V1944">
        <v>14</v>
      </c>
      <c r="W1944">
        <v>1</v>
      </c>
      <c r="X1944">
        <v>0</v>
      </c>
      <c r="Y1944">
        <v>0</v>
      </c>
    </row>
    <row r="1945" spans="1:25" hidden="1" x14ac:dyDescent="0.2">
      <c r="A1945" t="s">
        <v>931</v>
      </c>
      <c r="B1945" t="s">
        <v>721</v>
      </c>
      <c r="C1945" t="s">
        <v>48</v>
      </c>
      <c r="D1945" t="s">
        <v>51</v>
      </c>
      <c r="E1945">
        <v>8</v>
      </c>
      <c r="F1945" t="s">
        <v>932</v>
      </c>
      <c r="G1945" t="s">
        <v>199</v>
      </c>
      <c r="T1945">
        <v>2</v>
      </c>
      <c r="U1945">
        <v>1</v>
      </c>
      <c r="V1945">
        <v>5</v>
      </c>
      <c r="W1945">
        <v>0</v>
      </c>
      <c r="X1945">
        <v>0</v>
      </c>
      <c r="Y1945">
        <v>0</v>
      </c>
    </row>
    <row r="1946" spans="1:25" hidden="1" x14ac:dyDescent="0.2">
      <c r="A1946" t="s">
        <v>1114</v>
      </c>
      <c r="B1946" t="s">
        <v>531</v>
      </c>
      <c r="C1946" t="s">
        <v>60</v>
      </c>
      <c r="D1946" t="s">
        <v>55</v>
      </c>
      <c r="E1946">
        <v>6</v>
      </c>
      <c r="F1946" t="s">
        <v>1115</v>
      </c>
      <c r="G1946" t="s">
        <v>178</v>
      </c>
      <c r="T1946">
        <v>3</v>
      </c>
      <c r="U1946">
        <v>3</v>
      </c>
      <c r="V1946">
        <v>89</v>
      </c>
      <c r="W1946">
        <v>0</v>
      </c>
      <c r="X1946">
        <v>0</v>
      </c>
      <c r="Y1946">
        <v>0</v>
      </c>
    </row>
    <row r="1947" spans="1:25" hidden="1" x14ac:dyDescent="0.2">
      <c r="A1947" t="s">
        <v>961</v>
      </c>
      <c r="B1947" t="s">
        <v>795</v>
      </c>
      <c r="C1947" t="s">
        <v>60</v>
      </c>
      <c r="D1947" t="s">
        <v>35</v>
      </c>
      <c r="E1947">
        <v>8</v>
      </c>
      <c r="F1947" t="s">
        <v>962</v>
      </c>
      <c r="G1947" t="s">
        <v>203</v>
      </c>
      <c r="T1947">
        <v>8</v>
      </c>
      <c r="U1947">
        <v>6</v>
      </c>
      <c r="V1947">
        <v>24</v>
      </c>
      <c r="W1947">
        <v>0</v>
      </c>
      <c r="X1947">
        <v>0</v>
      </c>
      <c r="Y1947">
        <v>0</v>
      </c>
    </row>
    <row r="1948" spans="1:25" hidden="1" x14ac:dyDescent="0.2">
      <c r="A1948" t="s">
        <v>1158</v>
      </c>
      <c r="B1948" t="s">
        <v>795</v>
      </c>
      <c r="C1948" t="s">
        <v>44</v>
      </c>
      <c r="D1948" t="s">
        <v>57</v>
      </c>
      <c r="E1948">
        <v>6</v>
      </c>
      <c r="F1948" t="s">
        <v>1159</v>
      </c>
      <c r="G1948" t="s">
        <v>177</v>
      </c>
      <c r="T1948">
        <v>4</v>
      </c>
      <c r="U1948">
        <v>3</v>
      </c>
      <c r="V1948">
        <v>24</v>
      </c>
      <c r="W1948">
        <v>0</v>
      </c>
      <c r="X1948">
        <v>0</v>
      </c>
      <c r="Y1948">
        <v>0</v>
      </c>
    </row>
    <row r="1949" spans="1:25" hidden="1" x14ac:dyDescent="0.2">
      <c r="A1949" t="s">
        <v>819</v>
      </c>
      <c r="B1949" t="s">
        <v>721</v>
      </c>
      <c r="C1949" t="s">
        <v>39</v>
      </c>
      <c r="D1949" t="s">
        <v>49</v>
      </c>
      <c r="E1949">
        <v>3</v>
      </c>
      <c r="F1949" t="s">
        <v>820</v>
      </c>
      <c r="G1949" t="s">
        <v>132</v>
      </c>
      <c r="T1949">
        <v>4</v>
      </c>
      <c r="U1949">
        <v>3</v>
      </c>
      <c r="V1949">
        <v>28</v>
      </c>
      <c r="W1949">
        <v>0</v>
      </c>
      <c r="X1949">
        <v>0</v>
      </c>
      <c r="Y1949">
        <v>0</v>
      </c>
    </row>
    <row r="1950" spans="1:25" hidden="1" x14ac:dyDescent="0.2">
      <c r="A1950" t="s">
        <v>1277</v>
      </c>
      <c r="B1950" t="s">
        <v>721</v>
      </c>
      <c r="C1950" t="s">
        <v>37</v>
      </c>
      <c r="D1950" t="s">
        <v>50</v>
      </c>
      <c r="E1950">
        <v>2</v>
      </c>
      <c r="F1950" t="s">
        <v>1278</v>
      </c>
      <c r="G1950" t="s">
        <v>109</v>
      </c>
      <c r="T1950">
        <v>1</v>
      </c>
      <c r="U1950">
        <v>1</v>
      </c>
      <c r="V1950">
        <v>5</v>
      </c>
      <c r="W1950">
        <v>0</v>
      </c>
      <c r="X1950">
        <v>0</v>
      </c>
      <c r="Y1950">
        <v>0</v>
      </c>
    </row>
    <row r="1951" spans="1:25" hidden="1" x14ac:dyDescent="0.2">
      <c r="A1951" t="s">
        <v>909</v>
      </c>
      <c r="B1951" t="s">
        <v>795</v>
      </c>
      <c r="C1951" t="s">
        <v>58</v>
      </c>
      <c r="D1951" t="s">
        <v>42</v>
      </c>
      <c r="E1951">
        <v>3</v>
      </c>
      <c r="F1951" t="s">
        <v>910</v>
      </c>
      <c r="G1951" t="s">
        <v>135</v>
      </c>
      <c r="T1951">
        <v>7</v>
      </c>
      <c r="U1951">
        <v>5</v>
      </c>
      <c r="V1951">
        <v>82</v>
      </c>
      <c r="W1951">
        <v>1</v>
      </c>
      <c r="X1951">
        <v>0</v>
      </c>
      <c r="Y1951">
        <v>0</v>
      </c>
    </row>
    <row r="1952" spans="1:25" hidden="1" x14ac:dyDescent="0.2">
      <c r="A1952" t="s">
        <v>901</v>
      </c>
      <c r="B1952" t="s">
        <v>721</v>
      </c>
      <c r="C1952" t="s">
        <v>62</v>
      </c>
      <c r="D1952" t="s">
        <v>48</v>
      </c>
      <c r="E1952">
        <v>7</v>
      </c>
      <c r="F1952" t="s">
        <v>902</v>
      </c>
      <c r="G1952" t="s">
        <v>190</v>
      </c>
      <c r="T1952">
        <v>7</v>
      </c>
      <c r="U1952">
        <v>6</v>
      </c>
      <c r="V1952">
        <v>63</v>
      </c>
      <c r="W1952">
        <v>1</v>
      </c>
      <c r="X1952">
        <v>0</v>
      </c>
      <c r="Y1952">
        <v>0</v>
      </c>
    </row>
    <row r="1953" spans="1:25" hidden="1" x14ac:dyDescent="0.2">
      <c r="A1953" t="s">
        <v>1318</v>
      </c>
      <c r="B1953" t="s">
        <v>721</v>
      </c>
      <c r="C1953" t="s">
        <v>47</v>
      </c>
      <c r="D1953" t="s">
        <v>57</v>
      </c>
      <c r="E1953">
        <v>2</v>
      </c>
      <c r="F1953" t="s">
        <v>1319</v>
      </c>
      <c r="G1953" t="s">
        <v>121</v>
      </c>
      <c r="T1953">
        <v>5</v>
      </c>
      <c r="U1953">
        <v>5</v>
      </c>
      <c r="V1953">
        <v>33</v>
      </c>
      <c r="W1953">
        <v>0</v>
      </c>
      <c r="X1953">
        <v>0</v>
      </c>
      <c r="Y1953">
        <v>0</v>
      </c>
    </row>
    <row r="1954" spans="1:25" hidden="1" x14ac:dyDescent="0.2">
      <c r="A1954" t="s">
        <v>823</v>
      </c>
      <c r="B1954" t="s">
        <v>721</v>
      </c>
      <c r="C1954" t="s">
        <v>46</v>
      </c>
      <c r="D1954" t="s">
        <v>41</v>
      </c>
      <c r="E1954">
        <v>1</v>
      </c>
      <c r="F1954" t="s">
        <v>824</v>
      </c>
      <c r="G1954" t="s">
        <v>100</v>
      </c>
      <c r="T1954">
        <v>7</v>
      </c>
      <c r="U1954">
        <v>4</v>
      </c>
      <c r="V1954">
        <v>46</v>
      </c>
      <c r="W1954">
        <v>1</v>
      </c>
      <c r="X1954">
        <v>0</v>
      </c>
      <c r="Y1954">
        <v>0</v>
      </c>
    </row>
    <row r="1955" spans="1:25" hidden="1" x14ac:dyDescent="0.2">
      <c r="A1955" t="s">
        <v>893</v>
      </c>
      <c r="B1955" t="s">
        <v>721</v>
      </c>
      <c r="C1955" t="s">
        <v>46</v>
      </c>
      <c r="D1955" t="s">
        <v>55</v>
      </c>
      <c r="E1955">
        <v>7</v>
      </c>
      <c r="F1955" t="s">
        <v>894</v>
      </c>
      <c r="G1955" t="s">
        <v>195</v>
      </c>
      <c r="T1955">
        <v>4</v>
      </c>
      <c r="U1955">
        <v>3</v>
      </c>
      <c r="V1955">
        <v>59</v>
      </c>
      <c r="W1955">
        <v>1</v>
      </c>
      <c r="X1955">
        <v>0</v>
      </c>
      <c r="Y1955">
        <v>0</v>
      </c>
    </row>
    <row r="1956" spans="1:25" hidden="1" x14ac:dyDescent="0.2">
      <c r="A1956" t="s">
        <v>973</v>
      </c>
      <c r="B1956" t="s">
        <v>721</v>
      </c>
      <c r="C1956" t="s">
        <v>51</v>
      </c>
      <c r="D1956" t="s">
        <v>57</v>
      </c>
      <c r="E1956">
        <v>5</v>
      </c>
      <c r="F1956" t="s">
        <v>974</v>
      </c>
      <c r="G1956" t="s">
        <v>160</v>
      </c>
      <c r="T1956">
        <v>8</v>
      </c>
      <c r="U1956">
        <v>6</v>
      </c>
      <c r="V1956">
        <v>78</v>
      </c>
      <c r="W1956">
        <v>0</v>
      </c>
      <c r="X1956">
        <v>0</v>
      </c>
      <c r="Y1956">
        <v>0</v>
      </c>
    </row>
    <row r="1957" spans="1:25" hidden="1" x14ac:dyDescent="0.2">
      <c r="A1957" t="s">
        <v>1024</v>
      </c>
      <c r="B1957" t="s">
        <v>721</v>
      </c>
      <c r="C1957" t="s">
        <v>53</v>
      </c>
      <c r="D1957" t="s">
        <v>42</v>
      </c>
      <c r="E1957">
        <v>1</v>
      </c>
      <c r="F1957" t="s">
        <v>1025</v>
      </c>
      <c r="G1957" t="s">
        <v>98</v>
      </c>
      <c r="T1957">
        <v>2</v>
      </c>
      <c r="U1957">
        <v>1</v>
      </c>
      <c r="V1957">
        <v>15</v>
      </c>
      <c r="W1957">
        <v>0</v>
      </c>
      <c r="X1957">
        <v>0</v>
      </c>
      <c r="Y1957">
        <v>0</v>
      </c>
    </row>
    <row r="1958" spans="1:25" hidden="1" x14ac:dyDescent="0.2">
      <c r="A1958" t="s">
        <v>865</v>
      </c>
      <c r="B1958" t="s">
        <v>721</v>
      </c>
      <c r="C1958" t="s">
        <v>61</v>
      </c>
      <c r="D1958" t="s">
        <v>52</v>
      </c>
      <c r="E1958">
        <v>6</v>
      </c>
      <c r="F1958" t="s">
        <v>866</v>
      </c>
      <c r="G1958" t="s">
        <v>170</v>
      </c>
      <c r="T1958">
        <v>9</v>
      </c>
      <c r="U1958">
        <v>6</v>
      </c>
      <c r="V1958">
        <v>166</v>
      </c>
      <c r="W1958">
        <v>1</v>
      </c>
      <c r="X1958">
        <v>0</v>
      </c>
      <c r="Y1958">
        <v>1</v>
      </c>
    </row>
    <row r="1959" spans="1:25" hidden="1" x14ac:dyDescent="0.2">
      <c r="A1959" t="s">
        <v>1134</v>
      </c>
      <c r="B1959" t="s">
        <v>721</v>
      </c>
      <c r="C1959" t="s">
        <v>36</v>
      </c>
      <c r="D1959" t="s">
        <v>41</v>
      </c>
      <c r="E1959">
        <v>2</v>
      </c>
      <c r="F1959" t="s">
        <v>1135</v>
      </c>
      <c r="G1959" t="s">
        <v>117</v>
      </c>
      <c r="T1959">
        <v>3</v>
      </c>
      <c r="U1959">
        <v>0</v>
      </c>
      <c r="V1959">
        <v>0</v>
      </c>
      <c r="W1959">
        <v>0</v>
      </c>
      <c r="X1959">
        <v>0</v>
      </c>
      <c r="Y1959">
        <v>0</v>
      </c>
    </row>
    <row r="1960" spans="1:25" hidden="1" x14ac:dyDescent="0.2">
      <c r="A1960" t="s">
        <v>1273</v>
      </c>
      <c r="B1960" t="s">
        <v>721</v>
      </c>
      <c r="C1960" t="s">
        <v>32</v>
      </c>
      <c r="D1960" t="s">
        <v>59</v>
      </c>
      <c r="E1960">
        <v>2</v>
      </c>
      <c r="F1960" t="s">
        <v>1274</v>
      </c>
      <c r="G1960" t="s">
        <v>122</v>
      </c>
      <c r="T1960">
        <v>3</v>
      </c>
      <c r="U1960">
        <v>1</v>
      </c>
      <c r="V1960">
        <v>27</v>
      </c>
      <c r="W1960">
        <v>0</v>
      </c>
      <c r="X1960">
        <v>0</v>
      </c>
      <c r="Y1960">
        <v>0</v>
      </c>
    </row>
    <row r="1961" spans="1:25" hidden="1" x14ac:dyDescent="0.2">
      <c r="A1961" t="s">
        <v>959</v>
      </c>
      <c r="B1961" t="s">
        <v>721</v>
      </c>
      <c r="C1961" t="s">
        <v>50</v>
      </c>
      <c r="D1961" t="s">
        <v>36</v>
      </c>
      <c r="E1961">
        <v>8</v>
      </c>
      <c r="F1961" t="s">
        <v>960</v>
      </c>
      <c r="G1961" t="s">
        <v>204</v>
      </c>
      <c r="T1961">
        <v>3</v>
      </c>
      <c r="U1961">
        <v>2</v>
      </c>
      <c r="V1961">
        <v>24</v>
      </c>
      <c r="W1961">
        <v>0</v>
      </c>
      <c r="X1961">
        <v>0</v>
      </c>
      <c r="Y1961">
        <v>0</v>
      </c>
    </row>
    <row r="1962" spans="1:25" hidden="1" x14ac:dyDescent="0.2">
      <c r="A1962" t="s">
        <v>1182</v>
      </c>
      <c r="B1962" t="s">
        <v>795</v>
      </c>
      <c r="C1962" t="s">
        <v>37</v>
      </c>
      <c r="D1962" t="s">
        <v>34</v>
      </c>
      <c r="E1962">
        <v>1</v>
      </c>
      <c r="F1962" t="s">
        <v>1183</v>
      </c>
      <c r="G1962" t="s">
        <v>104</v>
      </c>
      <c r="T1962">
        <v>4</v>
      </c>
      <c r="U1962">
        <v>3</v>
      </c>
      <c r="V1962">
        <v>21</v>
      </c>
      <c r="W1962">
        <v>0</v>
      </c>
      <c r="X1962">
        <v>0</v>
      </c>
      <c r="Y1962">
        <v>0</v>
      </c>
    </row>
    <row r="1963" spans="1:25" hidden="1" x14ac:dyDescent="0.2">
      <c r="A1963" t="s">
        <v>923</v>
      </c>
      <c r="B1963" t="s">
        <v>721</v>
      </c>
      <c r="C1963" t="s">
        <v>41</v>
      </c>
      <c r="D1963" t="s">
        <v>37</v>
      </c>
      <c r="E1963">
        <v>8</v>
      </c>
      <c r="F1963" t="s">
        <v>924</v>
      </c>
      <c r="G1963" t="s">
        <v>201</v>
      </c>
      <c r="T1963">
        <v>1</v>
      </c>
      <c r="U1963">
        <v>1</v>
      </c>
      <c r="V1963">
        <v>14</v>
      </c>
      <c r="W1963">
        <v>0</v>
      </c>
      <c r="X1963">
        <v>0</v>
      </c>
      <c r="Y1963">
        <v>0</v>
      </c>
    </row>
    <row r="1964" spans="1:25" hidden="1" x14ac:dyDescent="0.2">
      <c r="A1964" t="s">
        <v>879</v>
      </c>
      <c r="B1964" t="s">
        <v>795</v>
      </c>
      <c r="C1964" t="s">
        <v>41</v>
      </c>
      <c r="D1964" t="s">
        <v>36</v>
      </c>
      <c r="E1964">
        <v>2</v>
      </c>
      <c r="F1964" t="s">
        <v>880</v>
      </c>
      <c r="G1964" t="s">
        <v>117</v>
      </c>
      <c r="T1964">
        <v>4</v>
      </c>
      <c r="U1964">
        <v>2</v>
      </c>
      <c r="V1964">
        <v>12</v>
      </c>
      <c r="W1964">
        <v>0</v>
      </c>
      <c r="X1964">
        <v>0</v>
      </c>
      <c r="Y1964">
        <v>0</v>
      </c>
    </row>
    <row r="1965" spans="1:25" hidden="1" x14ac:dyDescent="0.2">
      <c r="A1965" t="s">
        <v>915</v>
      </c>
      <c r="B1965" t="s">
        <v>795</v>
      </c>
      <c r="C1965" t="s">
        <v>50</v>
      </c>
      <c r="D1965" t="s">
        <v>41</v>
      </c>
      <c r="E1965">
        <v>6</v>
      </c>
      <c r="F1965" t="s">
        <v>916</v>
      </c>
      <c r="G1965" t="s">
        <v>168</v>
      </c>
      <c r="T1965">
        <v>3</v>
      </c>
      <c r="U1965">
        <v>2</v>
      </c>
      <c r="V1965">
        <v>18</v>
      </c>
      <c r="W1965">
        <v>0</v>
      </c>
      <c r="X1965">
        <v>0</v>
      </c>
      <c r="Y1965">
        <v>0</v>
      </c>
    </row>
    <row r="1966" spans="1:25" hidden="1" x14ac:dyDescent="0.2">
      <c r="A1966" t="s">
        <v>1174</v>
      </c>
      <c r="B1966" t="s">
        <v>721</v>
      </c>
      <c r="C1966" t="s">
        <v>49</v>
      </c>
      <c r="D1966" t="s">
        <v>45</v>
      </c>
      <c r="E1966">
        <v>4</v>
      </c>
      <c r="F1966" t="s">
        <v>1175</v>
      </c>
      <c r="G1966" t="s">
        <v>141</v>
      </c>
      <c r="T1966">
        <v>2</v>
      </c>
      <c r="U1966">
        <v>1</v>
      </c>
      <c r="V1966">
        <v>20</v>
      </c>
      <c r="W1966">
        <v>0</v>
      </c>
      <c r="X1966">
        <v>0</v>
      </c>
      <c r="Y1966">
        <v>0</v>
      </c>
    </row>
    <row r="1967" spans="1:25" hidden="1" x14ac:dyDescent="0.2">
      <c r="A1967" t="s">
        <v>1214</v>
      </c>
      <c r="B1967" t="s">
        <v>795</v>
      </c>
      <c r="C1967" t="s">
        <v>37</v>
      </c>
      <c r="D1967" t="s">
        <v>58</v>
      </c>
      <c r="E1967">
        <v>4</v>
      </c>
      <c r="F1967" t="s">
        <v>1215</v>
      </c>
      <c r="G1967" t="s">
        <v>145</v>
      </c>
      <c r="T1967">
        <v>1</v>
      </c>
      <c r="U1967">
        <v>0</v>
      </c>
      <c r="V1967">
        <v>0</v>
      </c>
      <c r="W1967">
        <v>0</v>
      </c>
      <c r="X1967">
        <v>0</v>
      </c>
      <c r="Y1967">
        <v>0</v>
      </c>
    </row>
    <row r="1968" spans="1:25" hidden="1" x14ac:dyDescent="0.2">
      <c r="A1968" t="s">
        <v>1004</v>
      </c>
      <c r="B1968" t="s">
        <v>721</v>
      </c>
      <c r="C1968" t="s">
        <v>33</v>
      </c>
      <c r="D1968" t="s">
        <v>59</v>
      </c>
      <c r="E1968">
        <v>5</v>
      </c>
      <c r="F1968" t="s">
        <v>1005</v>
      </c>
      <c r="G1968" t="s">
        <v>154</v>
      </c>
      <c r="T1968">
        <v>14</v>
      </c>
      <c r="U1968">
        <v>11</v>
      </c>
      <c r="V1968">
        <v>169</v>
      </c>
      <c r="W1968">
        <v>0</v>
      </c>
      <c r="X1968">
        <v>0</v>
      </c>
      <c r="Y1968">
        <v>1</v>
      </c>
    </row>
    <row r="1969" spans="1:25" hidden="1" x14ac:dyDescent="0.2">
      <c r="A1969" t="s">
        <v>863</v>
      </c>
      <c r="B1969" t="s">
        <v>721</v>
      </c>
      <c r="C1969" t="s">
        <v>31</v>
      </c>
      <c r="D1969" t="s">
        <v>55</v>
      </c>
      <c r="E1969">
        <v>1</v>
      </c>
      <c r="F1969" t="s">
        <v>864</v>
      </c>
      <c r="G1969" t="s">
        <v>101</v>
      </c>
      <c r="T1969">
        <v>11</v>
      </c>
      <c r="U1969">
        <v>7</v>
      </c>
      <c r="V1969">
        <v>60</v>
      </c>
      <c r="W1969">
        <v>0</v>
      </c>
      <c r="X1969">
        <v>0</v>
      </c>
      <c r="Y1969">
        <v>0</v>
      </c>
    </row>
    <row r="1970" spans="1:25" hidden="1" x14ac:dyDescent="0.2">
      <c r="A1970" t="s">
        <v>891</v>
      </c>
      <c r="B1970" t="s">
        <v>721</v>
      </c>
      <c r="C1970" t="s">
        <v>45</v>
      </c>
      <c r="D1970" t="s">
        <v>46</v>
      </c>
      <c r="E1970">
        <v>8</v>
      </c>
      <c r="F1970" t="s">
        <v>892</v>
      </c>
      <c r="G1970" t="s">
        <v>198</v>
      </c>
      <c r="T1970">
        <v>10</v>
      </c>
      <c r="U1970">
        <v>4</v>
      </c>
      <c r="V1970">
        <v>32</v>
      </c>
      <c r="W1970">
        <v>2</v>
      </c>
      <c r="X1970">
        <v>0</v>
      </c>
      <c r="Y1970">
        <v>0</v>
      </c>
    </row>
    <row r="1971" spans="1:25" hidden="1" x14ac:dyDescent="0.2">
      <c r="A1971" t="s">
        <v>1138</v>
      </c>
      <c r="B1971" t="s">
        <v>795</v>
      </c>
      <c r="C1971" t="s">
        <v>45</v>
      </c>
      <c r="D1971" t="s">
        <v>55</v>
      </c>
      <c r="E1971">
        <v>5</v>
      </c>
      <c r="F1971" t="s">
        <v>1139</v>
      </c>
      <c r="G1971" t="s">
        <v>157</v>
      </c>
      <c r="T1971">
        <v>10</v>
      </c>
      <c r="U1971">
        <v>8</v>
      </c>
      <c r="V1971">
        <v>139</v>
      </c>
      <c r="W1971">
        <v>1</v>
      </c>
      <c r="X1971">
        <v>0</v>
      </c>
      <c r="Y1971">
        <v>1</v>
      </c>
    </row>
    <row r="1972" spans="1:25" hidden="1" x14ac:dyDescent="0.2">
      <c r="A1972" t="s">
        <v>786</v>
      </c>
      <c r="B1972" t="s">
        <v>721</v>
      </c>
      <c r="C1972" t="s">
        <v>37</v>
      </c>
      <c r="D1972" t="s">
        <v>58</v>
      </c>
      <c r="E1972">
        <v>4</v>
      </c>
      <c r="F1972" t="s">
        <v>787</v>
      </c>
      <c r="G1972" t="s">
        <v>145</v>
      </c>
      <c r="T1972">
        <v>12</v>
      </c>
      <c r="U1972">
        <v>5</v>
      </c>
      <c r="V1972">
        <v>38</v>
      </c>
      <c r="W1972">
        <v>0</v>
      </c>
      <c r="X1972">
        <v>0</v>
      </c>
      <c r="Y1972">
        <v>0</v>
      </c>
    </row>
    <row r="1973" spans="1:25" hidden="1" x14ac:dyDescent="0.2">
      <c r="A1973" t="s">
        <v>927</v>
      </c>
      <c r="B1973" t="s">
        <v>721</v>
      </c>
      <c r="C1973" t="s">
        <v>46</v>
      </c>
      <c r="D1973" t="s">
        <v>61</v>
      </c>
      <c r="E1973">
        <v>5</v>
      </c>
      <c r="F1973" t="s">
        <v>928</v>
      </c>
      <c r="G1973" t="s">
        <v>163</v>
      </c>
      <c r="T1973">
        <v>7</v>
      </c>
      <c r="U1973">
        <v>5</v>
      </c>
      <c r="V1973">
        <v>58</v>
      </c>
      <c r="W1973">
        <v>1</v>
      </c>
      <c r="X1973">
        <v>0</v>
      </c>
      <c r="Y1973">
        <v>0</v>
      </c>
    </row>
    <row r="1974" spans="1:25" hidden="1" x14ac:dyDescent="0.2">
      <c r="A1974" t="s">
        <v>1036</v>
      </c>
      <c r="B1974" t="s">
        <v>721</v>
      </c>
      <c r="C1974" t="s">
        <v>52</v>
      </c>
      <c r="D1974" t="s">
        <v>62</v>
      </c>
      <c r="E1974">
        <v>5</v>
      </c>
      <c r="F1974" t="s">
        <v>1037</v>
      </c>
      <c r="G1974" t="s">
        <v>156</v>
      </c>
      <c r="T1974">
        <v>3</v>
      </c>
      <c r="U1974">
        <v>0</v>
      </c>
      <c r="V1974">
        <v>0</v>
      </c>
      <c r="W1974">
        <v>0</v>
      </c>
      <c r="X1974">
        <v>0</v>
      </c>
      <c r="Y1974">
        <v>0</v>
      </c>
    </row>
    <row r="1975" spans="1:25" hidden="1" x14ac:dyDescent="0.2">
      <c r="A1975" t="s">
        <v>1188</v>
      </c>
      <c r="B1975" t="s">
        <v>795</v>
      </c>
      <c r="C1975" t="s">
        <v>54</v>
      </c>
      <c r="D1975" t="s">
        <v>42</v>
      </c>
      <c r="E1975">
        <v>6</v>
      </c>
      <c r="F1975" t="s">
        <v>1189</v>
      </c>
      <c r="G1975" t="s">
        <v>175</v>
      </c>
      <c r="T1975">
        <v>3</v>
      </c>
      <c r="U1975">
        <v>2</v>
      </c>
      <c r="V1975">
        <v>1</v>
      </c>
      <c r="W1975">
        <v>0</v>
      </c>
      <c r="X1975">
        <v>0</v>
      </c>
      <c r="Y1975">
        <v>0</v>
      </c>
    </row>
    <row r="1976" spans="1:25" hidden="1" x14ac:dyDescent="0.2">
      <c r="A1976" t="s">
        <v>1241</v>
      </c>
      <c r="B1976" t="s">
        <v>795</v>
      </c>
      <c r="C1976" t="s">
        <v>43</v>
      </c>
      <c r="D1976" t="s">
        <v>40</v>
      </c>
      <c r="E1976">
        <v>3</v>
      </c>
      <c r="F1976" t="s">
        <v>1242</v>
      </c>
      <c r="G1976" t="s">
        <v>127</v>
      </c>
      <c r="T1976">
        <v>2</v>
      </c>
      <c r="U1976">
        <v>2</v>
      </c>
      <c r="V1976">
        <v>25</v>
      </c>
      <c r="W1976">
        <v>0</v>
      </c>
      <c r="X1976">
        <v>0</v>
      </c>
      <c r="Y1976">
        <v>0</v>
      </c>
    </row>
    <row r="1977" spans="1:25" hidden="1" x14ac:dyDescent="0.2">
      <c r="A1977" t="s">
        <v>1026</v>
      </c>
      <c r="B1977" t="s">
        <v>795</v>
      </c>
      <c r="C1977" t="s">
        <v>52</v>
      </c>
      <c r="D1977" t="s">
        <v>57</v>
      </c>
      <c r="E1977">
        <v>3</v>
      </c>
      <c r="F1977" t="s">
        <v>1027</v>
      </c>
      <c r="G1977" t="s">
        <v>136</v>
      </c>
      <c r="T1977">
        <v>1</v>
      </c>
      <c r="U1977">
        <v>1</v>
      </c>
      <c r="V1977">
        <v>21</v>
      </c>
      <c r="W1977">
        <v>0</v>
      </c>
      <c r="X1977">
        <v>0</v>
      </c>
      <c r="Y1977">
        <v>0</v>
      </c>
    </row>
    <row r="1978" spans="1:25" hidden="1" x14ac:dyDescent="0.2">
      <c r="A1978" t="s">
        <v>1102</v>
      </c>
      <c r="B1978" t="s">
        <v>721</v>
      </c>
      <c r="C1978" t="s">
        <v>42</v>
      </c>
      <c r="D1978" t="s">
        <v>43</v>
      </c>
      <c r="E1978">
        <v>8</v>
      </c>
      <c r="F1978" t="s">
        <v>1103</v>
      </c>
      <c r="G1978" t="s">
        <v>196</v>
      </c>
      <c r="T1978">
        <v>12</v>
      </c>
      <c r="U1978">
        <v>7</v>
      </c>
      <c r="V1978">
        <v>62</v>
      </c>
      <c r="W1978">
        <v>0</v>
      </c>
      <c r="X1978">
        <v>0</v>
      </c>
      <c r="Y1978">
        <v>0</v>
      </c>
    </row>
    <row r="1979" spans="1:25" hidden="1" x14ac:dyDescent="0.2">
      <c r="A1979" t="s">
        <v>1269</v>
      </c>
      <c r="B1979" t="s">
        <v>795</v>
      </c>
      <c r="C1979" t="s">
        <v>31</v>
      </c>
      <c r="D1979" t="s">
        <v>62</v>
      </c>
      <c r="E1979">
        <v>2</v>
      </c>
      <c r="F1979" t="s">
        <v>1270</v>
      </c>
      <c r="G1979" t="s">
        <v>107</v>
      </c>
      <c r="T1979">
        <v>3</v>
      </c>
      <c r="U1979">
        <v>2</v>
      </c>
      <c r="V1979">
        <v>12</v>
      </c>
      <c r="W1979">
        <v>1</v>
      </c>
      <c r="X1979">
        <v>0</v>
      </c>
      <c r="Y1979">
        <v>0</v>
      </c>
    </row>
    <row r="1980" spans="1:25" hidden="1" x14ac:dyDescent="0.2">
      <c r="A1980" t="s">
        <v>1024</v>
      </c>
      <c r="B1980" t="s">
        <v>721</v>
      </c>
      <c r="C1980" t="s">
        <v>53</v>
      </c>
      <c r="D1980" t="s">
        <v>35</v>
      </c>
      <c r="E1980">
        <v>2</v>
      </c>
      <c r="F1980" t="s">
        <v>1025</v>
      </c>
      <c r="G1980" t="s">
        <v>115</v>
      </c>
      <c r="T1980">
        <v>6</v>
      </c>
      <c r="U1980">
        <v>3</v>
      </c>
      <c r="V1980">
        <v>45</v>
      </c>
      <c r="W1980">
        <v>0</v>
      </c>
      <c r="X1980">
        <v>0</v>
      </c>
      <c r="Y1980">
        <v>0</v>
      </c>
    </row>
    <row r="1981" spans="1:25" hidden="1" x14ac:dyDescent="0.2">
      <c r="A1981" t="s">
        <v>1232</v>
      </c>
      <c r="B1981" t="s">
        <v>795</v>
      </c>
      <c r="C1981" t="s">
        <v>40</v>
      </c>
      <c r="D1981" t="s">
        <v>58</v>
      </c>
      <c r="E1981">
        <v>7</v>
      </c>
      <c r="F1981" t="s">
        <v>1233</v>
      </c>
      <c r="G1981" t="s">
        <v>184</v>
      </c>
      <c r="T1981">
        <v>1</v>
      </c>
      <c r="U1981">
        <v>0</v>
      </c>
      <c r="V1981">
        <v>0</v>
      </c>
      <c r="W1981">
        <v>0</v>
      </c>
      <c r="X1981">
        <v>0</v>
      </c>
      <c r="Y1981">
        <v>0</v>
      </c>
    </row>
    <row r="1982" spans="1:25" hidden="1" x14ac:dyDescent="0.2">
      <c r="A1982" t="s">
        <v>803</v>
      </c>
      <c r="B1982" t="s">
        <v>721</v>
      </c>
      <c r="C1982" t="s">
        <v>51</v>
      </c>
      <c r="D1982" t="s">
        <v>62</v>
      </c>
      <c r="E1982">
        <v>4</v>
      </c>
      <c r="F1982" t="s">
        <v>804</v>
      </c>
      <c r="G1982" t="s">
        <v>144</v>
      </c>
      <c r="T1982">
        <v>6</v>
      </c>
      <c r="U1982">
        <v>4</v>
      </c>
      <c r="V1982">
        <v>84</v>
      </c>
      <c r="W1982">
        <v>0</v>
      </c>
      <c r="X1982">
        <v>0</v>
      </c>
      <c r="Y1982">
        <v>0</v>
      </c>
    </row>
    <row r="1983" spans="1:25" hidden="1" x14ac:dyDescent="0.2">
      <c r="A1983" t="s">
        <v>1320</v>
      </c>
      <c r="B1983" t="s">
        <v>1237</v>
      </c>
      <c r="C1983" t="s">
        <v>56</v>
      </c>
      <c r="D1983" t="s">
        <v>31</v>
      </c>
      <c r="E1983">
        <v>5</v>
      </c>
      <c r="F1983" t="s">
        <v>1321</v>
      </c>
      <c r="G1983" t="s">
        <v>164</v>
      </c>
      <c r="T1983">
        <v>1</v>
      </c>
      <c r="U1983">
        <v>1</v>
      </c>
      <c r="V1983">
        <v>3</v>
      </c>
      <c r="W1983">
        <v>0</v>
      </c>
      <c r="X1983">
        <v>0</v>
      </c>
      <c r="Y1983">
        <v>0</v>
      </c>
    </row>
    <row r="1984" spans="1:25" hidden="1" x14ac:dyDescent="0.2">
      <c r="A1984" t="s">
        <v>1050</v>
      </c>
      <c r="B1984" t="s">
        <v>795</v>
      </c>
      <c r="C1984" t="s">
        <v>32</v>
      </c>
      <c r="D1984" t="s">
        <v>56</v>
      </c>
      <c r="E1984">
        <v>8</v>
      </c>
      <c r="F1984" t="s">
        <v>1051</v>
      </c>
      <c r="G1984" t="s">
        <v>206</v>
      </c>
      <c r="T1984">
        <v>1</v>
      </c>
      <c r="U1984">
        <v>1</v>
      </c>
      <c r="V1984">
        <v>1</v>
      </c>
      <c r="W1984">
        <v>1</v>
      </c>
      <c r="X1984">
        <v>0</v>
      </c>
      <c r="Y1984">
        <v>0</v>
      </c>
    </row>
    <row r="1985" spans="1:25" hidden="1" x14ac:dyDescent="0.2">
      <c r="A1985" t="s">
        <v>1253</v>
      </c>
      <c r="B1985" t="s">
        <v>721</v>
      </c>
      <c r="C1985" t="s">
        <v>40</v>
      </c>
      <c r="D1985" t="s">
        <v>44</v>
      </c>
      <c r="E1985">
        <v>1</v>
      </c>
      <c r="F1985" t="s">
        <v>1254</v>
      </c>
      <c r="G1985" t="s">
        <v>92</v>
      </c>
      <c r="T1985">
        <v>6</v>
      </c>
      <c r="U1985">
        <v>1</v>
      </c>
      <c r="V1985">
        <v>27</v>
      </c>
      <c r="W1985">
        <v>0</v>
      </c>
      <c r="X1985">
        <v>0</v>
      </c>
      <c r="Y1985">
        <v>0</v>
      </c>
    </row>
    <row r="1986" spans="1:25" hidden="1" x14ac:dyDescent="0.2">
      <c r="A1986" t="s">
        <v>973</v>
      </c>
      <c r="B1986" t="s">
        <v>721</v>
      </c>
      <c r="C1986" t="s">
        <v>51</v>
      </c>
      <c r="D1986" t="s">
        <v>62</v>
      </c>
      <c r="E1986">
        <v>4</v>
      </c>
      <c r="F1986" t="s">
        <v>974</v>
      </c>
      <c r="G1986" t="s">
        <v>144</v>
      </c>
      <c r="T1986">
        <v>10</v>
      </c>
      <c r="U1986">
        <v>7</v>
      </c>
      <c r="V1986">
        <v>82</v>
      </c>
      <c r="W1986">
        <v>0</v>
      </c>
      <c r="X1986">
        <v>0</v>
      </c>
      <c r="Y1986">
        <v>0</v>
      </c>
    </row>
    <row r="1987" spans="1:25" hidden="1" x14ac:dyDescent="0.2">
      <c r="A1987" t="s">
        <v>1070</v>
      </c>
      <c r="B1987" t="s">
        <v>795</v>
      </c>
      <c r="C1987" t="s">
        <v>49</v>
      </c>
      <c r="D1987" t="s">
        <v>55</v>
      </c>
      <c r="E1987">
        <v>8</v>
      </c>
      <c r="F1987" t="s">
        <v>1071</v>
      </c>
      <c r="G1987" t="s">
        <v>202</v>
      </c>
      <c r="T1987">
        <v>2</v>
      </c>
      <c r="U1987">
        <v>2</v>
      </c>
      <c r="V1987">
        <v>11</v>
      </c>
      <c r="W1987">
        <v>0</v>
      </c>
      <c r="X1987">
        <v>0</v>
      </c>
      <c r="Y1987">
        <v>0</v>
      </c>
    </row>
    <row r="1988" spans="1:25" hidden="1" x14ac:dyDescent="0.2">
      <c r="A1988" t="s">
        <v>849</v>
      </c>
      <c r="B1988" t="s">
        <v>721</v>
      </c>
      <c r="C1988" t="s">
        <v>34</v>
      </c>
      <c r="D1988" t="s">
        <v>50</v>
      </c>
      <c r="E1988">
        <v>3</v>
      </c>
      <c r="F1988" t="s">
        <v>850</v>
      </c>
      <c r="G1988" t="s">
        <v>124</v>
      </c>
      <c r="T1988">
        <v>4</v>
      </c>
      <c r="U1988">
        <v>4</v>
      </c>
      <c r="V1988">
        <v>49</v>
      </c>
      <c r="W1988">
        <v>0</v>
      </c>
      <c r="X1988">
        <v>0</v>
      </c>
      <c r="Y1988">
        <v>0</v>
      </c>
    </row>
    <row r="1989" spans="1:25" hidden="1" x14ac:dyDescent="0.2">
      <c r="A1989" t="s">
        <v>825</v>
      </c>
      <c r="B1989" t="s">
        <v>721</v>
      </c>
      <c r="C1989" t="s">
        <v>59</v>
      </c>
      <c r="D1989" t="s">
        <v>32</v>
      </c>
      <c r="E1989">
        <v>2</v>
      </c>
      <c r="F1989" t="s">
        <v>826</v>
      </c>
      <c r="G1989" t="s">
        <v>122</v>
      </c>
      <c r="T1989">
        <v>6</v>
      </c>
      <c r="U1989">
        <v>1</v>
      </c>
      <c r="V1989">
        <v>25</v>
      </c>
      <c r="W1989">
        <v>0</v>
      </c>
      <c r="X1989">
        <v>0</v>
      </c>
      <c r="Y1989">
        <v>0</v>
      </c>
    </row>
    <row r="1990" spans="1:25" hidden="1" x14ac:dyDescent="0.2">
      <c r="A1990" t="s">
        <v>1180</v>
      </c>
      <c r="B1990" t="s">
        <v>795</v>
      </c>
      <c r="C1990" t="s">
        <v>42</v>
      </c>
      <c r="D1990" t="s">
        <v>40</v>
      </c>
      <c r="E1990">
        <v>2</v>
      </c>
      <c r="F1990" t="s">
        <v>1181</v>
      </c>
      <c r="G1990" t="s">
        <v>120</v>
      </c>
      <c r="T1990">
        <v>4</v>
      </c>
      <c r="U1990">
        <v>3</v>
      </c>
      <c r="V1990">
        <v>62</v>
      </c>
      <c r="W1990">
        <v>0</v>
      </c>
      <c r="X1990">
        <v>0</v>
      </c>
      <c r="Y1990">
        <v>0</v>
      </c>
    </row>
    <row r="1991" spans="1:25" hidden="1" x14ac:dyDescent="0.2">
      <c r="A1991" t="s">
        <v>839</v>
      </c>
      <c r="B1991" t="s">
        <v>721</v>
      </c>
      <c r="C1991" t="s">
        <v>32</v>
      </c>
      <c r="D1991" t="s">
        <v>59</v>
      </c>
      <c r="E1991">
        <v>2</v>
      </c>
      <c r="F1991" t="s">
        <v>840</v>
      </c>
      <c r="G1991" t="s">
        <v>122</v>
      </c>
      <c r="T1991">
        <v>11</v>
      </c>
      <c r="U1991">
        <v>8</v>
      </c>
      <c r="V1991">
        <v>97</v>
      </c>
      <c r="W1991">
        <v>1</v>
      </c>
      <c r="X1991">
        <v>0</v>
      </c>
      <c r="Y1991">
        <v>0</v>
      </c>
    </row>
    <row r="1992" spans="1:25" hidden="1" x14ac:dyDescent="0.2">
      <c r="A1992" t="s">
        <v>905</v>
      </c>
      <c r="B1992" t="s">
        <v>721</v>
      </c>
      <c r="C1992" t="s">
        <v>56</v>
      </c>
      <c r="D1992" t="s">
        <v>32</v>
      </c>
      <c r="E1992">
        <v>8</v>
      </c>
      <c r="F1992" t="s">
        <v>906</v>
      </c>
      <c r="G1992" t="s">
        <v>206</v>
      </c>
      <c r="T1992">
        <v>3</v>
      </c>
      <c r="U1992">
        <v>2</v>
      </c>
      <c r="V1992">
        <v>54</v>
      </c>
      <c r="W1992">
        <v>2</v>
      </c>
      <c r="X1992">
        <v>0</v>
      </c>
      <c r="Y1992">
        <v>0</v>
      </c>
    </row>
    <row r="1993" spans="1:25" hidden="1" x14ac:dyDescent="0.2">
      <c r="A1993" t="s">
        <v>969</v>
      </c>
      <c r="B1993" t="s">
        <v>721</v>
      </c>
      <c r="C1993" t="s">
        <v>44</v>
      </c>
      <c r="D1993" t="s">
        <v>41</v>
      </c>
      <c r="E1993">
        <v>3</v>
      </c>
      <c r="F1993" t="s">
        <v>970</v>
      </c>
      <c r="G1993" t="s">
        <v>128</v>
      </c>
      <c r="T1993">
        <v>2</v>
      </c>
      <c r="U1993">
        <v>1</v>
      </c>
      <c r="V1993">
        <v>13</v>
      </c>
      <c r="W1993">
        <v>0</v>
      </c>
      <c r="X1993">
        <v>0</v>
      </c>
      <c r="Y1993">
        <v>0</v>
      </c>
    </row>
    <row r="1994" spans="1:25" hidden="1" x14ac:dyDescent="0.2">
      <c r="A1994" t="s">
        <v>799</v>
      </c>
      <c r="B1994" t="s">
        <v>721</v>
      </c>
      <c r="C1994" t="s">
        <v>55</v>
      </c>
      <c r="D1994" t="s">
        <v>45</v>
      </c>
      <c r="E1994">
        <v>5</v>
      </c>
      <c r="F1994" t="s">
        <v>800</v>
      </c>
      <c r="G1994" t="s">
        <v>157</v>
      </c>
      <c r="T1994">
        <v>2</v>
      </c>
      <c r="U1994">
        <v>0</v>
      </c>
      <c r="V1994">
        <v>0</v>
      </c>
      <c r="W1994">
        <v>0</v>
      </c>
      <c r="X1994">
        <v>0</v>
      </c>
      <c r="Y1994">
        <v>0</v>
      </c>
    </row>
    <row r="1995" spans="1:25" hidden="1" x14ac:dyDescent="0.2">
      <c r="A1995" t="s">
        <v>1294</v>
      </c>
      <c r="B1995" t="s">
        <v>795</v>
      </c>
      <c r="C1995" t="s">
        <v>35</v>
      </c>
      <c r="D1995" t="s">
        <v>47</v>
      </c>
      <c r="E1995">
        <v>5</v>
      </c>
      <c r="F1995" t="s">
        <v>1295</v>
      </c>
      <c r="G1995" t="s">
        <v>161</v>
      </c>
      <c r="T1995">
        <v>3</v>
      </c>
      <c r="U1995">
        <v>2</v>
      </c>
      <c r="V1995">
        <v>16</v>
      </c>
      <c r="W1995">
        <v>0</v>
      </c>
      <c r="X1995">
        <v>0</v>
      </c>
      <c r="Y1995">
        <v>0</v>
      </c>
    </row>
    <row r="1996" spans="1:25" hidden="1" x14ac:dyDescent="0.2">
      <c r="A1996" t="s">
        <v>1281</v>
      </c>
      <c r="B1996" t="s">
        <v>721</v>
      </c>
      <c r="C1996" t="s">
        <v>60</v>
      </c>
      <c r="D1996" t="s">
        <v>35</v>
      </c>
      <c r="E1996">
        <v>8</v>
      </c>
      <c r="F1996" t="s">
        <v>1282</v>
      </c>
      <c r="G1996" t="s">
        <v>203</v>
      </c>
      <c r="T1996">
        <v>3</v>
      </c>
      <c r="U1996">
        <v>2</v>
      </c>
      <c r="V1996">
        <v>8</v>
      </c>
      <c r="W1996">
        <v>0</v>
      </c>
      <c r="X1996">
        <v>0</v>
      </c>
      <c r="Y1996">
        <v>0</v>
      </c>
    </row>
    <row r="1997" spans="1:25" hidden="1" x14ac:dyDescent="0.2">
      <c r="A1997" t="s">
        <v>931</v>
      </c>
      <c r="B1997" t="s">
        <v>721</v>
      </c>
      <c r="C1997" t="s">
        <v>48</v>
      </c>
      <c r="D1997" t="s">
        <v>60</v>
      </c>
      <c r="E1997">
        <v>2</v>
      </c>
      <c r="F1997" t="s">
        <v>932</v>
      </c>
      <c r="G1997" t="s">
        <v>114</v>
      </c>
      <c r="T1997">
        <v>4</v>
      </c>
      <c r="U1997">
        <v>2</v>
      </c>
      <c r="V1997">
        <v>67</v>
      </c>
      <c r="W1997">
        <v>0</v>
      </c>
      <c r="X1997">
        <v>0</v>
      </c>
      <c r="Y1997">
        <v>0</v>
      </c>
    </row>
    <row r="1998" spans="1:25" hidden="1" x14ac:dyDescent="0.2">
      <c r="A1998" t="s">
        <v>1247</v>
      </c>
      <c r="B1998" t="s">
        <v>721</v>
      </c>
      <c r="C1998" t="s">
        <v>47</v>
      </c>
      <c r="D1998" t="s">
        <v>31</v>
      </c>
      <c r="E1998">
        <v>8</v>
      </c>
      <c r="F1998" t="s">
        <v>1248</v>
      </c>
      <c r="G1998" t="s">
        <v>208</v>
      </c>
      <c r="T1998">
        <v>2</v>
      </c>
      <c r="U1998">
        <v>1</v>
      </c>
      <c r="V1998">
        <v>2</v>
      </c>
      <c r="W1998">
        <v>0</v>
      </c>
      <c r="X1998">
        <v>0</v>
      </c>
      <c r="Y1998">
        <v>0</v>
      </c>
    </row>
    <row r="1999" spans="1:25" hidden="1" x14ac:dyDescent="0.2">
      <c r="A1999" t="s">
        <v>1034</v>
      </c>
      <c r="B1999" t="s">
        <v>795</v>
      </c>
      <c r="C1999" t="s">
        <v>39</v>
      </c>
      <c r="D1999" t="s">
        <v>61</v>
      </c>
      <c r="E1999">
        <v>7</v>
      </c>
      <c r="F1999" t="s">
        <v>1035</v>
      </c>
      <c r="G1999" t="s">
        <v>187</v>
      </c>
      <c r="T1999">
        <v>1</v>
      </c>
      <c r="U1999">
        <v>1</v>
      </c>
      <c r="V1999">
        <v>13</v>
      </c>
      <c r="W1999">
        <v>0</v>
      </c>
      <c r="X1999">
        <v>0</v>
      </c>
      <c r="Y1999">
        <v>0</v>
      </c>
    </row>
    <row r="2000" spans="1:25" hidden="1" x14ac:dyDescent="0.2">
      <c r="A2000" t="s">
        <v>887</v>
      </c>
      <c r="B2000" t="s">
        <v>721</v>
      </c>
      <c r="C2000" t="s">
        <v>62</v>
      </c>
      <c r="D2000" t="s">
        <v>47</v>
      </c>
      <c r="E2000">
        <v>3</v>
      </c>
      <c r="F2000" t="s">
        <v>888</v>
      </c>
      <c r="G2000" t="s">
        <v>138</v>
      </c>
      <c r="T2000">
        <v>3</v>
      </c>
      <c r="U2000">
        <v>0</v>
      </c>
      <c r="V2000">
        <v>0</v>
      </c>
      <c r="W2000">
        <v>0</v>
      </c>
      <c r="X2000">
        <v>0</v>
      </c>
      <c r="Y2000">
        <v>0</v>
      </c>
    </row>
    <row r="2001" spans="1:25" hidden="1" x14ac:dyDescent="0.2">
      <c r="A2001" t="s">
        <v>1247</v>
      </c>
      <c r="B2001" t="s">
        <v>721</v>
      </c>
      <c r="C2001" t="s">
        <v>47</v>
      </c>
      <c r="D2001" t="s">
        <v>62</v>
      </c>
      <c r="E2001">
        <v>3</v>
      </c>
      <c r="F2001" t="s">
        <v>1248</v>
      </c>
      <c r="G2001" t="s">
        <v>138</v>
      </c>
      <c r="T2001">
        <v>8</v>
      </c>
      <c r="U2001">
        <v>7</v>
      </c>
      <c r="V2001">
        <v>139</v>
      </c>
      <c r="W2001">
        <v>1</v>
      </c>
      <c r="X2001">
        <v>0</v>
      </c>
      <c r="Y2001">
        <v>1</v>
      </c>
    </row>
    <row r="2002" spans="1:25" hidden="1" x14ac:dyDescent="0.2">
      <c r="A2002" t="s">
        <v>1052</v>
      </c>
      <c r="B2002" t="s">
        <v>721</v>
      </c>
      <c r="C2002" t="s">
        <v>56</v>
      </c>
      <c r="D2002" t="s">
        <v>49</v>
      </c>
      <c r="E2002">
        <v>7</v>
      </c>
      <c r="F2002" t="s">
        <v>1053</v>
      </c>
      <c r="G2002" t="s">
        <v>192</v>
      </c>
      <c r="T2002">
        <v>8</v>
      </c>
      <c r="U2002">
        <v>6</v>
      </c>
      <c r="V2002">
        <v>63</v>
      </c>
      <c r="W2002">
        <v>1</v>
      </c>
      <c r="X2002">
        <v>0</v>
      </c>
      <c r="Y2002">
        <v>0</v>
      </c>
    </row>
    <row r="2003" spans="1:25" hidden="1" x14ac:dyDescent="0.2">
      <c r="A2003" t="s">
        <v>766</v>
      </c>
      <c r="B2003" t="s">
        <v>721</v>
      </c>
      <c r="C2003" t="s">
        <v>57</v>
      </c>
      <c r="D2003" t="s">
        <v>52</v>
      </c>
      <c r="E2003">
        <v>3</v>
      </c>
      <c r="F2003" t="s">
        <v>767</v>
      </c>
      <c r="G2003" t="s">
        <v>136</v>
      </c>
      <c r="T2003">
        <v>2</v>
      </c>
      <c r="U2003">
        <v>1</v>
      </c>
      <c r="V2003">
        <v>23</v>
      </c>
      <c r="W2003">
        <v>0</v>
      </c>
      <c r="X2003">
        <v>0</v>
      </c>
      <c r="Y2003">
        <v>0</v>
      </c>
    </row>
    <row r="2004" spans="1:25" hidden="1" x14ac:dyDescent="0.2">
      <c r="A2004" t="s">
        <v>883</v>
      </c>
      <c r="B2004" t="s">
        <v>721</v>
      </c>
      <c r="C2004" t="s">
        <v>38</v>
      </c>
      <c r="D2004" t="s">
        <v>53</v>
      </c>
      <c r="E2004">
        <v>4</v>
      </c>
      <c r="F2004" t="s">
        <v>884</v>
      </c>
      <c r="G2004" t="s">
        <v>148</v>
      </c>
      <c r="T2004">
        <v>8</v>
      </c>
      <c r="U2004">
        <v>3</v>
      </c>
      <c r="V2004">
        <v>50</v>
      </c>
      <c r="W2004">
        <v>0</v>
      </c>
      <c r="X2004">
        <v>0</v>
      </c>
      <c r="Y2004">
        <v>0</v>
      </c>
    </row>
    <row r="2005" spans="1:25" hidden="1" x14ac:dyDescent="0.2">
      <c r="A2005" t="s">
        <v>1044</v>
      </c>
      <c r="B2005" t="s">
        <v>721</v>
      </c>
      <c r="C2005" t="s">
        <v>46</v>
      </c>
      <c r="D2005" t="s">
        <v>41</v>
      </c>
      <c r="E2005">
        <v>1</v>
      </c>
      <c r="F2005" t="s">
        <v>1045</v>
      </c>
      <c r="G2005" t="s">
        <v>100</v>
      </c>
      <c r="T2005">
        <v>1</v>
      </c>
      <c r="U2005">
        <v>1</v>
      </c>
      <c r="V2005">
        <v>8</v>
      </c>
      <c r="W2005">
        <v>0</v>
      </c>
      <c r="X2005">
        <v>0</v>
      </c>
      <c r="Y2005">
        <v>0</v>
      </c>
    </row>
    <row r="2006" spans="1:25" hidden="1" x14ac:dyDescent="0.2">
      <c r="A2006" t="s">
        <v>843</v>
      </c>
      <c r="B2006" t="s">
        <v>721</v>
      </c>
      <c r="C2006" t="s">
        <v>58</v>
      </c>
      <c r="D2006" t="s">
        <v>40</v>
      </c>
      <c r="E2006">
        <v>7</v>
      </c>
      <c r="F2006" t="s">
        <v>844</v>
      </c>
      <c r="G2006" t="s">
        <v>184</v>
      </c>
      <c r="T2006">
        <v>13</v>
      </c>
      <c r="U2006">
        <v>9</v>
      </c>
      <c r="V2006">
        <v>84</v>
      </c>
      <c r="W2006">
        <v>1</v>
      </c>
      <c r="X2006">
        <v>0</v>
      </c>
      <c r="Y2006">
        <v>0</v>
      </c>
    </row>
    <row r="2007" spans="1:25" hidden="1" x14ac:dyDescent="0.2">
      <c r="A2007" t="s">
        <v>985</v>
      </c>
      <c r="B2007" t="s">
        <v>721</v>
      </c>
      <c r="C2007" t="s">
        <v>55</v>
      </c>
      <c r="D2007" t="s">
        <v>56</v>
      </c>
      <c r="E2007">
        <v>2</v>
      </c>
      <c r="F2007" t="s">
        <v>986</v>
      </c>
      <c r="G2007" t="s">
        <v>118</v>
      </c>
      <c r="T2007">
        <v>4</v>
      </c>
      <c r="U2007">
        <v>2</v>
      </c>
      <c r="V2007">
        <v>12</v>
      </c>
      <c r="W2007">
        <v>0</v>
      </c>
      <c r="X2007">
        <v>0</v>
      </c>
      <c r="Y2007">
        <v>0</v>
      </c>
    </row>
    <row r="2008" spans="1:25" hidden="1" x14ac:dyDescent="0.2">
      <c r="A2008" t="s">
        <v>794</v>
      </c>
      <c r="B2008" t="s">
        <v>795</v>
      </c>
      <c r="C2008" t="s">
        <v>47</v>
      </c>
      <c r="D2008" t="s">
        <v>57</v>
      </c>
      <c r="E2008">
        <v>2</v>
      </c>
      <c r="F2008" t="s">
        <v>796</v>
      </c>
      <c r="G2008" t="s">
        <v>121</v>
      </c>
      <c r="T2008">
        <v>4</v>
      </c>
      <c r="U2008">
        <v>3</v>
      </c>
      <c r="V2008">
        <v>23</v>
      </c>
      <c r="W2008">
        <v>1</v>
      </c>
      <c r="X2008">
        <v>1</v>
      </c>
      <c r="Y2008">
        <v>0</v>
      </c>
    </row>
    <row r="2009" spans="1:25" hidden="1" x14ac:dyDescent="0.2">
      <c r="A2009" t="s">
        <v>881</v>
      </c>
      <c r="B2009" t="s">
        <v>721</v>
      </c>
      <c r="C2009" t="s">
        <v>55</v>
      </c>
      <c r="D2009" t="s">
        <v>49</v>
      </c>
      <c r="E2009">
        <v>8</v>
      </c>
      <c r="F2009" t="s">
        <v>882</v>
      </c>
      <c r="G2009" t="s">
        <v>202</v>
      </c>
      <c r="T2009">
        <v>6</v>
      </c>
      <c r="U2009">
        <v>6</v>
      </c>
      <c r="V2009">
        <v>62</v>
      </c>
      <c r="W2009">
        <v>0</v>
      </c>
      <c r="X2009">
        <v>0</v>
      </c>
      <c r="Y2009">
        <v>0</v>
      </c>
    </row>
    <row r="2010" spans="1:25" hidden="1" x14ac:dyDescent="0.2">
      <c r="A2010" t="s">
        <v>1064</v>
      </c>
      <c r="B2010" t="s">
        <v>795</v>
      </c>
      <c r="C2010" t="s">
        <v>49</v>
      </c>
      <c r="D2010" t="s">
        <v>51</v>
      </c>
      <c r="E2010">
        <v>2</v>
      </c>
      <c r="F2010" t="s">
        <v>1065</v>
      </c>
      <c r="G2010" t="s">
        <v>113</v>
      </c>
      <c r="T2010">
        <v>6</v>
      </c>
      <c r="U2010">
        <v>5</v>
      </c>
      <c r="V2010">
        <v>47</v>
      </c>
      <c r="W2010">
        <v>0</v>
      </c>
      <c r="X2010">
        <v>0</v>
      </c>
      <c r="Y2010">
        <v>0</v>
      </c>
    </row>
    <row r="2011" spans="1:25" hidden="1" x14ac:dyDescent="0.2">
      <c r="A2011" t="s">
        <v>1322</v>
      </c>
      <c r="B2011" t="s">
        <v>721</v>
      </c>
      <c r="C2011" t="s">
        <v>51</v>
      </c>
      <c r="D2011" t="s">
        <v>62</v>
      </c>
      <c r="E2011">
        <v>4</v>
      </c>
      <c r="F2011" t="s">
        <v>1323</v>
      </c>
      <c r="G2011" t="s">
        <v>144</v>
      </c>
      <c r="T2011">
        <v>1</v>
      </c>
      <c r="U2011">
        <v>1</v>
      </c>
      <c r="V2011">
        <v>55</v>
      </c>
      <c r="W2011">
        <v>1</v>
      </c>
      <c r="X2011">
        <v>0</v>
      </c>
      <c r="Y2011">
        <v>0</v>
      </c>
    </row>
    <row r="2012" spans="1:25" hidden="1" x14ac:dyDescent="0.2">
      <c r="A2012" t="s">
        <v>1098</v>
      </c>
      <c r="B2012" t="s">
        <v>795</v>
      </c>
      <c r="C2012" t="s">
        <v>60</v>
      </c>
      <c r="D2012" t="s">
        <v>55</v>
      </c>
      <c r="E2012">
        <v>6</v>
      </c>
      <c r="F2012" t="s">
        <v>1099</v>
      </c>
      <c r="G2012" t="s">
        <v>178</v>
      </c>
      <c r="T2012">
        <v>1</v>
      </c>
      <c r="U2012">
        <v>1</v>
      </c>
      <c r="V2012">
        <v>10</v>
      </c>
      <c r="W2012">
        <v>0</v>
      </c>
      <c r="X2012">
        <v>0</v>
      </c>
      <c r="Y2012">
        <v>0</v>
      </c>
    </row>
    <row r="2013" spans="1:25" hidden="1" x14ac:dyDescent="0.2">
      <c r="A2013" t="s">
        <v>927</v>
      </c>
      <c r="B2013" t="s">
        <v>721</v>
      </c>
      <c r="C2013" t="s">
        <v>46</v>
      </c>
      <c r="D2013" t="s">
        <v>48</v>
      </c>
      <c r="E2013">
        <v>6</v>
      </c>
      <c r="F2013" t="s">
        <v>928</v>
      </c>
      <c r="G2013" t="s">
        <v>169</v>
      </c>
      <c r="T2013">
        <v>10</v>
      </c>
      <c r="U2013">
        <v>8</v>
      </c>
      <c r="V2013">
        <v>93</v>
      </c>
      <c r="W2013">
        <v>0</v>
      </c>
      <c r="X2013">
        <v>0</v>
      </c>
      <c r="Y2013">
        <v>0</v>
      </c>
    </row>
    <row r="2014" spans="1:25" hidden="1" x14ac:dyDescent="0.2">
      <c r="A2014" t="s">
        <v>1228</v>
      </c>
      <c r="B2014" t="s">
        <v>721</v>
      </c>
      <c r="C2014" t="s">
        <v>38</v>
      </c>
      <c r="D2014" t="s">
        <v>44</v>
      </c>
      <c r="E2014">
        <v>7</v>
      </c>
      <c r="F2014" t="s">
        <v>1229</v>
      </c>
      <c r="G2014" t="s">
        <v>194</v>
      </c>
      <c r="T2014">
        <v>6</v>
      </c>
      <c r="U2014">
        <v>4</v>
      </c>
      <c r="V2014">
        <v>52</v>
      </c>
      <c r="W2014">
        <v>0</v>
      </c>
      <c r="X2014">
        <v>0</v>
      </c>
      <c r="Y2014">
        <v>0</v>
      </c>
    </row>
    <row r="2015" spans="1:25" hidden="1" x14ac:dyDescent="0.2">
      <c r="A2015" t="s">
        <v>887</v>
      </c>
      <c r="B2015" t="s">
        <v>721</v>
      </c>
      <c r="C2015" t="s">
        <v>62</v>
      </c>
      <c r="D2015" t="s">
        <v>39</v>
      </c>
      <c r="E2015">
        <v>6</v>
      </c>
      <c r="F2015" t="s">
        <v>888</v>
      </c>
      <c r="G2015" t="s">
        <v>174</v>
      </c>
      <c r="T2015">
        <v>6</v>
      </c>
      <c r="U2015">
        <v>3</v>
      </c>
      <c r="V2015">
        <v>57</v>
      </c>
      <c r="W2015">
        <v>1</v>
      </c>
      <c r="X2015">
        <v>0</v>
      </c>
      <c r="Y2015">
        <v>0</v>
      </c>
    </row>
    <row r="2016" spans="1:25" hidden="1" x14ac:dyDescent="0.2">
      <c r="A2016" t="s">
        <v>1138</v>
      </c>
      <c r="B2016" t="s">
        <v>795</v>
      </c>
      <c r="C2016" t="s">
        <v>45</v>
      </c>
      <c r="D2016" t="s">
        <v>31</v>
      </c>
      <c r="E2016">
        <v>6</v>
      </c>
      <c r="F2016" t="s">
        <v>1139</v>
      </c>
      <c r="G2016" t="s">
        <v>172</v>
      </c>
      <c r="T2016">
        <v>9</v>
      </c>
      <c r="U2016">
        <v>3</v>
      </c>
      <c r="V2016">
        <v>39</v>
      </c>
      <c r="W2016">
        <v>2</v>
      </c>
      <c r="X2016">
        <v>0</v>
      </c>
      <c r="Y2016">
        <v>0</v>
      </c>
    </row>
    <row r="2017" spans="1:25" hidden="1" x14ac:dyDescent="0.2">
      <c r="A2017" t="s">
        <v>843</v>
      </c>
      <c r="B2017" t="s">
        <v>721</v>
      </c>
      <c r="C2017" t="s">
        <v>58</v>
      </c>
      <c r="D2017" t="s">
        <v>51</v>
      </c>
      <c r="E2017">
        <v>6</v>
      </c>
      <c r="F2017" t="s">
        <v>844</v>
      </c>
      <c r="G2017" t="s">
        <v>171</v>
      </c>
      <c r="T2017">
        <v>6</v>
      </c>
      <c r="U2017">
        <v>4</v>
      </c>
      <c r="V2017">
        <v>47</v>
      </c>
      <c r="W2017">
        <v>0</v>
      </c>
      <c r="X2017">
        <v>0</v>
      </c>
      <c r="Y2017">
        <v>0</v>
      </c>
    </row>
    <row r="2018" spans="1:25" hidden="1" x14ac:dyDescent="0.2">
      <c r="A2018" t="s">
        <v>911</v>
      </c>
      <c r="B2018" t="s">
        <v>721</v>
      </c>
      <c r="C2018" t="s">
        <v>50</v>
      </c>
      <c r="D2018" t="s">
        <v>37</v>
      </c>
      <c r="E2018">
        <v>2</v>
      </c>
      <c r="F2018" t="s">
        <v>912</v>
      </c>
      <c r="G2018" t="s">
        <v>109</v>
      </c>
      <c r="T2018">
        <v>1</v>
      </c>
      <c r="U2018">
        <v>1</v>
      </c>
      <c r="V2018">
        <v>12</v>
      </c>
      <c r="W2018">
        <v>0</v>
      </c>
      <c r="X2018">
        <v>0</v>
      </c>
      <c r="Y2018">
        <v>0</v>
      </c>
    </row>
    <row r="2019" spans="1:25" hidden="1" x14ac:dyDescent="0.2">
      <c r="A2019" t="s">
        <v>1106</v>
      </c>
      <c r="B2019" t="s">
        <v>721</v>
      </c>
      <c r="C2019" t="s">
        <v>52</v>
      </c>
      <c r="D2019" t="s">
        <v>46</v>
      </c>
      <c r="E2019">
        <v>2</v>
      </c>
      <c r="F2019" t="s">
        <v>1107</v>
      </c>
      <c r="G2019" t="s">
        <v>108</v>
      </c>
      <c r="T2019">
        <v>5</v>
      </c>
      <c r="U2019">
        <v>1</v>
      </c>
      <c r="V2019">
        <v>10</v>
      </c>
      <c r="W2019">
        <v>0</v>
      </c>
      <c r="X2019">
        <v>0</v>
      </c>
      <c r="Y2019">
        <v>0</v>
      </c>
    </row>
    <row r="2020" spans="1:25" hidden="1" x14ac:dyDescent="0.2">
      <c r="A2020" t="s">
        <v>1216</v>
      </c>
      <c r="B2020" t="s">
        <v>795</v>
      </c>
      <c r="C2020" t="s">
        <v>31</v>
      </c>
      <c r="D2020" t="s">
        <v>45</v>
      </c>
      <c r="E2020">
        <v>6</v>
      </c>
      <c r="F2020" t="s">
        <v>1217</v>
      </c>
      <c r="G2020" t="s">
        <v>172</v>
      </c>
      <c r="T2020">
        <v>3</v>
      </c>
      <c r="U2020">
        <v>2</v>
      </c>
      <c r="V2020">
        <v>24</v>
      </c>
      <c r="W2020">
        <v>0</v>
      </c>
      <c r="X2020">
        <v>0</v>
      </c>
      <c r="Y2020">
        <v>0</v>
      </c>
    </row>
    <row r="2021" spans="1:25" hidden="1" x14ac:dyDescent="0.2">
      <c r="A2021" t="s">
        <v>1112</v>
      </c>
      <c r="B2021" t="s">
        <v>795</v>
      </c>
      <c r="C2021" t="s">
        <v>57</v>
      </c>
      <c r="D2021" t="s">
        <v>44</v>
      </c>
      <c r="E2021">
        <v>6</v>
      </c>
      <c r="F2021" t="s">
        <v>1113</v>
      </c>
      <c r="G2021" t="s">
        <v>177</v>
      </c>
      <c r="T2021">
        <v>12</v>
      </c>
      <c r="U2021">
        <v>8</v>
      </c>
      <c r="V2021">
        <v>140</v>
      </c>
      <c r="W2021">
        <v>0</v>
      </c>
      <c r="X2021">
        <v>0</v>
      </c>
      <c r="Y2021">
        <v>1</v>
      </c>
    </row>
    <row r="2022" spans="1:25" hidden="1" x14ac:dyDescent="0.2">
      <c r="A2022" t="s">
        <v>833</v>
      </c>
      <c r="B2022" t="s">
        <v>795</v>
      </c>
      <c r="C2022" t="s">
        <v>33</v>
      </c>
      <c r="D2022" t="s">
        <v>54</v>
      </c>
      <c r="E2022">
        <v>8</v>
      </c>
      <c r="F2022" t="s">
        <v>834</v>
      </c>
      <c r="G2022" t="s">
        <v>205</v>
      </c>
      <c r="T2022">
        <v>2</v>
      </c>
      <c r="U2022">
        <v>2</v>
      </c>
      <c r="V2022">
        <v>15</v>
      </c>
      <c r="W2022">
        <v>0</v>
      </c>
      <c r="X2022">
        <v>0</v>
      </c>
      <c r="Y2022">
        <v>0</v>
      </c>
    </row>
    <row r="2023" spans="1:25" hidden="1" x14ac:dyDescent="0.2">
      <c r="A2023" t="s">
        <v>1028</v>
      </c>
      <c r="B2023" t="s">
        <v>795</v>
      </c>
      <c r="C2023" t="s">
        <v>41</v>
      </c>
      <c r="D2023" t="s">
        <v>44</v>
      </c>
      <c r="E2023">
        <v>3</v>
      </c>
      <c r="F2023" t="s">
        <v>1029</v>
      </c>
      <c r="G2023" t="s">
        <v>128</v>
      </c>
      <c r="T2023">
        <v>1</v>
      </c>
      <c r="U2023">
        <v>1</v>
      </c>
      <c r="V2023">
        <v>10</v>
      </c>
      <c r="W2023">
        <v>0</v>
      </c>
      <c r="X2023">
        <v>0</v>
      </c>
      <c r="Y2023">
        <v>0</v>
      </c>
    </row>
    <row r="2024" spans="1:25" hidden="1" x14ac:dyDescent="0.2">
      <c r="A2024" t="s">
        <v>801</v>
      </c>
      <c r="B2024" t="s">
        <v>721</v>
      </c>
      <c r="C2024" t="s">
        <v>48</v>
      </c>
      <c r="D2024" t="s">
        <v>43</v>
      </c>
      <c r="E2024">
        <v>1</v>
      </c>
      <c r="F2024" t="s">
        <v>802</v>
      </c>
      <c r="G2024" t="s">
        <v>89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T2024">
        <v>11</v>
      </c>
      <c r="U2024">
        <v>9</v>
      </c>
      <c r="V2024">
        <v>133</v>
      </c>
      <c r="W2024">
        <v>1</v>
      </c>
      <c r="X2024">
        <v>0</v>
      </c>
      <c r="Y2024">
        <v>1</v>
      </c>
    </row>
    <row r="2025" spans="1:25" hidden="1" x14ac:dyDescent="0.2">
      <c r="A2025" t="s">
        <v>772</v>
      </c>
      <c r="B2025" t="s">
        <v>721</v>
      </c>
      <c r="C2025" t="s">
        <v>42</v>
      </c>
      <c r="D2025" t="s">
        <v>32</v>
      </c>
      <c r="E2025">
        <v>4</v>
      </c>
      <c r="F2025" t="s">
        <v>773</v>
      </c>
      <c r="G2025" t="s">
        <v>146</v>
      </c>
      <c r="O2025">
        <v>2</v>
      </c>
      <c r="P2025">
        <v>29</v>
      </c>
      <c r="Q2025">
        <v>0</v>
      </c>
      <c r="R2025">
        <v>0</v>
      </c>
      <c r="S2025">
        <v>0</v>
      </c>
      <c r="T2025">
        <v>12</v>
      </c>
      <c r="U2025">
        <v>4</v>
      </c>
      <c r="V2025">
        <v>40</v>
      </c>
      <c r="W2025">
        <v>0</v>
      </c>
      <c r="X2025">
        <v>0</v>
      </c>
      <c r="Y2025">
        <v>0</v>
      </c>
    </row>
    <row r="2026" spans="1:25" hidden="1" x14ac:dyDescent="0.2">
      <c r="A2026" t="s">
        <v>873</v>
      </c>
      <c r="B2026" t="s">
        <v>721</v>
      </c>
      <c r="C2026" t="s">
        <v>56</v>
      </c>
      <c r="D2026" t="s">
        <v>31</v>
      </c>
      <c r="E2026">
        <v>5</v>
      </c>
      <c r="F2026" t="s">
        <v>874</v>
      </c>
      <c r="G2026" t="s">
        <v>164</v>
      </c>
      <c r="O2026">
        <v>1</v>
      </c>
      <c r="P2026">
        <v>2</v>
      </c>
      <c r="Q2026">
        <v>0</v>
      </c>
      <c r="R2026">
        <v>0</v>
      </c>
      <c r="S2026">
        <v>0</v>
      </c>
      <c r="T2026">
        <v>4</v>
      </c>
      <c r="U2026">
        <v>4</v>
      </c>
      <c r="V2026">
        <v>47</v>
      </c>
      <c r="W2026">
        <v>0</v>
      </c>
      <c r="X2026">
        <v>0</v>
      </c>
      <c r="Y2026">
        <v>0</v>
      </c>
    </row>
    <row r="2027" spans="1:25" hidden="1" x14ac:dyDescent="0.2">
      <c r="A2027" t="s">
        <v>792</v>
      </c>
      <c r="B2027" t="s">
        <v>721</v>
      </c>
      <c r="C2027" t="s">
        <v>58</v>
      </c>
      <c r="D2027" t="s">
        <v>54</v>
      </c>
      <c r="E2027">
        <v>5</v>
      </c>
      <c r="F2027" t="s">
        <v>793</v>
      </c>
      <c r="G2027" t="s">
        <v>155</v>
      </c>
      <c r="O2027">
        <v>1</v>
      </c>
      <c r="P2027">
        <v>-1</v>
      </c>
      <c r="Q2027">
        <v>0</v>
      </c>
      <c r="R2027">
        <v>0</v>
      </c>
      <c r="S2027">
        <v>0</v>
      </c>
      <c r="T2027">
        <v>4</v>
      </c>
      <c r="U2027">
        <v>0</v>
      </c>
      <c r="V2027">
        <v>0</v>
      </c>
      <c r="W2027">
        <v>0</v>
      </c>
      <c r="X2027">
        <v>0</v>
      </c>
      <c r="Y2027">
        <v>0</v>
      </c>
    </row>
    <row r="2028" spans="1:25" hidden="1" x14ac:dyDescent="0.2">
      <c r="A2028" t="s">
        <v>782</v>
      </c>
      <c r="B2028" t="s">
        <v>721</v>
      </c>
      <c r="C2028" t="s">
        <v>62</v>
      </c>
      <c r="D2028" t="s">
        <v>61</v>
      </c>
      <c r="E2028">
        <v>8</v>
      </c>
      <c r="F2028" t="s">
        <v>783</v>
      </c>
      <c r="G2028" t="s">
        <v>197</v>
      </c>
      <c r="O2028">
        <v>1</v>
      </c>
      <c r="P2028">
        <v>10</v>
      </c>
      <c r="Q2028">
        <v>1</v>
      </c>
      <c r="R2028">
        <v>0</v>
      </c>
      <c r="S2028">
        <v>0</v>
      </c>
      <c r="T2028">
        <v>3</v>
      </c>
      <c r="U2028">
        <v>3</v>
      </c>
      <c r="V2028">
        <v>22</v>
      </c>
      <c r="W2028">
        <v>0</v>
      </c>
      <c r="X2028">
        <v>0</v>
      </c>
      <c r="Y2028">
        <v>0</v>
      </c>
    </row>
    <row r="2029" spans="1:25" hidden="1" x14ac:dyDescent="0.2">
      <c r="A2029" t="s">
        <v>764</v>
      </c>
      <c r="B2029" t="s">
        <v>721</v>
      </c>
      <c r="C2029" t="s">
        <v>53</v>
      </c>
      <c r="D2029" t="s">
        <v>50</v>
      </c>
      <c r="E2029">
        <v>5</v>
      </c>
      <c r="F2029" t="s">
        <v>765</v>
      </c>
      <c r="G2029" t="s">
        <v>162</v>
      </c>
      <c r="O2029">
        <v>1</v>
      </c>
      <c r="P2029">
        <v>0</v>
      </c>
      <c r="Q2029">
        <v>0</v>
      </c>
      <c r="R2029">
        <v>0</v>
      </c>
      <c r="S2029">
        <v>0</v>
      </c>
      <c r="T2029">
        <v>8</v>
      </c>
      <c r="U2029">
        <v>8</v>
      </c>
      <c r="V2029">
        <v>87</v>
      </c>
      <c r="W2029">
        <v>0</v>
      </c>
      <c r="X2029">
        <v>0</v>
      </c>
      <c r="Y2029">
        <v>0</v>
      </c>
    </row>
    <row r="2030" spans="1:25" hidden="1" x14ac:dyDescent="0.2">
      <c r="A2030" t="s">
        <v>1140</v>
      </c>
      <c r="B2030" t="s">
        <v>721</v>
      </c>
      <c r="C2030" t="s">
        <v>39</v>
      </c>
      <c r="D2030" t="s">
        <v>61</v>
      </c>
      <c r="E2030">
        <v>7</v>
      </c>
      <c r="F2030" t="s">
        <v>1141</v>
      </c>
      <c r="G2030" t="s">
        <v>187</v>
      </c>
      <c r="O2030">
        <v>1</v>
      </c>
      <c r="P2030">
        <v>9</v>
      </c>
      <c r="Q2030">
        <v>0</v>
      </c>
      <c r="R2030">
        <v>0</v>
      </c>
      <c r="S2030">
        <v>0</v>
      </c>
      <c r="T2030">
        <v>9</v>
      </c>
      <c r="U2030">
        <v>6</v>
      </c>
      <c r="V2030">
        <v>108</v>
      </c>
      <c r="W2030">
        <v>1</v>
      </c>
      <c r="X2030">
        <v>0</v>
      </c>
      <c r="Y2030">
        <v>1</v>
      </c>
    </row>
    <row r="2031" spans="1:25" hidden="1" x14ac:dyDescent="0.2">
      <c r="A2031" t="s">
        <v>792</v>
      </c>
      <c r="B2031" t="s">
        <v>721</v>
      </c>
      <c r="C2031" t="s">
        <v>58</v>
      </c>
      <c r="D2031" t="s">
        <v>59</v>
      </c>
      <c r="E2031">
        <v>1</v>
      </c>
      <c r="F2031" t="s">
        <v>793</v>
      </c>
      <c r="G2031" t="s">
        <v>96</v>
      </c>
      <c r="O2031">
        <v>1</v>
      </c>
      <c r="P2031">
        <v>9</v>
      </c>
      <c r="Q2031">
        <v>0</v>
      </c>
      <c r="R2031">
        <v>0</v>
      </c>
      <c r="S2031">
        <v>0</v>
      </c>
      <c r="T2031">
        <v>5</v>
      </c>
      <c r="U2031">
        <v>5</v>
      </c>
      <c r="V2031">
        <v>79</v>
      </c>
      <c r="W2031">
        <v>1</v>
      </c>
      <c r="X2031">
        <v>0</v>
      </c>
      <c r="Y2031">
        <v>0</v>
      </c>
    </row>
    <row r="2032" spans="1:25" hidden="1" x14ac:dyDescent="0.2">
      <c r="A2032" t="s">
        <v>768</v>
      </c>
      <c r="B2032" t="s">
        <v>721</v>
      </c>
      <c r="C2032" t="s">
        <v>35</v>
      </c>
      <c r="D2032" t="s">
        <v>47</v>
      </c>
      <c r="E2032">
        <v>5</v>
      </c>
      <c r="F2032" t="s">
        <v>769</v>
      </c>
      <c r="G2032" t="s">
        <v>161</v>
      </c>
      <c r="O2032">
        <v>3</v>
      </c>
      <c r="P2032">
        <v>22</v>
      </c>
      <c r="Q2032">
        <v>0</v>
      </c>
      <c r="R2032">
        <v>0</v>
      </c>
      <c r="S2032">
        <v>0</v>
      </c>
      <c r="T2032">
        <v>5</v>
      </c>
      <c r="U2032">
        <v>2</v>
      </c>
      <c r="V2032">
        <v>6</v>
      </c>
      <c r="W2032">
        <v>1</v>
      </c>
      <c r="X2032">
        <v>0</v>
      </c>
      <c r="Y2032">
        <v>0</v>
      </c>
    </row>
    <row r="2033" spans="1:27" hidden="1" x14ac:dyDescent="0.2">
      <c r="A2033" t="s">
        <v>813</v>
      </c>
      <c r="B2033" t="s">
        <v>721</v>
      </c>
      <c r="C2033" t="s">
        <v>47</v>
      </c>
      <c r="D2033" t="s">
        <v>31</v>
      </c>
      <c r="E2033">
        <v>8</v>
      </c>
      <c r="F2033" t="s">
        <v>814</v>
      </c>
      <c r="G2033" t="s">
        <v>208</v>
      </c>
      <c r="O2033">
        <v>1</v>
      </c>
      <c r="P2033">
        <v>10</v>
      </c>
      <c r="Q2033">
        <v>0</v>
      </c>
      <c r="R2033">
        <v>0</v>
      </c>
      <c r="S2033">
        <v>0</v>
      </c>
      <c r="T2033">
        <v>9</v>
      </c>
      <c r="U2033">
        <v>6</v>
      </c>
      <c r="V2033">
        <v>27</v>
      </c>
      <c r="W2033">
        <v>0</v>
      </c>
      <c r="X2033">
        <v>0</v>
      </c>
      <c r="Y2033">
        <v>0</v>
      </c>
    </row>
    <row r="2034" spans="1:27" hidden="1" x14ac:dyDescent="0.2">
      <c r="A2034" t="s">
        <v>770</v>
      </c>
      <c r="B2034" t="s">
        <v>721</v>
      </c>
      <c r="C2034" t="s">
        <v>61</v>
      </c>
      <c r="D2034" t="s">
        <v>57</v>
      </c>
      <c r="E2034">
        <v>4</v>
      </c>
      <c r="F2034" t="s">
        <v>771</v>
      </c>
      <c r="G2034" t="s">
        <v>153</v>
      </c>
      <c r="O2034">
        <v>1</v>
      </c>
      <c r="P2034">
        <v>6</v>
      </c>
      <c r="Q2034">
        <v>0</v>
      </c>
      <c r="R2034">
        <v>0</v>
      </c>
      <c r="S2034">
        <v>0</v>
      </c>
      <c r="T2034">
        <v>4</v>
      </c>
      <c r="U2034">
        <v>3</v>
      </c>
      <c r="V2034">
        <v>29</v>
      </c>
      <c r="W2034">
        <v>0</v>
      </c>
      <c r="X2034">
        <v>0</v>
      </c>
      <c r="Y2034">
        <v>0</v>
      </c>
    </row>
    <row r="2035" spans="1:27" hidden="1" x14ac:dyDescent="0.2">
      <c r="A2035" t="s">
        <v>772</v>
      </c>
      <c r="B2035" t="s">
        <v>721</v>
      </c>
      <c r="C2035" t="s">
        <v>42</v>
      </c>
      <c r="D2035" t="s">
        <v>54</v>
      </c>
      <c r="E2035">
        <v>6</v>
      </c>
      <c r="F2035" t="s">
        <v>773</v>
      </c>
      <c r="G2035" t="s">
        <v>175</v>
      </c>
      <c r="O2035">
        <v>2</v>
      </c>
      <c r="P2035">
        <v>24</v>
      </c>
      <c r="Q2035">
        <v>1</v>
      </c>
      <c r="R2035">
        <v>0</v>
      </c>
      <c r="S2035">
        <v>0</v>
      </c>
      <c r="T2035">
        <v>4</v>
      </c>
      <c r="U2035">
        <v>3</v>
      </c>
      <c r="V2035">
        <v>42</v>
      </c>
      <c r="W2035">
        <v>0</v>
      </c>
      <c r="X2035">
        <v>0</v>
      </c>
      <c r="Y2035">
        <v>0</v>
      </c>
    </row>
    <row r="2036" spans="1:27" hidden="1" x14ac:dyDescent="0.2">
      <c r="A2036" t="s">
        <v>764</v>
      </c>
      <c r="B2036" t="s">
        <v>721</v>
      </c>
      <c r="C2036" t="s">
        <v>53</v>
      </c>
      <c r="D2036" t="s">
        <v>42</v>
      </c>
      <c r="E2036">
        <v>1</v>
      </c>
      <c r="F2036" t="s">
        <v>765</v>
      </c>
      <c r="G2036" t="s">
        <v>98</v>
      </c>
      <c r="O2036">
        <v>1</v>
      </c>
      <c r="P2036">
        <v>2</v>
      </c>
      <c r="Q2036">
        <v>0</v>
      </c>
      <c r="R2036">
        <v>0</v>
      </c>
      <c r="S2036">
        <v>0</v>
      </c>
      <c r="T2036">
        <v>1</v>
      </c>
      <c r="U2036">
        <v>1</v>
      </c>
      <c r="V2036">
        <v>0</v>
      </c>
      <c r="W2036">
        <v>0</v>
      </c>
      <c r="X2036">
        <v>0</v>
      </c>
      <c r="Y2036">
        <v>0</v>
      </c>
    </row>
    <row r="2037" spans="1:27" hidden="1" x14ac:dyDescent="0.2">
      <c r="A2037" t="s">
        <v>772</v>
      </c>
      <c r="B2037" t="s">
        <v>721</v>
      </c>
      <c r="C2037" t="s">
        <v>42</v>
      </c>
      <c r="D2037" t="s">
        <v>40</v>
      </c>
      <c r="E2037">
        <v>2</v>
      </c>
      <c r="F2037" t="s">
        <v>773</v>
      </c>
      <c r="G2037" t="s">
        <v>120</v>
      </c>
      <c r="O2037">
        <v>1</v>
      </c>
      <c r="P2037">
        <v>6</v>
      </c>
      <c r="Q2037">
        <v>0</v>
      </c>
      <c r="R2037">
        <v>0</v>
      </c>
      <c r="S2037">
        <v>0</v>
      </c>
      <c r="T2037">
        <v>10</v>
      </c>
      <c r="U2037">
        <v>8</v>
      </c>
      <c r="V2037">
        <v>110</v>
      </c>
      <c r="W2037">
        <v>0</v>
      </c>
      <c r="X2037">
        <v>0</v>
      </c>
      <c r="Y2037">
        <v>1</v>
      </c>
    </row>
    <row r="2038" spans="1:27" hidden="1" x14ac:dyDescent="0.2">
      <c r="A2038" t="s">
        <v>782</v>
      </c>
      <c r="B2038" t="s">
        <v>721</v>
      </c>
      <c r="C2038" t="s">
        <v>62</v>
      </c>
      <c r="D2038" t="s">
        <v>51</v>
      </c>
      <c r="E2038">
        <v>4</v>
      </c>
      <c r="F2038" t="s">
        <v>783</v>
      </c>
      <c r="G2038" t="s">
        <v>144</v>
      </c>
      <c r="O2038">
        <v>2</v>
      </c>
      <c r="P2038">
        <v>-4</v>
      </c>
      <c r="Q2038">
        <v>0</v>
      </c>
      <c r="R2038">
        <v>0</v>
      </c>
      <c r="S2038">
        <v>0</v>
      </c>
      <c r="T2038">
        <v>1</v>
      </c>
      <c r="U2038">
        <v>1</v>
      </c>
      <c r="V2038">
        <v>11</v>
      </c>
      <c r="W2038">
        <v>0</v>
      </c>
      <c r="X2038">
        <v>0</v>
      </c>
      <c r="Y2038">
        <v>0</v>
      </c>
    </row>
    <row r="2039" spans="1:27" hidden="1" x14ac:dyDescent="0.2">
      <c r="A2039" t="s">
        <v>927</v>
      </c>
      <c r="B2039" t="s">
        <v>721</v>
      </c>
      <c r="C2039" t="s">
        <v>46</v>
      </c>
      <c r="D2039" t="s">
        <v>35</v>
      </c>
      <c r="E2039">
        <v>4</v>
      </c>
      <c r="F2039" t="s">
        <v>928</v>
      </c>
      <c r="G2039" t="s">
        <v>151</v>
      </c>
      <c r="T2039">
        <v>9</v>
      </c>
      <c r="U2039">
        <v>7</v>
      </c>
      <c r="V2039">
        <v>99</v>
      </c>
      <c r="W2039">
        <v>0</v>
      </c>
      <c r="X2039">
        <v>0</v>
      </c>
      <c r="Y2039">
        <v>0</v>
      </c>
      <c r="Z2039">
        <v>1</v>
      </c>
      <c r="AA2039">
        <v>0</v>
      </c>
    </row>
    <row r="2040" spans="1:27" hidden="1" x14ac:dyDescent="0.2">
      <c r="A2040" t="s">
        <v>1088</v>
      </c>
      <c r="B2040" t="s">
        <v>721</v>
      </c>
      <c r="C2040" t="s">
        <v>33</v>
      </c>
      <c r="D2040" t="s">
        <v>50</v>
      </c>
      <c r="E2040">
        <v>4</v>
      </c>
      <c r="F2040" t="s">
        <v>1089</v>
      </c>
      <c r="G2040" t="s">
        <v>142</v>
      </c>
      <c r="T2040">
        <v>10</v>
      </c>
      <c r="U2040">
        <v>6</v>
      </c>
      <c r="V2040">
        <v>87</v>
      </c>
      <c r="W2040">
        <v>1</v>
      </c>
      <c r="X2040">
        <v>0</v>
      </c>
      <c r="Y2040">
        <v>0</v>
      </c>
      <c r="Z2040">
        <v>1</v>
      </c>
      <c r="AA2040">
        <v>0</v>
      </c>
    </row>
    <row r="2041" spans="1:27" hidden="1" x14ac:dyDescent="0.2">
      <c r="A2041" t="s">
        <v>877</v>
      </c>
      <c r="B2041" t="s">
        <v>795</v>
      </c>
      <c r="C2041" t="s">
        <v>35</v>
      </c>
      <c r="D2041" t="s">
        <v>45</v>
      </c>
      <c r="E2041">
        <v>7</v>
      </c>
      <c r="F2041" t="s">
        <v>878</v>
      </c>
      <c r="G2041" t="s">
        <v>185</v>
      </c>
      <c r="T2041">
        <v>4</v>
      </c>
      <c r="U2041">
        <v>2</v>
      </c>
      <c r="V2041">
        <v>19</v>
      </c>
      <c r="W2041">
        <v>0</v>
      </c>
      <c r="X2041">
        <v>0</v>
      </c>
      <c r="Y2041">
        <v>0</v>
      </c>
      <c r="Z2041">
        <v>1</v>
      </c>
      <c r="AA2041">
        <v>0</v>
      </c>
    </row>
    <row r="2042" spans="1:27" hidden="1" x14ac:dyDescent="0.2">
      <c r="A2042" t="s">
        <v>927</v>
      </c>
      <c r="B2042" t="s">
        <v>721</v>
      </c>
      <c r="C2042" t="s">
        <v>46</v>
      </c>
      <c r="D2042" t="s">
        <v>45</v>
      </c>
      <c r="E2042">
        <v>8</v>
      </c>
      <c r="F2042" t="s">
        <v>928</v>
      </c>
      <c r="G2042" t="s">
        <v>198</v>
      </c>
      <c r="T2042">
        <v>11</v>
      </c>
      <c r="U2042">
        <v>9</v>
      </c>
      <c r="V2042">
        <v>84</v>
      </c>
      <c r="W2042">
        <v>1</v>
      </c>
      <c r="X2042">
        <v>0</v>
      </c>
      <c r="Y2042">
        <v>0</v>
      </c>
      <c r="Z2042">
        <v>1</v>
      </c>
      <c r="AA2042">
        <v>0</v>
      </c>
    </row>
    <row r="2043" spans="1:27" hidden="1" x14ac:dyDescent="0.2">
      <c r="A2043" t="s">
        <v>847</v>
      </c>
      <c r="B2043" t="s">
        <v>721</v>
      </c>
      <c r="C2043" t="s">
        <v>32</v>
      </c>
      <c r="D2043" t="s">
        <v>38</v>
      </c>
      <c r="E2043">
        <v>3</v>
      </c>
      <c r="F2043" t="s">
        <v>848</v>
      </c>
      <c r="G2043" t="s">
        <v>130</v>
      </c>
      <c r="T2043">
        <v>14</v>
      </c>
      <c r="U2043">
        <v>10</v>
      </c>
      <c r="V2043">
        <v>109</v>
      </c>
      <c r="W2043">
        <v>1</v>
      </c>
      <c r="X2043">
        <v>0</v>
      </c>
      <c r="Y2043">
        <v>1</v>
      </c>
      <c r="Z2043">
        <v>1</v>
      </c>
      <c r="AA2043">
        <v>0</v>
      </c>
    </row>
    <row r="2044" spans="1:27" hidden="1" x14ac:dyDescent="0.2">
      <c r="A2044" t="s">
        <v>1226</v>
      </c>
      <c r="B2044" t="s">
        <v>721</v>
      </c>
      <c r="C2044" t="s">
        <v>57</v>
      </c>
      <c r="D2044" t="s">
        <v>44</v>
      </c>
      <c r="E2044">
        <v>6</v>
      </c>
      <c r="F2044" t="s">
        <v>1227</v>
      </c>
      <c r="G2044" t="s">
        <v>177</v>
      </c>
      <c r="T2044">
        <v>4</v>
      </c>
      <c r="U2044">
        <v>3</v>
      </c>
      <c r="V2044">
        <v>23</v>
      </c>
      <c r="W2044">
        <v>0</v>
      </c>
      <c r="X2044">
        <v>0</v>
      </c>
      <c r="Y2044">
        <v>0</v>
      </c>
    </row>
    <row r="2045" spans="1:27" hidden="1" x14ac:dyDescent="0.2">
      <c r="A2045" t="s">
        <v>813</v>
      </c>
      <c r="B2045" t="s">
        <v>721</v>
      </c>
      <c r="C2045" t="s">
        <v>47</v>
      </c>
      <c r="D2045" t="s">
        <v>60</v>
      </c>
      <c r="E2045">
        <v>4</v>
      </c>
      <c r="F2045" t="s">
        <v>814</v>
      </c>
      <c r="G2045" t="s">
        <v>149</v>
      </c>
      <c r="T2045">
        <v>8</v>
      </c>
      <c r="U2045">
        <v>5</v>
      </c>
      <c r="V2045">
        <v>44</v>
      </c>
      <c r="W2045">
        <v>0</v>
      </c>
      <c r="X2045">
        <v>0</v>
      </c>
      <c r="Y2045">
        <v>0</v>
      </c>
    </row>
    <row r="2046" spans="1:27" hidden="1" x14ac:dyDescent="0.2">
      <c r="A2046" t="s">
        <v>957</v>
      </c>
      <c r="B2046" t="s">
        <v>721</v>
      </c>
      <c r="C2046" t="s">
        <v>53</v>
      </c>
      <c r="D2046" t="s">
        <v>38</v>
      </c>
      <c r="E2046">
        <v>4</v>
      </c>
      <c r="F2046" t="s">
        <v>958</v>
      </c>
      <c r="G2046" t="s">
        <v>148</v>
      </c>
      <c r="T2046">
        <v>8</v>
      </c>
      <c r="U2046">
        <v>7</v>
      </c>
      <c r="V2046">
        <v>55</v>
      </c>
      <c r="W2046">
        <v>1</v>
      </c>
      <c r="X2046">
        <v>0</v>
      </c>
      <c r="Y2046">
        <v>0</v>
      </c>
    </row>
    <row r="2047" spans="1:27" hidden="1" x14ac:dyDescent="0.2">
      <c r="A2047" t="s">
        <v>786</v>
      </c>
      <c r="B2047" t="s">
        <v>721</v>
      </c>
      <c r="C2047" t="s">
        <v>37</v>
      </c>
      <c r="D2047" t="s">
        <v>34</v>
      </c>
      <c r="E2047">
        <v>1</v>
      </c>
      <c r="F2047" t="s">
        <v>787</v>
      </c>
      <c r="G2047" t="s">
        <v>104</v>
      </c>
      <c r="T2047">
        <v>8</v>
      </c>
      <c r="U2047">
        <v>5</v>
      </c>
      <c r="V2047">
        <v>44</v>
      </c>
      <c r="W2047">
        <v>0</v>
      </c>
      <c r="X2047">
        <v>0</v>
      </c>
      <c r="Y2047">
        <v>0</v>
      </c>
    </row>
    <row r="2048" spans="1:27" hidden="1" x14ac:dyDescent="0.2">
      <c r="A2048" t="s">
        <v>1318</v>
      </c>
      <c r="B2048" t="s">
        <v>721</v>
      </c>
      <c r="C2048" t="s">
        <v>47</v>
      </c>
      <c r="D2048" t="s">
        <v>62</v>
      </c>
      <c r="E2048">
        <v>3</v>
      </c>
      <c r="F2048" t="s">
        <v>1319</v>
      </c>
      <c r="G2048" t="s">
        <v>138</v>
      </c>
      <c r="T2048">
        <v>2</v>
      </c>
      <c r="U2048">
        <v>0</v>
      </c>
      <c r="V2048">
        <v>0</v>
      </c>
      <c r="W2048">
        <v>0</v>
      </c>
      <c r="X2048">
        <v>0</v>
      </c>
      <c r="Y2048">
        <v>0</v>
      </c>
    </row>
    <row r="2049" spans="1:25" hidden="1" x14ac:dyDescent="0.2">
      <c r="A2049" t="s">
        <v>1012</v>
      </c>
      <c r="B2049" t="s">
        <v>795</v>
      </c>
      <c r="C2049" t="s">
        <v>57</v>
      </c>
      <c r="D2049" t="s">
        <v>44</v>
      </c>
      <c r="E2049">
        <v>6</v>
      </c>
      <c r="F2049" t="s">
        <v>1013</v>
      </c>
      <c r="G2049" t="s">
        <v>177</v>
      </c>
      <c r="T2049">
        <v>1</v>
      </c>
      <c r="U2049">
        <v>1</v>
      </c>
      <c r="V2049">
        <v>16</v>
      </c>
      <c r="W2049">
        <v>0</v>
      </c>
      <c r="X2049">
        <v>0</v>
      </c>
      <c r="Y2049">
        <v>0</v>
      </c>
    </row>
    <row r="2050" spans="1:25" hidden="1" x14ac:dyDescent="0.2">
      <c r="A2050" t="s">
        <v>1138</v>
      </c>
      <c r="B2050" t="s">
        <v>795</v>
      </c>
      <c r="C2050" t="s">
        <v>45</v>
      </c>
      <c r="D2050" t="s">
        <v>56</v>
      </c>
      <c r="E2050">
        <v>3</v>
      </c>
      <c r="F2050" t="s">
        <v>1139</v>
      </c>
      <c r="G2050" t="s">
        <v>129</v>
      </c>
      <c r="T2050">
        <v>10</v>
      </c>
      <c r="U2050">
        <v>6</v>
      </c>
      <c r="V2050">
        <v>105</v>
      </c>
      <c r="W2050">
        <v>1</v>
      </c>
      <c r="X2050">
        <v>0</v>
      </c>
      <c r="Y2050">
        <v>1</v>
      </c>
    </row>
    <row r="2051" spans="1:25" hidden="1" x14ac:dyDescent="0.2">
      <c r="A2051" t="s">
        <v>1028</v>
      </c>
      <c r="B2051" t="s">
        <v>795</v>
      </c>
      <c r="C2051" t="s">
        <v>41</v>
      </c>
      <c r="D2051" t="s">
        <v>38</v>
      </c>
      <c r="E2051">
        <v>5</v>
      </c>
      <c r="F2051" t="s">
        <v>1029</v>
      </c>
      <c r="G2051" t="s">
        <v>159</v>
      </c>
      <c r="T2051">
        <v>1</v>
      </c>
      <c r="U2051">
        <v>0</v>
      </c>
      <c r="V2051">
        <v>0</v>
      </c>
      <c r="W2051">
        <v>0</v>
      </c>
      <c r="X2051">
        <v>0</v>
      </c>
      <c r="Y2051">
        <v>0</v>
      </c>
    </row>
    <row r="2052" spans="1:25" hidden="1" x14ac:dyDescent="0.2">
      <c r="A2052" t="s">
        <v>987</v>
      </c>
      <c r="B2052" t="s">
        <v>721</v>
      </c>
      <c r="C2052" t="s">
        <v>38</v>
      </c>
      <c r="D2052" t="s">
        <v>50</v>
      </c>
      <c r="E2052">
        <v>1</v>
      </c>
      <c r="F2052" t="s">
        <v>988</v>
      </c>
      <c r="G2052" t="s">
        <v>105</v>
      </c>
      <c r="T2052">
        <v>3</v>
      </c>
      <c r="U2052">
        <v>2</v>
      </c>
      <c r="V2052">
        <v>19</v>
      </c>
      <c r="W2052">
        <v>0</v>
      </c>
      <c r="X2052">
        <v>0</v>
      </c>
      <c r="Y2052">
        <v>0</v>
      </c>
    </row>
    <row r="2053" spans="1:25" hidden="1" x14ac:dyDescent="0.2">
      <c r="A2053" t="s">
        <v>1283</v>
      </c>
      <c r="B2053" t="s">
        <v>721</v>
      </c>
      <c r="C2053" t="s">
        <v>40</v>
      </c>
      <c r="D2053" t="s">
        <v>58</v>
      </c>
      <c r="E2053">
        <v>7</v>
      </c>
      <c r="F2053" t="s">
        <v>1284</v>
      </c>
      <c r="G2053" t="s">
        <v>184</v>
      </c>
      <c r="T2053">
        <v>1</v>
      </c>
      <c r="U2053">
        <v>1</v>
      </c>
      <c r="V2053">
        <v>5</v>
      </c>
      <c r="W2053">
        <v>0</v>
      </c>
      <c r="X2053">
        <v>0</v>
      </c>
      <c r="Y2053">
        <v>0</v>
      </c>
    </row>
    <row r="2054" spans="1:25" hidden="1" x14ac:dyDescent="0.2">
      <c r="A2054" t="s">
        <v>1308</v>
      </c>
      <c r="B2054" t="s">
        <v>721</v>
      </c>
      <c r="C2054" t="s">
        <v>33</v>
      </c>
      <c r="D2054" t="s">
        <v>42</v>
      </c>
      <c r="E2054">
        <v>7</v>
      </c>
      <c r="F2054" t="s">
        <v>1309</v>
      </c>
      <c r="G2054" t="s">
        <v>186</v>
      </c>
      <c r="T2054">
        <v>1</v>
      </c>
      <c r="U2054">
        <v>0</v>
      </c>
      <c r="V2054">
        <v>0</v>
      </c>
      <c r="W2054">
        <v>0</v>
      </c>
      <c r="X2054">
        <v>0</v>
      </c>
      <c r="Y2054">
        <v>0</v>
      </c>
    </row>
    <row r="2055" spans="1:25" hidden="1" x14ac:dyDescent="0.2">
      <c r="A2055" t="s">
        <v>983</v>
      </c>
      <c r="B2055" t="s">
        <v>721</v>
      </c>
      <c r="C2055" t="s">
        <v>60</v>
      </c>
      <c r="D2055" t="s">
        <v>57</v>
      </c>
      <c r="E2055">
        <v>7</v>
      </c>
      <c r="F2055" t="s">
        <v>984</v>
      </c>
      <c r="G2055" t="s">
        <v>182</v>
      </c>
      <c r="T2055">
        <v>1</v>
      </c>
      <c r="U2055">
        <v>0</v>
      </c>
      <c r="V2055">
        <v>0</v>
      </c>
      <c r="W2055">
        <v>0</v>
      </c>
      <c r="X2055">
        <v>0</v>
      </c>
      <c r="Y2055">
        <v>0</v>
      </c>
    </row>
    <row r="2056" spans="1:25" hidden="1" x14ac:dyDescent="0.2">
      <c r="A2056" t="s">
        <v>1172</v>
      </c>
      <c r="B2056" t="s">
        <v>795</v>
      </c>
      <c r="C2056" t="s">
        <v>55</v>
      </c>
      <c r="D2056" t="s">
        <v>45</v>
      </c>
      <c r="E2056">
        <v>5</v>
      </c>
      <c r="F2056" t="s">
        <v>1173</v>
      </c>
      <c r="G2056" t="s">
        <v>157</v>
      </c>
      <c r="T2056">
        <v>3</v>
      </c>
      <c r="U2056">
        <v>3</v>
      </c>
      <c r="V2056">
        <v>27</v>
      </c>
      <c r="W2056">
        <v>0</v>
      </c>
      <c r="X2056">
        <v>0</v>
      </c>
      <c r="Y2056">
        <v>0</v>
      </c>
    </row>
    <row r="2057" spans="1:25" hidden="1" x14ac:dyDescent="0.2">
      <c r="A2057" t="s">
        <v>1004</v>
      </c>
      <c r="B2057" t="s">
        <v>721</v>
      </c>
      <c r="C2057" t="s">
        <v>33</v>
      </c>
      <c r="D2057" t="s">
        <v>44</v>
      </c>
      <c r="E2057">
        <v>2</v>
      </c>
      <c r="F2057" t="s">
        <v>1005</v>
      </c>
      <c r="G2057" t="s">
        <v>111</v>
      </c>
      <c r="T2057">
        <v>11</v>
      </c>
      <c r="U2057">
        <v>5</v>
      </c>
      <c r="V2057">
        <v>53</v>
      </c>
      <c r="W2057">
        <v>0</v>
      </c>
      <c r="X2057">
        <v>0</v>
      </c>
      <c r="Y2057">
        <v>0</v>
      </c>
    </row>
    <row r="2058" spans="1:25" hidden="1" x14ac:dyDescent="0.2">
      <c r="A2058" t="s">
        <v>1216</v>
      </c>
      <c r="B2058" t="s">
        <v>795</v>
      </c>
      <c r="C2058" t="s">
        <v>31</v>
      </c>
      <c r="D2058" t="s">
        <v>61</v>
      </c>
      <c r="E2058">
        <v>3</v>
      </c>
      <c r="F2058" t="s">
        <v>1217</v>
      </c>
      <c r="G2058" t="s">
        <v>137</v>
      </c>
      <c r="T2058">
        <v>9</v>
      </c>
      <c r="U2058">
        <v>5</v>
      </c>
      <c r="V2058">
        <v>28</v>
      </c>
      <c r="W2058">
        <v>1</v>
      </c>
      <c r="X2058">
        <v>0</v>
      </c>
      <c r="Y2058">
        <v>0</v>
      </c>
    </row>
    <row r="2059" spans="1:25" hidden="1" x14ac:dyDescent="0.2">
      <c r="A2059" t="s">
        <v>1312</v>
      </c>
      <c r="B2059" t="s">
        <v>795</v>
      </c>
      <c r="C2059" t="s">
        <v>32</v>
      </c>
      <c r="D2059" t="s">
        <v>43</v>
      </c>
      <c r="E2059">
        <v>7</v>
      </c>
      <c r="F2059" t="s">
        <v>1313</v>
      </c>
      <c r="G2059" t="s">
        <v>189</v>
      </c>
      <c r="T2059">
        <v>3</v>
      </c>
      <c r="U2059">
        <v>1</v>
      </c>
      <c r="V2059">
        <v>16</v>
      </c>
      <c r="W2059">
        <v>0</v>
      </c>
      <c r="X2059">
        <v>0</v>
      </c>
      <c r="Y2059">
        <v>0</v>
      </c>
    </row>
    <row r="2060" spans="1:25" hidden="1" x14ac:dyDescent="0.2">
      <c r="A2060" t="s">
        <v>893</v>
      </c>
      <c r="B2060" t="s">
        <v>721</v>
      </c>
      <c r="C2060" t="s">
        <v>46</v>
      </c>
      <c r="D2060" t="s">
        <v>52</v>
      </c>
      <c r="E2060">
        <v>2</v>
      </c>
      <c r="F2060" t="s">
        <v>894</v>
      </c>
      <c r="G2060" t="s">
        <v>108</v>
      </c>
      <c r="T2060">
        <v>1</v>
      </c>
      <c r="U2060">
        <v>0</v>
      </c>
      <c r="V2060">
        <v>0</v>
      </c>
      <c r="W2060">
        <v>0</v>
      </c>
      <c r="X2060">
        <v>0</v>
      </c>
      <c r="Y2060">
        <v>0</v>
      </c>
    </row>
    <row r="2061" spans="1:25" hidden="1" x14ac:dyDescent="0.2">
      <c r="A2061" t="s">
        <v>881</v>
      </c>
      <c r="B2061" t="s">
        <v>721</v>
      </c>
      <c r="C2061" t="s">
        <v>55</v>
      </c>
      <c r="D2061" t="s">
        <v>48</v>
      </c>
      <c r="E2061">
        <v>4</v>
      </c>
      <c r="F2061" t="s">
        <v>882</v>
      </c>
      <c r="G2061" t="s">
        <v>139</v>
      </c>
      <c r="T2061">
        <v>7</v>
      </c>
      <c r="U2061">
        <v>5</v>
      </c>
      <c r="V2061">
        <v>77</v>
      </c>
      <c r="W2061">
        <v>1</v>
      </c>
      <c r="X2061">
        <v>0</v>
      </c>
      <c r="Y2061">
        <v>0</v>
      </c>
    </row>
    <row r="2062" spans="1:25" hidden="1" x14ac:dyDescent="0.2">
      <c r="A2062" t="s">
        <v>1283</v>
      </c>
      <c r="B2062" t="s">
        <v>721</v>
      </c>
      <c r="C2062" t="s">
        <v>40</v>
      </c>
      <c r="D2062" t="s">
        <v>43</v>
      </c>
      <c r="E2062">
        <v>3</v>
      </c>
      <c r="F2062" t="s">
        <v>1284</v>
      </c>
      <c r="G2062" t="s">
        <v>127</v>
      </c>
      <c r="T2062">
        <v>3</v>
      </c>
      <c r="U2062">
        <v>2</v>
      </c>
      <c r="V2062">
        <v>28</v>
      </c>
      <c r="W2062">
        <v>0</v>
      </c>
      <c r="X2062">
        <v>0</v>
      </c>
      <c r="Y2062">
        <v>0</v>
      </c>
    </row>
    <row r="2063" spans="1:25" hidden="1" x14ac:dyDescent="0.2">
      <c r="A2063" t="s">
        <v>1118</v>
      </c>
      <c r="B2063" t="s">
        <v>721</v>
      </c>
      <c r="C2063" t="s">
        <v>37</v>
      </c>
      <c r="D2063" t="s">
        <v>58</v>
      </c>
      <c r="E2063">
        <v>4</v>
      </c>
      <c r="F2063" t="s">
        <v>1119</v>
      </c>
      <c r="G2063" t="s">
        <v>145</v>
      </c>
      <c r="T2063">
        <v>6</v>
      </c>
      <c r="U2063">
        <v>3</v>
      </c>
      <c r="V2063">
        <v>31</v>
      </c>
      <c r="W2063">
        <v>1</v>
      </c>
      <c r="X2063">
        <v>0</v>
      </c>
      <c r="Y2063">
        <v>0</v>
      </c>
    </row>
    <row r="2064" spans="1:25" hidden="1" x14ac:dyDescent="0.2">
      <c r="A2064" t="s">
        <v>895</v>
      </c>
      <c r="B2064" t="s">
        <v>795</v>
      </c>
      <c r="C2064" t="s">
        <v>38</v>
      </c>
      <c r="D2064" t="s">
        <v>34</v>
      </c>
      <c r="E2064">
        <v>2</v>
      </c>
      <c r="F2064" t="s">
        <v>896</v>
      </c>
      <c r="G2064" t="s">
        <v>119</v>
      </c>
      <c r="T2064">
        <v>7</v>
      </c>
      <c r="U2064">
        <v>3</v>
      </c>
      <c r="V2064">
        <v>17</v>
      </c>
      <c r="W2064">
        <v>0</v>
      </c>
      <c r="X2064">
        <v>0</v>
      </c>
      <c r="Y2064">
        <v>0</v>
      </c>
    </row>
    <row r="2065" spans="1:25" hidden="1" x14ac:dyDescent="0.2">
      <c r="A2065" t="s">
        <v>1150</v>
      </c>
      <c r="B2065" t="s">
        <v>721</v>
      </c>
      <c r="C2065" t="s">
        <v>45</v>
      </c>
      <c r="D2065" t="s">
        <v>31</v>
      </c>
      <c r="E2065">
        <v>6</v>
      </c>
      <c r="F2065" t="s">
        <v>1151</v>
      </c>
      <c r="G2065" t="s">
        <v>172</v>
      </c>
      <c r="T2065">
        <v>4</v>
      </c>
      <c r="U2065">
        <v>1</v>
      </c>
      <c r="V2065">
        <v>25</v>
      </c>
      <c r="W2065">
        <v>0</v>
      </c>
      <c r="X2065">
        <v>0</v>
      </c>
      <c r="Y2065">
        <v>0</v>
      </c>
    </row>
    <row r="2066" spans="1:25" hidden="1" x14ac:dyDescent="0.2">
      <c r="A2066" t="s">
        <v>1118</v>
      </c>
      <c r="B2066" t="s">
        <v>721</v>
      </c>
      <c r="C2066" t="s">
        <v>37</v>
      </c>
      <c r="D2066" t="s">
        <v>38</v>
      </c>
      <c r="E2066">
        <v>6</v>
      </c>
      <c r="F2066" t="s">
        <v>1119</v>
      </c>
      <c r="G2066" t="s">
        <v>181</v>
      </c>
      <c r="T2066">
        <v>6</v>
      </c>
      <c r="U2066">
        <v>5</v>
      </c>
      <c r="V2066">
        <v>44</v>
      </c>
      <c r="W2066">
        <v>0</v>
      </c>
      <c r="X2066">
        <v>0</v>
      </c>
      <c r="Y2066">
        <v>0</v>
      </c>
    </row>
    <row r="2067" spans="1:25" hidden="1" x14ac:dyDescent="0.2">
      <c r="A2067" t="s">
        <v>811</v>
      </c>
      <c r="B2067" t="s">
        <v>721</v>
      </c>
      <c r="C2067" t="s">
        <v>44</v>
      </c>
      <c r="D2067" t="s">
        <v>40</v>
      </c>
      <c r="E2067">
        <v>1</v>
      </c>
      <c r="F2067" t="s">
        <v>812</v>
      </c>
      <c r="G2067" t="s">
        <v>92</v>
      </c>
      <c r="T2067">
        <v>3</v>
      </c>
      <c r="U2067">
        <v>2</v>
      </c>
      <c r="V2067">
        <v>13</v>
      </c>
      <c r="W2067">
        <v>0</v>
      </c>
      <c r="X2067">
        <v>0</v>
      </c>
      <c r="Y2067">
        <v>0</v>
      </c>
    </row>
    <row r="2068" spans="1:25" hidden="1" x14ac:dyDescent="0.2">
      <c r="A2068" t="s">
        <v>1277</v>
      </c>
      <c r="B2068" t="s">
        <v>721</v>
      </c>
      <c r="C2068" t="s">
        <v>37</v>
      </c>
      <c r="D2068" t="s">
        <v>60</v>
      </c>
      <c r="E2068">
        <v>5</v>
      </c>
      <c r="F2068" t="s">
        <v>1278</v>
      </c>
      <c r="G2068" t="s">
        <v>166</v>
      </c>
      <c r="T2068">
        <v>1</v>
      </c>
      <c r="U2068">
        <v>1</v>
      </c>
      <c r="V2068">
        <v>16</v>
      </c>
      <c r="W2068">
        <v>0</v>
      </c>
      <c r="X2068">
        <v>0</v>
      </c>
      <c r="Y2068">
        <v>0</v>
      </c>
    </row>
    <row r="2069" spans="1:25" hidden="1" x14ac:dyDescent="0.2">
      <c r="A2069" t="s">
        <v>849</v>
      </c>
      <c r="B2069" t="s">
        <v>721</v>
      </c>
      <c r="C2069" t="s">
        <v>34</v>
      </c>
      <c r="D2069" t="s">
        <v>57</v>
      </c>
      <c r="E2069">
        <v>8</v>
      </c>
      <c r="F2069" t="s">
        <v>850</v>
      </c>
      <c r="G2069" t="s">
        <v>207</v>
      </c>
      <c r="T2069">
        <v>1</v>
      </c>
      <c r="U2069">
        <v>0</v>
      </c>
      <c r="V2069">
        <v>0</v>
      </c>
      <c r="W2069">
        <v>0</v>
      </c>
      <c r="X2069">
        <v>0</v>
      </c>
      <c r="Y2069">
        <v>0</v>
      </c>
    </row>
    <row r="2070" spans="1:25" hidden="1" x14ac:dyDescent="0.2">
      <c r="A2070" t="s">
        <v>817</v>
      </c>
      <c r="B2070" t="s">
        <v>721</v>
      </c>
      <c r="C2070" t="s">
        <v>41</v>
      </c>
      <c r="D2070" t="s">
        <v>34</v>
      </c>
      <c r="E2070">
        <v>4</v>
      </c>
      <c r="F2070" t="s">
        <v>818</v>
      </c>
      <c r="G2070" t="s">
        <v>152</v>
      </c>
      <c r="T2070">
        <v>8</v>
      </c>
      <c r="U2070">
        <v>4</v>
      </c>
      <c r="V2070">
        <v>25</v>
      </c>
      <c r="W2070">
        <v>0</v>
      </c>
      <c r="X2070">
        <v>0</v>
      </c>
      <c r="Y2070">
        <v>0</v>
      </c>
    </row>
    <row r="2071" spans="1:25" hidden="1" x14ac:dyDescent="0.2">
      <c r="A2071" t="s">
        <v>833</v>
      </c>
      <c r="B2071" t="s">
        <v>795</v>
      </c>
      <c r="C2071" t="s">
        <v>33</v>
      </c>
      <c r="D2071" t="s">
        <v>44</v>
      </c>
      <c r="E2071">
        <v>2</v>
      </c>
      <c r="F2071" t="s">
        <v>834</v>
      </c>
      <c r="G2071" t="s">
        <v>111</v>
      </c>
      <c r="T2071">
        <v>1</v>
      </c>
      <c r="U2071">
        <v>1</v>
      </c>
      <c r="V2071">
        <v>19</v>
      </c>
      <c r="W2071">
        <v>0</v>
      </c>
      <c r="X2071">
        <v>0</v>
      </c>
      <c r="Y2071">
        <v>0</v>
      </c>
    </row>
    <row r="2072" spans="1:25" hidden="1" x14ac:dyDescent="0.2">
      <c r="A2072" t="s">
        <v>1210</v>
      </c>
      <c r="B2072" t="s">
        <v>795</v>
      </c>
      <c r="C2072" t="s">
        <v>61</v>
      </c>
      <c r="D2072" t="s">
        <v>39</v>
      </c>
      <c r="E2072">
        <v>7</v>
      </c>
      <c r="F2072" t="s">
        <v>1211</v>
      </c>
      <c r="G2072" t="s">
        <v>187</v>
      </c>
      <c r="T2072">
        <v>5</v>
      </c>
      <c r="U2072">
        <v>5</v>
      </c>
      <c r="V2072">
        <v>89</v>
      </c>
      <c r="W2072">
        <v>1</v>
      </c>
      <c r="X2072">
        <v>0</v>
      </c>
      <c r="Y2072">
        <v>0</v>
      </c>
    </row>
    <row r="2073" spans="1:25" hidden="1" x14ac:dyDescent="0.2">
      <c r="A2073" t="s">
        <v>963</v>
      </c>
      <c r="B2073" t="s">
        <v>721</v>
      </c>
      <c r="C2073" t="s">
        <v>52</v>
      </c>
      <c r="D2073" t="s">
        <v>61</v>
      </c>
      <c r="E2073">
        <v>6</v>
      </c>
      <c r="F2073" t="s">
        <v>964</v>
      </c>
      <c r="G2073" t="s">
        <v>170</v>
      </c>
      <c r="T2073">
        <v>7</v>
      </c>
      <c r="U2073">
        <v>5</v>
      </c>
      <c r="V2073">
        <v>49</v>
      </c>
      <c r="W2073">
        <v>0</v>
      </c>
      <c r="X2073">
        <v>0</v>
      </c>
      <c r="Y2073">
        <v>0</v>
      </c>
    </row>
    <row r="2074" spans="1:25" hidden="1" x14ac:dyDescent="0.2">
      <c r="A2074" t="s">
        <v>1174</v>
      </c>
      <c r="B2074" t="s">
        <v>721</v>
      </c>
      <c r="C2074" t="s">
        <v>49</v>
      </c>
      <c r="D2074" t="s">
        <v>55</v>
      </c>
      <c r="E2074">
        <v>8</v>
      </c>
      <c r="F2074" t="s">
        <v>1175</v>
      </c>
      <c r="G2074" t="s">
        <v>202</v>
      </c>
      <c r="T2074">
        <v>6</v>
      </c>
      <c r="U2074">
        <v>4</v>
      </c>
      <c r="V2074">
        <v>92</v>
      </c>
      <c r="W2074">
        <v>2</v>
      </c>
      <c r="X2074">
        <v>0</v>
      </c>
      <c r="Y2074">
        <v>0</v>
      </c>
    </row>
    <row r="2075" spans="1:25" hidden="1" x14ac:dyDescent="0.2">
      <c r="A2075" t="s">
        <v>1267</v>
      </c>
      <c r="B2075" t="s">
        <v>721</v>
      </c>
      <c r="C2075" t="s">
        <v>34</v>
      </c>
      <c r="D2075" t="s">
        <v>37</v>
      </c>
      <c r="E2075">
        <v>7</v>
      </c>
      <c r="F2075" t="s">
        <v>1268</v>
      </c>
      <c r="G2075" t="s">
        <v>193</v>
      </c>
      <c r="T2075">
        <v>1</v>
      </c>
      <c r="U2075">
        <v>1</v>
      </c>
      <c r="V2075">
        <v>25</v>
      </c>
      <c r="W2075">
        <v>1</v>
      </c>
      <c r="X2075">
        <v>0</v>
      </c>
      <c r="Y2075">
        <v>0</v>
      </c>
    </row>
    <row r="2076" spans="1:25" hidden="1" x14ac:dyDescent="0.2">
      <c r="A2076" t="s">
        <v>1234</v>
      </c>
      <c r="B2076" t="s">
        <v>721</v>
      </c>
      <c r="C2076" t="s">
        <v>32</v>
      </c>
      <c r="D2076" t="s">
        <v>43</v>
      </c>
      <c r="E2076">
        <v>7</v>
      </c>
      <c r="F2076" t="s">
        <v>1235</v>
      </c>
      <c r="G2076" t="s">
        <v>189</v>
      </c>
      <c r="T2076">
        <v>2</v>
      </c>
      <c r="U2076">
        <v>1</v>
      </c>
      <c r="V2076">
        <v>7</v>
      </c>
      <c r="W2076">
        <v>0</v>
      </c>
      <c r="X2076">
        <v>0</v>
      </c>
      <c r="Y2076">
        <v>0</v>
      </c>
    </row>
    <row r="2077" spans="1:25" hidden="1" x14ac:dyDescent="0.2">
      <c r="A2077" t="s">
        <v>845</v>
      </c>
      <c r="B2077" t="s">
        <v>721</v>
      </c>
      <c r="C2077" t="s">
        <v>61</v>
      </c>
      <c r="D2077" t="s">
        <v>62</v>
      </c>
      <c r="E2077">
        <v>8</v>
      </c>
      <c r="F2077" t="s">
        <v>846</v>
      </c>
      <c r="G2077" t="s">
        <v>197</v>
      </c>
      <c r="T2077">
        <v>3</v>
      </c>
      <c r="U2077">
        <v>3</v>
      </c>
      <c r="V2077">
        <v>29</v>
      </c>
      <c r="W2077">
        <v>1</v>
      </c>
      <c r="X2077">
        <v>0</v>
      </c>
      <c r="Y2077">
        <v>0</v>
      </c>
    </row>
    <row r="2078" spans="1:25" hidden="1" x14ac:dyDescent="0.2">
      <c r="A2078" t="s">
        <v>1074</v>
      </c>
      <c r="B2078" t="s">
        <v>795</v>
      </c>
      <c r="C2078" t="s">
        <v>50</v>
      </c>
      <c r="D2078" t="s">
        <v>37</v>
      </c>
      <c r="E2078">
        <v>2</v>
      </c>
      <c r="F2078" t="s">
        <v>1075</v>
      </c>
      <c r="G2078" t="s">
        <v>109</v>
      </c>
      <c r="T2078">
        <v>6</v>
      </c>
      <c r="U2078">
        <v>4</v>
      </c>
      <c r="V2078">
        <v>77</v>
      </c>
      <c r="W2078">
        <v>0</v>
      </c>
      <c r="X2078">
        <v>0</v>
      </c>
      <c r="Y2078">
        <v>0</v>
      </c>
    </row>
    <row r="2079" spans="1:25" hidden="1" x14ac:dyDescent="0.2">
      <c r="A2079" t="s">
        <v>1056</v>
      </c>
      <c r="B2079" t="s">
        <v>795</v>
      </c>
      <c r="C2079" t="s">
        <v>51</v>
      </c>
      <c r="D2079" t="s">
        <v>58</v>
      </c>
      <c r="E2079">
        <v>6</v>
      </c>
      <c r="F2079" t="s">
        <v>1057</v>
      </c>
      <c r="G2079" t="s">
        <v>171</v>
      </c>
      <c r="T2079">
        <v>2</v>
      </c>
      <c r="U2079">
        <v>1</v>
      </c>
      <c r="V2079">
        <v>16</v>
      </c>
      <c r="W2079">
        <v>0</v>
      </c>
      <c r="X2079">
        <v>0</v>
      </c>
      <c r="Y2079">
        <v>0</v>
      </c>
    </row>
    <row r="2080" spans="1:25" hidden="1" x14ac:dyDescent="0.2">
      <c r="A2080" t="s">
        <v>939</v>
      </c>
      <c r="B2080" t="s">
        <v>721</v>
      </c>
      <c r="C2080" t="s">
        <v>35</v>
      </c>
      <c r="D2080" t="s">
        <v>48</v>
      </c>
      <c r="E2080">
        <v>3</v>
      </c>
      <c r="F2080" t="s">
        <v>940</v>
      </c>
      <c r="G2080" t="s">
        <v>131</v>
      </c>
      <c r="T2080">
        <v>1</v>
      </c>
      <c r="U2080">
        <v>0</v>
      </c>
      <c r="V2080">
        <v>0</v>
      </c>
      <c r="W2080">
        <v>0</v>
      </c>
      <c r="X2080">
        <v>0</v>
      </c>
      <c r="Y2080">
        <v>0</v>
      </c>
    </row>
    <row r="2081" spans="1:25" hidden="1" x14ac:dyDescent="0.2">
      <c r="A2081" t="s">
        <v>837</v>
      </c>
      <c r="B2081" t="s">
        <v>795</v>
      </c>
      <c r="C2081" t="s">
        <v>34</v>
      </c>
      <c r="D2081" t="s">
        <v>37</v>
      </c>
      <c r="E2081">
        <v>1</v>
      </c>
      <c r="F2081" t="s">
        <v>838</v>
      </c>
      <c r="G2081" t="s">
        <v>104</v>
      </c>
      <c r="T2081">
        <v>2</v>
      </c>
      <c r="U2081">
        <v>2</v>
      </c>
      <c r="V2081">
        <v>8</v>
      </c>
      <c r="W2081">
        <v>1</v>
      </c>
      <c r="X2081">
        <v>0</v>
      </c>
      <c r="Y2081">
        <v>0</v>
      </c>
    </row>
    <row r="2082" spans="1:25" hidden="1" x14ac:dyDescent="0.2">
      <c r="A2082" t="s">
        <v>1279</v>
      </c>
      <c r="B2082" t="s">
        <v>1237</v>
      </c>
      <c r="C2082" t="s">
        <v>51</v>
      </c>
      <c r="D2082" t="s">
        <v>58</v>
      </c>
      <c r="E2082">
        <v>6</v>
      </c>
      <c r="F2082" t="s">
        <v>1280</v>
      </c>
      <c r="G2082" t="s">
        <v>171</v>
      </c>
      <c r="T2082">
        <v>1</v>
      </c>
      <c r="U2082">
        <v>0</v>
      </c>
      <c r="V2082">
        <v>0</v>
      </c>
      <c r="W2082">
        <v>0</v>
      </c>
      <c r="X2082">
        <v>0</v>
      </c>
      <c r="Y2082">
        <v>0</v>
      </c>
    </row>
    <row r="2083" spans="1:25" hidden="1" x14ac:dyDescent="0.2">
      <c r="A2083" t="s">
        <v>1156</v>
      </c>
      <c r="B2083" t="s">
        <v>721</v>
      </c>
      <c r="C2083" t="s">
        <v>55</v>
      </c>
      <c r="D2083" t="s">
        <v>46</v>
      </c>
      <c r="E2083">
        <v>7</v>
      </c>
      <c r="F2083" t="s">
        <v>1157</v>
      </c>
      <c r="G2083" t="s">
        <v>195</v>
      </c>
      <c r="T2083">
        <v>9</v>
      </c>
      <c r="U2083">
        <v>5</v>
      </c>
      <c r="V2083">
        <v>78</v>
      </c>
      <c r="W2083">
        <v>0</v>
      </c>
      <c r="X2083">
        <v>0</v>
      </c>
      <c r="Y2083">
        <v>0</v>
      </c>
    </row>
    <row r="2084" spans="1:25" hidden="1" x14ac:dyDescent="0.2">
      <c r="A2084" t="s">
        <v>799</v>
      </c>
      <c r="B2084" t="s">
        <v>721</v>
      </c>
      <c r="C2084" t="s">
        <v>55</v>
      </c>
      <c r="D2084" t="s">
        <v>60</v>
      </c>
      <c r="E2084">
        <v>6</v>
      </c>
      <c r="F2084" t="s">
        <v>800</v>
      </c>
      <c r="G2084" t="s">
        <v>178</v>
      </c>
      <c r="T2084">
        <v>2</v>
      </c>
      <c r="U2084">
        <v>2</v>
      </c>
      <c r="V2084">
        <v>18</v>
      </c>
      <c r="W2084">
        <v>0</v>
      </c>
      <c r="X2084">
        <v>0</v>
      </c>
      <c r="Y2084">
        <v>0</v>
      </c>
    </row>
    <row r="2085" spans="1:25" hidden="1" x14ac:dyDescent="0.2">
      <c r="A2085" t="s">
        <v>931</v>
      </c>
      <c r="B2085" t="s">
        <v>721</v>
      </c>
      <c r="C2085" t="s">
        <v>48</v>
      </c>
      <c r="D2085" t="s">
        <v>46</v>
      </c>
      <c r="E2085">
        <v>6</v>
      </c>
      <c r="F2085" t="s">
        <v>932</v>
      </c>
      <c r="G2085" t="s">
        <v>169</v>
      </c>
      <c r="T2085">
        <v>2</v>
      </c>
      <c r="U2085">
        <v>1</v>
      </c>
      <c r="V2085">
        <v>8</v>
      </c>
      <c r="W2085">
        <v>0</v>
      </c>
      <c r="X2085">
        <v>0</v>
      </c>
      <c r="Y2085">
        <v>0</v>
      </c>
    </row>
    <row r="2086" spans="1:25" hidden="1" x14ac:dyDescent="0.2">
      <c r="A2086" t="s">
        <v>1044</v>
      </c>
      <c r="B2086" t="s">
        <v>721</v>
      </c>
      <c r="C2086" t="s">
        <v>46</v>
      </c>
      <c r="D2086" t="s">
        <v>55</v>
      </c>
      <c r="E2086">
        <v>7</v>
      </c>
      <c r="F2086" t="s">
        <v>1045</v>
      </c>
      <c r="G2086" t="s">
        <v>195</v>
      </c>
      <c r="T2086">
        <v>1</v>
      </c>
      <c r="U2086">
        <v>1</v>
      </c>
      <c r="V2086">
        <v>3</v>
      </c>
      <c r="W2086">
        <v>0</v>
      </c>
      <c r="X2086">
        <v>0</v>
      </c>
      <c r="Y2086">
        <v>0</v>
      </c>
    </row>
    <row r="2087" spans="1:25" hidden="1" x14ac:dyDescent="0.2">
      <c r="A2087" t="s">
        <v>1324</v>
      </c>
      <c r="B2087" t="s">
        <v>795</v>
      </c>
      <c r="C2087" t="s">
        <v>57</v>
      </c>
      <c r="D2087" t="s">
        <v>52</v>
      </c>
      <c r="E2087">
        <v>3</v>
      </c>
      <c r="F2087" t="s">
        <v>1325</v>
      </c>
      <c r="G2087" t="s">
        <v>136</v>
      </c>
      <c r="T2087">
        <v>1</v>
      </c>
      <c r="U2087">
        <v>0</v>
      </c>
      <c r="V2087">
        <v>0</v>
      </c>
      <c r="W2087">
        <v>0</v>
      </c>
      <c r="X2087">
        <v>0</v>
      </c>
      <c r="Y2087">
        <v>0</v>
      </c>
    </row>
    <row r="2088" spans="1:25" hidden="1" x14ac:dyDescent="0.2">
      <c r="A2088" t="s">
        <v>815</v>
      </c>
      <c r="B2088" t="s">
        <v>721</v>
      </c>
      <c r="C2088" t="s">
        <v>54</v>
      </c>
      <c r="D2088" t="s">
        <v>58</v>
      </c>
      <c r="E2088">
        <v>5</v>
      </c>
      <c r="F2088" t="s">
        <v>816</v>
      </c>
      <c r="G2088" t="s">
        <v>155</v>
      </c>
      <c r="T2088">
        <v>3</v>
      </c>
      <c r="U2088">
        <v>2</v>
      </c>
      <c r="V2088">
        <v>17</v>
      </c>
      <c r="W2088">
        <v>0</v>
      </c>
      <c r="X2088">
        <v>0</v>
      </c>
      <c r="Y2088">
        <v>0</v>
      </c>
    </row>
    <row r="2089" spans="1:25" hidden="1" x14ac:dyDescent="0.2">
      <c r="A2089" t="s">
        <v>1030</v>
      </c>
      <c r="B2089" t="s">
        <v>721</v>
      </c>
      <c r="C2089" t="s">
        <v>42</v>
      </c>
      <c r="D2089" t="s">
        <v>43</v>
      </c>
      <c r="E2089">
        <v>8</v>
      </c>
      <c r="F2089" t="s">
        <v>1031</v>
      </c>
      <c r="G2089" t="s">
        <v>196</v>
      </c>
      <c r="T2089">
        <v>7</v>
      </c>
      <c r="U2089">
        <v>3</v>
      </c>
      <c r="V2089">
        <v>58</v>
      </c>
      <c r="W2089">
        <v>0</v>
      </c>
      <c r="X2089">
        <v>0</v>
      </c>
      <c r="Y2089">
        <v>0</v>
      </c>
    </row>
    <row r="2090" spans="1:25" hidden="1" x14ac:dyDescent="0.2">
      <c r="A2090" t="s">
        <v>478</v>
      </c>
      <c r="B2090" t="s">
        <v>795</v>
      </c>
      <c r="C2090" t="s">
        <v>49</v>
      </c>
      <c r="D2090" t="s">
        <v>45</v>
      </c>
      <c r="E2090">
        <v>4</v>
      </c>
      <c r="F2090" t="s">
        <v>1326</v>
      </c>
      <c r="G2090" t="s">
        <v>141</v>
      </c>
      <c r="T2090">
        <v>1</v>
      </c>
      <c r="U2090">
        <v>0</v>
      </c>
      <c r="V2090">
        <v>0</v>
      </c>
      <c r="W2090">
        <v>0</v>
      </c>
      <c r="X2090">
        <v>0</v>
      </c>
      <c r="Y2090">
        <v>0</v>
      </c>
    </row>
    <row r="2091" spans="1:25" hidden="1" x14ac:dyDescent="0.2">
      <c r="A2091" t="s">
        <v>863</v>
      </c>
      <c r="B2091" t="s">
        <v>721</v>
      </c>
      <c r="C2091" t="s">
        <v>31</v>
      </c>
      <c r="D2091" t="s">
        <v>45</v>
      </c>
      <c r="E2091">
        <v>6</v>
      </c>
      <c r="F2091" t="s">
        <v>864</v>
      </c>
      <c r="G2091" t="s">
        <v>172</v>
      </c>
      <c r="T2091">
        <v>17</v>
      </c>
      <c r="U2091">
        <v>10</v>
      </c>
      <c r="V2091">
        <v>111</v>
      </c>
      <c r="W2091">
        <v>0</v>
      </c>
      <c r="X2091">
        <v>0</v>
      </c>
      <c r="Y2091">
        <v>1</v>
      </c>
    </row>
    <row r="2092" spans="1:25" hidden="1" x14ac:dyDescent="0.2">
      <c r="A2092" t="s">
        <v>875</v>
      </c>
      <c r="B2092" t="s">
        <v>795</v>
      </c>
      <c r="C2092" t="s">
        <v>34</v>
      </c>
      <c r="D2092" t="s">
        <v>41</v>
      </c>
      <c r="E2092">
        <v>4</v>
      </c>
      <c r="F2092" t="s">
        <v>876</v>
      </c>
      <c r="G2092" t="s">
        <v>152</v>
      </c>
      <c r="T2092">
        <v>6</v>
      </c>
      <c r="U2092">
        <v>4</v>
      </c>
      <c r="V2092">
        <v>57</v>
      </c>
      <c r="W2092">
        <v>0</v>
      </c>
      <c r="X2092">
        <v>0</v>
      </c>
      <c r="Y2092">
        <v>0</v>
      </c>
    </row>
    <row r="2093" spans="1:25" hidden="1" x14ac:dyDescent="0.2">
      <c r="A2093" t="s">
        <v>885</v>
      </c>
      <c r="B2093" t="s">
        <v>721</v>
      </c>
      <c r="C2093" t="s">
        <v>61</v>
      </c>
      <c r="D2093" t="s">
        <v>62</v>
      </c>
      <c r="E2093">
        <v>8</v>
      </c>
      <c r="F2093" t="s">
        <v>886</v>
      </c>
      <c r="G2093" t="s">
        <v>197</v>
      </c>
      <c r="T2093">
        <v>2</v>
      </c>
      <c r="U2093">
        <v>0</v>
      </c>
      <c r="V2093">
        <v>0</v>
      </c>
      <c r="W2093">
        <v>0</v>
      </c>
      <c r="X2093">
        <v>0</v>
      </c>
      <c r="Y2093">
        <v>0</v>
      </c>
    </row>
    <row r="2094" spans="1:25" hidden="1" x14ac:dyDescent="0.2">
      <c r="A2094" t="s">
        <v>851</v>
      </c>
      <c r="B2094" t="s">
        <v>721</v>
      </c>
      <c r="C2094" t="s">
        <v>40</v>
      </c>
      <c r="D2094" t="s">
        <v>36</v>
      </c>
      <c r="E2094">
        <v>5</v>
      </c>
      <c r="F2094" t="s">
        <v>852</v>
      </c>
      <c r="G2094" t="s">
        <v>158</v>
      </c>
      <c r="T2094">
        <v>6</v>
      </c>
      <c r="U2094">
        <v>5</v>
      </c>
      <c r="V2094">
        <v>116</v>
      </c>
      <c r="W2094">
        <v>1</v>
      </c>
      <c r="X2094">
        <v>0</v>
      </c>
      <c r="Y2094">
        <v>1</v>
      </c>
    </row>
    <row r="2095" spans="1:25" hidden="1" x14ac:dyDescent="0.2">
      <c r="A2095" t="s">
        <v>827</v>
      </c>
      <c r="B2095" t="s">
        <v>721</v>
      </c>
      <c r="C2095" t="s">
        <v>43</v>
      </c>
      <c r="D2095" t="s">
        <v>59</v>
      </c>
      <c r="E2095">
        <v>6</v>
      </c>
      <c r="F2095" t="s">
        <v>828</v>
      </c>
      <c r="G2095" t="s">
        <v>180</v>
      </c>
      <c r="T2095">
        <v>9</v>
      </c>
      <c r="U2095">
        <v>7</v>
      </c>
      <c r="V2095">
        <v>105</v>
      </c>
      <c r="W2095">
        <v>0</v>
      </c>
      <c r="X2095">
        <v>0</v>
      </c>
      <c r="Y2095">
        <v>1</v>
      </c>
    </row>
    <row r="2096" spans="1:25" hidden="1" x14ac:dyDescent="0.2">
      <c r="A2096" t="s">
        <v>1032</v>
      </c>
      <c r="B2096" t="s">
        <v>721</v>
      </c>
      <c r="C2096" t="s">
        <v>59</v>
      </c>
      <c r="D2096" t="s">
        <v>43</v>
      </c>
      <c r="E2096">
        <v>6</v>
      </c>
      <c r="F2096" t="s">
        <v>1033</v>
      </c>
      <c r="G2096" t="s">
        <v>180</v>
      </c>
      <c r="T2096">
        <v>6</v>
      </c>
      <c r="U2096">
        <v>3</v>
      </c>
      <c r="V2096">
        <v>35</v>
      </c>
      <c r="W2096">
        <v>0</v>
      </c>
      <c r="X2096">
        <v>0</v>
      </c>
      <c r="Y2096">
        <v>0</v>
      </c>
    </row>
    <row r="2097" spans="1:25" hidden="1" x14ac:dyDescent="0.2">
      <c r="A2097" t="s">
        <v>805</v>
      </c>
      <c r="B2097" t="s">
        <v>721</v>
      </c>
      <c r="C2097" t="s">
        <v>54</v>
      </c>
      <c r="D2097" t="s">
        <v>45</v>
      </c>
      <c r="E2097">
        <v>2</v>
      </c>
      <c r="F2097" t="s">
        <v>806</v>
      </c>
      <c r="G2097" t="s">
        <v>116</v>
      </c>
      <c r="T2097">
        <v>4</v>
      </c>
      <c r="U2097">
        <v>2</v>
      </c>
      <c r="V2097">
        <v>17</v>
      </c>
      <c r="W2097">
        <v>0</v>
      </c>
      <c r="X2097">
        <v>0</v>
      </c>
      <c r="Y2097">
        <v>0</v>
      </c>
    </row>
    <row r="2098" spans="1:25" hidden="1" x14ac:dyDescent="0.2">
      <c r="A2098" t="s">
        <v>835</v>
      </c>
      <c r="B2098" t="s">
        <v>795</v>
      </c>
      <c r="C2098" t="s">
        <v>41</v>
      </c>
      <c r="D2098" t="s">
        <v>59</v>
      </c>
      <c r="E2098">
        <v>7</v>
      </c>
      <c r="F2098" t="s">
        <v>836</v>
      </c>
      <c r="G2098" t="s">
        <v>188</v>
      </c>
      <c r="T2098">
        <v>5</v>
      </c>
      <c r="U2098">
        <v>5</v>
      </c>
      <c r="V2098">
        <v>31</v>
      </c>
      <c r="W2098">
        <v>1</v>
      </c>
      <c r="X2098">
        <v>0</v>
      </c>
      <c r="Y2098">
        <v>0</v>
      </c>
    </row>
    <row r="2099" spans="1:25" hidden="1" x14ac:dyDescent="0.2">
      <c r="A2099" t="s">
        <v>987</v>
      </c>
      <c r="B2099" t="s">
        <v>721</v>
      </c>
      <c r="C2099" t="s">
        <v>38</v>
      </c>
      <c r="D2099" t="s">
        <v>41</v>
      </c>
      <c r="E2099">
        <v>5</v>
      </c>
      <c r="F2099" t="s">
        <v>988</v>
      </c>
      <c r="G2099" t="s">
        <v>159</v>
      </c>
      <c r="T2099">
        <v>5</v>
      </c>
      <c r="U2099">
        <v>4</v>
      </c>
      <c r="V2099">
        <v>78</v>
      </c>
      <c r="W2099">
        <v>1</v>
      </c>
      <c r="X2099">
        <v>0</v>
      </c>
      <c r="Y2099">
        <v>0</v>
      </c>
    </row>
    <row r="2100" spans="1:25" hidden="1" x14ac:dyDescent="0.2">
      <c r="A2100" t="s">
        <v>813</v>
      </c>
      <c r="B2100" t="s">
        <v>721</v>
      </c>
      <c r="C2100" t="s">
        <v>47</v>
      </c>
      <c r="D2100" t="s">
        <v>35</v>
      </c>
      <c r="E2100">
        <v>5</v>
      </c>
      <c r="F2100" t="s">
        <v>814</v>
      </c>
      <c r="G2100" t="s">
        <v>161</v>
      </c>
      <c r="T2100">
        <v>6</v>
      </c>
      <c r="U2100">
        <v>3</v>
      </c>
      <c r="V2100">
        <v>23</v>
      </c>
      <c r="W2100">
        <v>0</v>
      </c>
      <c r="X2100">
        <v>0</v>
      </c>
      <c r="Y2100">
        <v>0</v>
      </c>
    </row>
    <row r="2101" spans="1:25" hidden="1" x14ac:dyDescent="0.2">
      <c r="A2101" t="s">
        <v>873</v>
      </c>
      <c r="B2101" t="s">
        <v>721</v>
      </c>
      <c r="C2101" t="s">
        <v>56</v>
      </c>
      <c r="D2101" t="s">
        <v>51</v>
      </c>
      <c r="E2101">
        <v>1</v>
      </c>
      <c r="F2101" t="s">
        <v>874</v>
      </c>
      <c r="G2101" t="s">
        <v>102</v>
      </c>
      <c r="T2101">
        <v>9</v>
      </c>
      <c r="U2101">
        <v>5</v>
      </c>
      <c r="V2101">
        <v>47</v>
      </c>
      <c r="W2101">
        <v>0</v>
      </c>
      <c r="X2101">
        <v>0</v>
      </c>
      <c r="Y2101">
        <v>0</v>
      </c>
    </row>
    <row r="2102" spans="1:25" hidden="1" x14ac:dyDescent="0.2">
      <c r="A2102" t="s">
        <v>1287</v>
      </c>
      <c r="B2102" t="s">
        <v>721</v>
      </c>
      <c r="C2102" t="s">
        <v>42</v>
      </c>
      <c r="D2102" t="s">
        <v>58</v>
      </c>
      <c r="E2102">
        <v>3</v>
      </c>
      <c r="F2102" t="s">
        <v>1288</v>
      </c>
      <c r="G2102" t="s">
        <v>135</v>
      </c>
      <c r="T2102">
        <v>7</v>
      </c>
      <c r="U2102">
        <v>3</v>
      </c>
      <c r="V2102">
        <v>46</v>
      </c>
      <c r="W2102">
        <v>0</v>
      </c>
      <c r="X2102">
        <v>0</v>
      </c>
      <c r="Y2102">
        <v>0</v>
      </c>
    </row>
    <row r="2103" spans="1:25" hidden="1" x14ac:dyDescent="0.2">
      <c r="A2103" t="s">
        <v>891</v>
      </c>
      <c r="B2103" t="s">
        <v>721</v>
      </c>
      <c r="C2103" t="s">
        <v>45</v>
      </c>
      <c r="D2103" t="s">
        <v>31</v>
      </c>
      <c r="E2103">
        <v>6</v>
      </c>
      <c r="F2103" t="s">
        <v>892</v>
      </c>
      <c r="G2103" t="s">
        <v>172</v>
      </c>
      <c r="T2103">
        <v>3</v>
      </c>
      <c r="U2103">
        <v>0</v>
      </c>
      <c r="V2103">
        <v>0</v>
      </c>
      <c r="W2103">
        <v>0</v>
      </c>
      <c r="X2103">
        <v>0</v>
      </c>
      <c r="Y2103">
        <v>0</v>
      </c>
    </row>
    <row r="2104" spans="1:25" hidden="1" x14ac:dyDescent="0.2">
      <c r="A2104" t="s">
        <v>1152</v>
      </c>
      <c r="B2104" t="s">
        <v>795</v>
      </c>
      <c r="C2104" t="s">
        <v>44</v>
      </c>
      <c r="D2104" t="s">
        <v>40</v>
      </c>
      <c r="E2104">
        <v>1</v>
      </c>
      <c r="F2104" t="s">
        <v>1153</v>
      </c>
      <c r="G2104" t="s">
        <v>92</v>
      </c>
      <c r="T2104">
        <v>3</v>
      </c>
      <c r="U2104">
        <v>1</v>
      </c>
      <c r="V2104">
        <v>11</v>
      </c>
      <c r="W2104">
        <v>0</v>
      </c>
      <c r="X2104">
        <v>0</v>
      </c>
      <c r="Y2104">
        <v>0</v>
      </c>
    </row>
    <row r="2105" spans="1:25" hidden="1" x14ac:dyDescent="0.2">
      <c r="A2105" t="s">
        <v>1130</v>
      </c>
      <c r="B2105" t="s">
        <v>721</v>
      </c>
      <c r="C2105" t="s">
        <v>54</v>
      </c>
      <c r="D2105" t="s">
        <v>42</v>
      </c>
      <c r="E2105">
        <v>6</v>
      </c>
      <c r="F2105" t="s">
        <v>1131</v>
      </c>
      <c r="G2105" t="s">
        <v>175</v>
      </c>
      <c r="T2105">
        <v>6</v>
      </c>
      <c r="U2105">
        <v>3</v>
      </c>
      <c r="V2105">
        <v>57</v>
      </c>
      <c r="W2105">
        <v>0</v>
      </c>
      <c r="X2105">
        <v>0</v>
      </c>
      <c r="Y2105">
        <v>0</v>
      </c>
    </row>
    <row r="2106" spans="1:25" hidden="1" x14ac:dyDescent="0.2">
      <c r="A2106" t="s">
        <v>1130</v>
      </c>
      <c r="B2106" t="s">
        <v>721</v>
      </c>
      <c r="C2106" t="s">
        <v>54</v>
      </c>
      <c r="D2106" t="s">
        <v>45</v>
      </c>
      <c r="E2106">
        <v>2</v>
      </c>
      <c r="F2106" t="s">
        <v>1131</v>
      </c>
      <c r="G2106" t="s">
        <v>116</v>
      </c>
      <c r="T2106">
        <v>2</v>
      </c>
      <c r="U2106">
        <v>1</v>
      </c>
      <c r="V2106">
        <v>13</v>
      </c>
      <c r="W2106">
        <v>1</v>
      </c>
      <c r="X2106">
        <v>0</v>
      </c>
      <c r="Y2106">
        <v>0</v>
      </c>
    </row>
    <row r="2107" spans="1:25" hidden="1" x14ac:dyDescent="0.2">
      <c r="A2107" t="s">
        <v>1148</v>
      </c>
      <c r="B2107" t="s">
        <v>795</v>
      </c>
      <c r="C2107" t="s">
        <v>59</v>
      </c>
      <c r="D2107" t="s">
        <v>33</v>
      </c>
      <c r="E2107">
        <v>5</v>
      </c>
      <c r="F2107" t="s">
        <v>1149</v>
      </c>
      <c r="G2107" t="s">
        <v>154</v>
      </c>
      <c r="T2107">
        <v>3</v>
      </c>
      <c r="U2107">
        <v>2</v>
      </c>
      <c r="V2107">
        <v>9</v>
      </c>
      <c r="W2107">
        <v>0</v>
      </c>
      <c r="X2107">
        <v>0</v>
      </c>
      <c r="Y2107">
        <v>0</v>
      </c>
    </row>
    <row r="2108" spans="1:25" hidden="1" x14ac:dyDescent="0.2">
      <c r="A2108" t="s">
        <v>905</v>
      </c>
      <c r="B2108" t="s">
        <v>721</v>
      </c>
      <c r="C2108" t="s">
        <v>56</v>
      </c>
      <c r="D2108" t="s">
        <v>49</v>
      </c>
      <c r="E2108">
        <v>7</v>
      </c>
      <c r="F2108" t="s">
        <v>906</v>
      </c>
      <c r="G2108" t="s">
        <v>192</v>
      </c>
      <c r="T2108">
        <v>1</v>
      </c>
      <c r="U2108">
        <v>0</v>
      </c>
      <c r="V2108">
        <v>0</v>
      </c>
      <c r="W2108">
        <v>0</v>
      </c>
      <c r="X2108">
        <v>0</v>
      </c>
      <c r="Y2108">
        <v>0</v>
      </c>
    </row>
    <row r="2109" spans="1:25" hidden="1" x14ac:dyDescent="0.2">
      <c r="A2109" t="s">
        <v>1106</v>
      </c>
      <c r="B2109" t="s">
        <v>721</v>
      </c>
      <c r="C2109" t="s">
        <v>52</v>
      </c>
      <c r="D2109" t="s">
        <v>56</v>
      </c>
      <c r="E2109">
        <v>4</v>
      </c>
      <c r="F2109" t="s">
        <v>1107</v>
      </c>
      <c r="G2109" t="s">
        <v>147</v>
      </c>
      <c r="T2109">
        <v>9</v>
      </c>
      <c r="U2109">
        <v>6</v>
      </c>
      <c r="V2109">
        <v>80</v>
      </c>
      <c r="W2109">
        <v>0</v>
      </c>
      <c r="X2109">
        <v>0</v>
      </c>
      <c r="Y2109">
        <v>0</v>
      </c>
    </row>
    <row r="2110" spans="1:25" hidden="1" x14ac:dyDescent="0.2">
      <c r="A2110" t="s">
        <v>1084</v>
      </c>
      <c r="B2110" t="s">
        <v>721</v>
      </c>
      <c r="C2110" t="s">
        <v>52</v>
      </c>
      <c r="D2110" t="s">
        <v>39</v>
      </c>
      <c r="E2110">
        <v>8</v>
      </c>
      <c r="F2110" t="s">
        <v>1085</v>
      </c>
      <c r="G2110" t="s">
        <v>200</v>
      </c>
      <c r="T2110">
        <v>15</v>
      </c>
      <c r="U2110">
        <v>10</v>
      </c>
      <c r="V2110">
        <v>116</v>
      </c>
      <c r="W2110">
        <v>1</v>
      </c>
      <c r="X2110">
        <v>0</v>
      </c>
      <c r="Y2110">
        <v>1</v>
      </c>
    </row>
    <row r="2111" spans="1:25" hidden="1" x14ac:dyDescent="0.2">
      <c r="A2111" t="s">
        <v>929</v>
      </c>
      <c r="B2111" t="s">
        <v>721</v>
      </c>
      <c r="C2111" t="s">
        <v>36</v>
      </c>
      <c r="D2111" t="s">
        <v>53</v>
      </c>
      <c r="E2111">
        <v>7</v>
      </c>
      <c r="F2111" t="s">
        <v>930</v>
      </c>
      <c r="G2111" t="s">
        <v>191</v>
      </c>
      <c r="T2111">
        <v>2</v>
      </c>
      <c r="U2111">
        <v>1</v>
      </c>
      <c r="V2111">
        <v>13</v>
      </c>
      <c r="W2111">
        <v>0</v>
      </c>
      <c r="X2111">
        <v>0</v>
      </c>
      <c r="Y2111">
        <v>0</v>
      </c>
    </row>
    <row r="2112" spans="1:25" hidden="1" x14ac:dyDescent="0.2">
      <c r="A2112" t="s">
        <v>1122</v>
      </c>
      <c r="B2112" t="s">
        <v>721</v>
      </c>
      <c r="C2112" t="s">
        <v>47</v>
      </c>
      <c r="D2112" t="s">
        <v>49</v>
      </c>
      <c r="E2112">
        <v>6</v>
      </c>
      <c r="F2112" t="s">
        <v>1123</v>
      </c>
      <c r="G2112" t="s">
        <v>179</v>
      </c>
      <c r="T2112">
        <v>4</v>
      </c>
      <c r="U2112">
        <v>2</v>
      </c>
      <c r="V2112">
        <v>79</v>
      </c>
      <c r="W2112">
        <v>0</v>
      </c>
      <c r="X2112">
        <v>0</v>
      </c>
      <c r="Y2112">
        <v>0</v>
      </c>
    </row>
    <row r="2113" spans="1:25" hidden="1" x14ac:dyDescent="0.2">
      <c r="A2113" t="s">
        <v>1138</v>
      </c>
      <c r="B2113" t="s">
        <v>795</v>
      </c>
      <c r="C2113" t="s">
        <v>45</v>
      </c>
      <c r="D2113" t="s">
        <v>35</v>
      </c>
      <c r="E2113">
        <v>7</v>
      </c>
      <c r="F2113" t="s">
        <v>1139</v>
      </c>
      <c r="G2113" t="s">
        <v>185</v>
      </c>
      <c r="T2113">
        <v>7</v>
      </c>
      <c r="U2113">
        <v>6</v>
      </c>
      <c r="V2113">
        <v>101</v>
      </c>
      <c r="W2113">
        <v>0</v>
      </c>
      <c r="X2113">
        <v>0</v>
      </c>
      <c r="Y2113">
        <v>1</v>
      </c>
    </row>
    <row r="2114" spans="1:25" hidden="1" x14ac:dyDescent="0.2">
      <c r="A2114" t="s">
        <v>1200</v>
      </c>
      <c r="B2114" t="s">
        <v>795</v>
      </c>
      <c r="C2114" t="s">
        <v>54</v>
      </c>
      <c r="D2114" t="s">
        <v>33</v>
      </c>
      <c r="E2114">
        <v>8</v>
      </c>
      <c r="F2114" t="s">
        <v>1201</v>
      </c>
      <c r="G2114" t="s">
        <v>205</v>
      </c>
      <c r="T2114">
        <v>6</v>
      </c>
      <c r="U2114">
        <v>6</v>
      </c>
      <c r="V2114">
        <v>62</v>
      </c>
      <c r="W2114">
        <v>0</v>
      </c>
      <c r="X2114">
        <v>0</v>
      </c>
      <c r="Y2114">
        <v>0</v>
      </c>
    </row>
    <row r="2115" spans="1:25" hidden="1" x14ac:dyDescent="0.2">
      <c r="A2115" t="s">
        <v>1066</v>
      </c>
      <c r="B2115" t="s">
        <v>721</v>
      </c>
      <c r="C2115" t="s">
        <v>60</v>
      </c>
      <c r="D2115" t="s">
        <v>39</v>
      </c>
      <c r="E2115">
        <v>1</v>
      </c>
      <c r="F2115" t="s">
        <v>1067</v>
      </c>
      <c r="G2115" t="s">
        <v>106</v>
      </c>
      <c r="T2115">
        <v>1</v>
      </c>
      <c r="U2115">
        <v>0</v>
      </c>
      <c r="V2115">
        <v>0</v>
      </c>
      <c r="W2115">
        <v>0</v>
      </c>
      <c r="X2115">
        <v>0</v>
      </c>
      <c r="Y2115">
        <v>0</v>
      </c>
    </row>
    <row r="2116" spans="1:25" hidden="1" x14ac:dyDescent="0.2">
      <c r="A2116" t="s">
        <v>843</v>
      </c>
      <c r="B2116" t="s">
        <v>721</v>
      </c>
      <c r="C2116" t="s">
        <v>58</v>
      </c>
      <c r="D2116" t="s">
        <v>43</v>
      </c>
      <c r="E2116">
        <v>2</v>
      </c>
      <c r="F2116" t="s">
        <v>844</v>
      </c>
      <c r="G2116" t="s">
        <v>112</v>
      </c>
      <c r="T2116">
        <v>3</v>
      </c>
      <c r="U2116">
        <v>3</v>
      </c>
      <c r="V2116">
        <v>60</v>
      </c>
      <c r="W2116">
        <v>1</v>
      </c>
      <c r="X2116">
        <v>0</v>
      </c>
      <c r="Y2116">
        <v>0</v>
      </c>
    </row>
    <row r="2117" spans="1:25" hidden="1" x14ac:dyDescent="0.2">
      <c r="A2117" t="s">
        <v>829</v>
      </c>
      <c r="B2117" t="s">
        <v>721</v>
      </c>
      <c r="C2117" t="s">
        <v>62</v>
      </c>
      <c r="D2117" t="s">
        <v>33</v>
      </c>
      <c r="E2117">
        <v>1</v>
      </c>
      <c r="F2117" t="s">
        <v>830</v>
      </c>
      <c r="G2117" t="s">
        <v>97</v>
      </c>
      <c r="T2117">
        <v>9</v>
      </c>
      <c r="U2117">
        <v>5</v>
      </c>
      <c r="V2117">
        <v>52</v>
      </c>
      <c r="W2117">
        <v>0</v>
      </c>
      <c r="X2117">
        <v>0</v>
      </c>
      <c r="Y2117">
        <v>0</v>
      </c>
    </row>
    <row r="2118" spans="1:25" hidden="1" x14ac:dyDescent="0.2">
      <c r="A2118" t="s">
        <v>1303</v>
      </c>
      <c r="B2118" t="s">
        <v>795</v>
      </c>
      <c r="C2118" t="s">
        <v>39</v>
      </c>
      <c r="D2118" t="s">
        <v>62</v>
      </c>
      <c r="E2118">
        <v>6</v>
      </c>
      <c r="F2118" t="s">
        <v>1304</v>
      </c>
      <c r="G2118" t="s">
        <v>174</v>
      </c>
      <c r="T2118">
        <v>2</v>
      </c>
      <c r="U2118">
        <v>1</v>
      </c>
      <c r="V2118">
        <v>11</v>
      </c>
      <c r="W2118">
        <v>0</v>
      </c>
      <c r="X2118">
        <v>0</v>
      </c>
      <c r="Y2118">
        <v>0</v>
      </c>
    </row>
    <row r="2119" spans="1:25" hidden="1" x14ac:dyDescent="0.2">
      <c r="A2119" t="s">
        <v>1150</v>
      </c>
      <c r="B2119" t="s">
        <v>721</v>
      </c>
      <c r="C2119" t="s">
        <v>45</v>
      </c>
      <c r="D2119" t="s">
        <v>35</v>
      </c>
      <c r="E2119">
        <v>7</v>
      </c>
      <c r="F2119" t="s">
        <v>1151</v>
      </c>
      <c r="G2119" t="s">
        <v>185</v>
      </c>
      <c r="T2119">
        <v>3</v>
      </c>
      <c r="U2119">
        <v>2</v>
      </c>
      <c r="V2119">
        <v>21</v>
      </c>
      <c r="W2119">
        <v>0</v>
      </c>
      <c r="X2119">
        <v>0</v>
      </c>
      <c r="Y2119">
        <v>0</v>
      </c>
    </row>
    <row r="2120" spans="1:25" hidden="1" x14ac:dyDescent="0.2">
      <c r="A2120" t="s">
        <v>1038</v>
      </c>
      <c r="B2120" t="s">
        <v>721</v>
      </c>
      <c r="C2120" t="s">
        <v>49</v>
      </c>
      <c r="D2120" t="s">
        <v>55</v>
      </c>
      <c r="E2120">
        <v>8</v>
      </c>
      <c r="F2120" t="s">
        <v>1039</v>
      </c>
      <c r="G2120" t="s">
        <v>202</v>
      </c>
      <c r="T2120">
        <v>4</v>
      </c>
      <c r="U2120">
        <v>2</v>
      </c>
      <c r="V2120">
        <v>28</v>
      </c>
      <c r="W2120">
        <v>0</v>
      </c>
      <c r="X2120">
        <v>0</v>
      </c>
      <c r="Y2120">
        <v>0</v>
      </c>
    </row>
    <row r="2121" spans="1:25" hidden="1" x14ac:dyDescent="0.2">
      <c r="A2121" t="s">
        <v>985</v>
      </c>
      <c r="B2121" t="s">
        <v>721</v>
      </c>
      <c r="C2121" t="s">
        <v>55</v>
      </c>
      <c r="D2121" t="s">
        <v>48</v>
      </c>
      <c r="E2121">
        <v>4</v>
      </c>
      <c r="F2121" t="s">
        <v>986</v>
      </c>
      <c r="G2121" t="s">
        <v>139</v>
      </c>
      <c r="T2121">
        <v>4</v>
      </c>
      <c r="U2121">
        <v>2</v>
      </c>
      <c r="V2121">
        <v>9</v>
      </c>
      <c r="W2121">
        <v>0</v>
      </c>
      <c r="X2121">
        <v>0</v>
      </c>
      <c r="Y2121">
        <v>0</v>
      </c>
    </row>
    <row r="2122" spans="1:25" hidden="1" x14ac:dyDescent="0.2">
      <c r="A2122" t="s">
        <v>1327</v>
      </c>
      <c r="B2122" t="s">
        <v>721</v>
      </c>
      <c r="C2122" t="s">
        <v>48</v>
      </c>
      <c r="D2122" t="s">
        <v>43</v>
      </c>
      <c r="E2122">
        <v>1</v>
      </c>
      <c r="F2122" t="s">
        <v>1328</v>
      </c>
      <c r="G2122" t="s">
        <v>89</v>
      </c>
      <c r="T2122">
        <v>1</v>
      </c>
      <c r="U2122">
        <v>1</v>
      </c>
      <c r="V2122">
        <v>16</v>
      </c>
      <c r="W2122">
        <v>0</v>
      </c>
      <c r="X2122">
        <v>0</v>
      </c>
      <c r="Y2122">
        <v>0</v>
      </c>
    </row>
    <row r="2123" spans="1:25" hidden="1" x14ac:dyDescent="0.2">
      <c r="A2123" t="s">
        <v>1024</v>
      </c>
      <c r="B2123" t="s">
        <v>721</v>
      </c>
      <c r="C2123" t="s">
        <v>53</v>
      </c>
      <c r="D2123" t="s">
        <v>38</v>
      </c>
      <c r="E2123">
        <v>4</v>
      </c>
      <c r="F2123" t="s">
        <v>1025</v>
      </c>
      <c r="G2123" t="s">
        <v>148</v>
      </c>
      <c r="T2123">
        <v>7</v>
      </c>
      <c r="U2123">
        <v>5</v>
      </c>
      <c r="V2123">
        <v>45</v>
      </c>
      <c r="W2123">
        <v>0</v>
      </c>
      <c r="X2123">
        <v>0</v>
      </c>
      <c r="Y2123">
        <v>0</v>
      </c>
    </row>
    <row r="2124" spans="1:25" hidden="1" x14ac:dyDescent="0.2">
      <c r="A2124" t="s">
        <v>1156</v>
      </c>
      <c r="B2124" t="s">
        <v>721</v>
      </c>
      <c r="C2124" t="s">
        <v>55</v>
      </c>
      <c r="D2124" t="s">
        <v>60</v>
      </c>
      <c r="E2124">
        <v>6</v>
      </c>
      <c r="F2124" t="s">
        <v>1157</v>
      </c>
      <c r="G2124" t="s">
        <v>178</v>
      </c>
      <c r="T2124">
        <v>10</v>
      </c>
      <c r="U2124">
        <v>7</v>
      </c>
      <c r="V2124">
        <v>137</v>
      </c>
      <c r="W2124">
        <v>1</v>
      </c>
      <c r="X2124">
        <v>0</v>
      </c>
      <c r="Y2124">
        <v>1</v>
      </c>
    </row>
    <row r="2125" spans="1:25" hidden="1" x14ac:dyDescent="0.2">
      <c r="A2125" t="s">
        <v>1098</v>
      </c>
      <c r="B2125" t="s">
        <v>795</v>
      </c>
      <c r="C2125" t="s">
        <v>60</v>
      </c>
      <c r="D2125" t="s">
        <v>47</v>
      </c>
      <c r="E2125">
        <v>4</v>
      </c>
      <c r="F2125" t="s">
        <v>1099</v>
      </c>
      <c r="G2125" t="s">
        <v>149</v>
      </c>
      <c r="T2125">
        <v>2</v>
      </c>
      <c r="U2125">
        <v>1</v>
      </c>
      <c r="V2125">
        <v>7</v>
      </c>
      <c r="W2125">
        <v>0</v>
      </c>
      <c r="X2125">
        <v>0</v>
      </c>
      <c r="Y2125">
        <v>0</v>
      </c>
    </row>
    <row r="2126" spans="1:25" hidden="1" x14ac:dyDescent="0.2">
      <c r="A2126" t="s">
        <v>851</v>
      </c>
      <c r="B2126" t="s">
        <v>721</v>
      </c>
      <c r="C2126" t="s">
        <v>40</v>
      </c>
      <c r="D2126" t="s">
        <v>43</v>
      </c>
      <c r="E2126">
        <v>3</v>
      </c>
      <c r="F2126" t="s">
        <v>852</v>
      </c>
      <c r="G2126" t="s">
        <v>127</v>
      </c>
      <c r="T2126">
        <v>4</v>
      </c>
      <c r="U2126">
        <v>2</v>
      </c>
      <c r="V2126">
        <v>70</v>
      </c>
      <c r="W2126">
        <v>1</v>
      </c>
      <c r="X2126">
        <v>0</v>
      </c>
      <c r="Y2126">
        <v>0</v>
      </c>
    </row>
    <row r="2127" spans="1:25" hidden="1" x14ac:dyDescent="0.2">
      <c r="A2127" t="s">
        <v>865</v>
      </c>
      <c r="B2127" t="s">
        <v>721</v>
      </c>
      <c r="C2127" t="s">
        <v>61</v>
      </c>
      <c r="D2127" t="s">
        <v>62</v>
      </c>
      <c r="E2127">
        <v>8</v>
      </c>
      <c r="F2127" t="s">
        <v>866</v>
      </c>
      <c r="G2127" t="s">
        <v>197</v>
      </c>
      <c r="T2127">
        <v>10</v>
      </c>
      <c r="U2127">
        <v>5</v>
      </c>
      <c r="V2127">
        <v>85</v>
      </c>
      <c r="W2127">
        <v>0</v>
      </c>
      <c r="X2127">
        <v>0</v>
      </c>
      <c r="Y2127">
        <v>0</v>
      </c>
    </row>
    <row r="2128" spans="1:25" hidden="1" x14ac:dyDescent="0.2">
      <c r="A2128" t="s">
        <v>981</v>
      </c>
      <c r="B2128" t="s">
        <v>795</v>
      </c>
      <c r="C2128" t="s">
        <v>49</v>
      </c>
      <c r="D2128" t="s">
        <v>55</v>
      </c>
      <c r="E2128">
        <v>8</v>
      </c>
      <c r="F2128" t="s">
        <v>982</v>
      </c>
      <c r="G2128" t="s">
        <v>202</v>
      </c>
      <c r="T2128">
        <v>5</v>
      </c>
      <c r="U2128">
        <v>4</v>
      </c>
      <c r="V2128">
        <v>56</v>
      </c>
      <c r="W2128">
        <v>0</v>
      </c>
      <c r="X2128">
        <v>0</v>
      </c>
      <c r="Y2128">
        <v>0</v>
      </c>
    </row>
    <row r="2129" spans="1:25" hidden="1" x14ac:dyDescent="0.2">
      <c r="A2129" t="s">
        <v>997</v>
      </c>
      <c r="B2129" t="s">
        <v>795</v>
      </c>
      <c r="C2129" t="s">
        <v>46</v>
      </c>
      <c r="D2129" t="s">
        <v>41</v>
      </c>
      <c r="E2129">
        <v>1</v>
      </c>
      <c r="F2129" t="s">
        <v>998</v>
      </c>
      <c r="G2129" t="s">
        <v>100</v>
      </c>
      <c r="T2129">
        <v>5</v>
      </c>
      <c r="U2129">
        <v>4</v>
      </c>
      <c r="V2129">
        <v>82</v>
      </c>
      <c r="W2129">
        <v>1</v>
      </c>
      <c r="X2129">
        <v>0</v>
      </c>
      <c r="Y2129">
        <v>0</v>
      </c>
    </row>
    <row r="2130" spans="1:25" hidden="1" x14ac:dyDescent="0.2">
      <c r="A2130" t="s">
        <v>1068</v>
      </c>
      <c r="B2130" t="s">
        <v>795</v>
      </c>
      <c r="C2130" t="s">
        <v>45</v>
      </c>
      <c r="D2130" t="s">
        <v>46</v>
      </c>
      <c r="E2130">
        <v>8</v>
      </c>
      <c r="F2130" t="s">
        <v>1069</v>
      </c>
      <c r="G2130" t="s">
        <v>198</v>
      </c>
      <c r="T2130">
        <v>2</v>
      </c>
      <c r="U2130">
        <v>0</v>
      </c>
      <c r="V2130">
        <v>0</v>
      </c>
      <c r="W2130">
        <v>0</v>
      </c>
      <c r="X2130">
        <v>0</v>
      </c>
      <c r="Y2130">
        <v>0</v>
      </c>
    </row>
    <row r="2131" spans="1:25" hidden="1" x14ac:dyDescent="0.2">
      <c r="A2131" t="s">
        <v>1216</v>
      </c>
      <c r="B2131" t="s">
        <v>795</v>
      </c>
      <c r="C2131" t="s">
        <v>31</v>
      </c>
      <c r="D2131" t="s">
        <v>62</v>
      </c>
      <c r="E2131">
        <v>2</v>
      </c>
      <c r="F2131" t="s">
        <v>1217</v>
      </c>
      <c r="G2131" t="s">
        <v>107</v>
      </c>
      <c r="T2131">
        <v>5</v>
      </c>
      <c r="U2131">
        <v>3</v>
      </c>
      <c r="V2131">
        <v>19</v>
      </c>
      <c r="W2131">
        <v>0</v>
      </c>
      <c r="X2131">
        <v>0</v>
      </c>
      <c r="Y2131">
        <v>0</v>
      </c>
    </row>
    <row r="2132" spans="1:25" hidden="1" x14ac:dyDescent="0.2">
      <c r="A2132" t="s">
        <v>931</v>
      </c>
      <c r="B2132" t="s">
        <v>721</v>
      </c>
      <c r="C2132" t="s">
        <v>48</v>
      </c>
      <c r="D2132" t="s">
        <v>35</v>
      </c>
      <c r="E2132">
        <v>3</v>
      </c>
      <c r="F2132" t="s">
        <v>932</v>
      </c>
      <c r="G2132" t="s">
        <v>131</v>
      </c>
      <c r="T2132">
        <v>3</v>
      </c>
      <c r="U2132">
        <v>2</v>
      </c>
      <c r="V2132">
        <v>16</v>
      </c>
      <c r="W2132">
        <v>0</v>
      </c>
      <c r="X2132">
        <v>0</v>
      </c>
      <c r="Y2132">
        <v>0</v>
      </c>
    </row>
    <row r="2133" spans="1:25" hidden="1" x14ac:dyDescent="0.2">
      <c r="A2133" t="s">
        <v>805</v>
      </c>
      <c r="B2133" t="s">
        <v>721</v>
      </c>
      <c r="C2133" t="s">
        <v>54</v>
      </c>
      <c r="D2133" t="s">
        <v>42</v>
      </c>
      <c r="E2133">
        <v>6</v>
      </c>
      <c r="F2133" t="s">
        <v>806</v>
      </c>
      <c r="G2133" t="s">
        <v>175</v>
      </c>
      <c r="T2133">
        <v>5</v>
      </c>
      <c r="U2133">
        <v>4</v>
      </c>
      <c r="V2133">
        <v>34</v>
      </c>
      <c r="W2133">
        <v>0</v>
      </c>
      <c r="X2133">
        <v>0</v>
      </c>
      <c r="Y2133">
        <v>0</v>
      </c>
    </row>
    <row r="2134" spans="1:25" hidden="1" x14ac:dyDescent="0.2">
      <c r="A2134" t="s">
        <v>794</v>
      </c>
      <c r="B2134" t="s">
        <v>795</v>
      </c>
      <c r="C2134" t="s">
        <v>47</v>
      </c>
      <c r="D2134" t="s">
        <v>60</v>
      </c>
      <c r="E2134">
        <v>4</v>
      </c>
      <c r="F2134" t="s">
        <v>796</v>
      </c>
      <c r="G2134" t="s">
        <v>149</v>
      </c>
      <c r="T2134">
        <v>6</v>
      </c>
      <c r="U2134">
        <v>5</v>
      </c>
      <c r="V2134">
        <v>45</v>
      </c>
      <c r="W2134">
        <v>1</v>
      </c>
      <c r="X2134">
        <v>0</v>
      </c>
      <c r="Y2134">
        <v>0</v>
      </c>
    </row>
    <row r="2135" spans="1:25" hidden="1" x14ac:dyDescent="0.2">
      <c r="A2135" t="s">
        <v>929</v>
      </c>
      <c r="B2135" t="s">
        <v>721</v>
      </c>
      <c r="C2135" t="s">
        <v>36</v>
      </c>
      <c r="D2135" t="s">
        <v>33</v>
      </c>
      <c r="E2135">
        <v>3</v>
      </c>
      <c r="F2135" t="s">
        <v>930</v>
      </c>
      <c r="G2135" t="s">
        <v>133</v>
      </c>
      <c r="T2135">
        <v>4</v>
      </c>
      <c r="U2135">
        <v>2</v>
      </c>
      <c r="V2135">
        <v>40</v>
      </c>
      <c r="W2135">
        <v>0</v>
      </c>
      <c r="X2135">
        <v>0</v>
      </c>
      <c r="Y2135">
        <v>0</v>
      </c>
    </row>
    <row r="2136" spans="1:25" hidden="1" x14ac:dyDescent="0.2">
      <c r="A2136" t="s">
        <v>1080</v>
      </c>
      <c r="B2136" t="s">
        <v>721</v>
      </c>
      <c r="C2136" t="s">
        <v>36</v>
      </c>
      <c r="D2136" t="s">
        <v>50</v>
      </c>
      <c r="E2136">
        <v>8</v>
      </c>
      <c r="F2136" t="s">
        <v>1081</v>
      </c>
      <c r="G2136" t="s">
        <v>204</v>
      </c>
      <c r="T2136">
        <v>6</v>
      </c>
      <c r="U2136">
        <v>3</v>
      </c>
      <c r="V2136">
        <v>14</v>
      </c>
      <c r="W2136">
        <v>0</v>
      </c>
      <c r="X2136">
        <v>0</v>
      </c>
      <c r="Y2136">
        <v>0</v>
      </c>
    </row>
    <row r="2137" spans="1:25" hidden="1" x14ac:dyDescent="0.2">
      <c r="A2137" t="s">
        <v>1184</v>
      </c>
      <c r="B2137" t="s">
        <v>721</v>
      </c>
      <c r="C2137" t="s">
        <v>52</v>
      </c>
      <c r="D2137" t="s">
        <v>56</v>
      </c>
      <c r="E2137">
        <v>4</v>
      </c>
      <c r="F2137" t="s">
        <v>1185</v>
      </c>
      <c r="G2137" t="s">
        <v>147</v>
      </c>
      <c r="T2137">
        <v>3</v>
      </c>
      <c r="U2137">
        <v>0</v>
      </c>
      <c r="V2137">
        <v>0</v>
      </c>
      <c r="W2137">
        <v>0</v>
      </c>
      <c r="X2137">
        <v>0</v>
      </c>
      <c r="Y2137">
        <v>0</v>
      </c>
    </row>
    <row r="2138" spans="1:25" hidden="1" x14ac:dyDescent="0.2">
      <c r="A2138" t="s">
        <v>1126</v>
      </c>
      <c r="B2138" t="s">
        <v>721</v>
      </c>
      <c r="C2138" t="s">
        <v>35</v>
      </c>
      <c r="D2138" t="s">
        <v>47</v>
      </c>
      <c r="E2138">
        <v>5</v>
      </c>
      <c r="F2138" t="s">
        <v>1127</v>
      </c>
      <c r="G2138" t="s">
        <v>161</v>
      </c>
      <c r="T2138">
        <v>4</v>
      </c>
      <c r="U2138">
        <v>0</v>
      </c>
      <c r="V2138">
        <v>0</v>
      </c>
      <c r="W2138">
        <v>0</v>
      </c>
      <c r="X2138">
        <v>0</v>
      </c>
      <c r="Y2138">
        <v>0</v>
      </c>
    </row>
    <row r="2139" spans="1:25" hidden="1" x14ac:dyDescent="0.2">
      <c r="A2139" t="s">
        <v>999</v>
      </c>
      <c r="B2139" t="s">
        <v>721</v>
      </c>
      <c r="C2139" t="s">
        <v>42</v>
      </c>
      <c r="D2139" t="s">
        <v>53</v>
      </c>
      <c r="E2139">
        <v>1</v>
      </c>
      <c r="F2139" t="s">
        <v>1000</v>
      </c>
      <c r="G2139" t="s">
        <v>98</v>
      </c>
      <c r="T2139">
        <v>3</v>
      </c>
      <c r="U2139">
        <v>3</v>
      </c>
      <c r="V2139">
        <v>29</v>
      </c>
      <c r="W2139">
        <v>0</v>
      </c>
      <c r="X2139">
        <v>0</v>
      </c>
      <c r="Y2139">
        <v>0</v>
      </c>
    </row>
    <row r="2140" spans="1:25" hidden="1" x14ac:dyDescent="0.2">
      <c r="A2140" t="s">
        <v>1273</v>
      </c>
      <c r="B2140" t="s">
        <v>721</v>
      </c>
      <c r="C2140" t="s">
        <v>32</v>
      </c>
      <c r="D2140" t="s">
        <v>38</v>
      </c>
      <c r="E2140">
        <v>3</v>
      </c>
      <c r="F2140" t="s">
        <v>1274</v>
      </c>
      <c r="G2140" t="s">
        <v>130</v>
      </c>
      <c r="T2140">
        <v>10</v>
      </c>
      <c r="U2140">
        <v>5</v>
      </c>
      <c r="V2140">
        <v>50</v>
      </c>
      <c r="W2140">
        <v>0</v>
      </c>
      <c r="X2140">
        <v>0</v>
      </c>
      <c r="Y2140">
        <v>0</v>
      </c>
    </row>
    <row r="2141" spans="1:25" hidden="1" x14ac:dyDescent="0.2">
      <c r="A2141" t="s">
        <v>909</v>
      </c>
      <c r="B2141" t="s">
        <v>795</v>
      </c>
      <c r="C2141" t="s">
        <v>58</v>
      </c>
      <c r="D2141" t="s">
        <v>43</v>
      </c>
      <c r="E2141">
        <v>2</v>
      </c>
      <c r="F2141" t="s">
        <v>910</v>
      </c>
      <c r="G2141" t="s">
        <v>112</v>
      </c>
      <c r="T2141">
        <v>6</v>
      </c>
      <c r="U2141">
        <v>3</v>
      </c>
      <c r="V2141">
        <v>19</v>
      </c>
      <c r="W2141">
        <v>1</v>
      </c>
      <c r="X2141">
        <v>0</v>
      </c>
      <c r="Y2141">
        <v>0</v>
      </c>
    </row>
    <row r="2142" spans="1:25" hidden="1" x14ac:dyDescent="0.2">
      <c r="A2142" t="s">
        <v>1150</v>
      </c>
      <c r="B2142" t="s">
        <v>721</v>
      </c>
      <c r="C2142" t="s">
        <v>45</v>
      </c>
      <c r="D2142" t="s">
        <v>49</v>
      </c>
      <c r="E2142">
        <v>4</v>
      </c>
      <c r="F2142" t="s">
        <v>1151</v>
      </c>
      <c r="G2142" t="s">
        <v>141</v>
      </c>
      <c r="T2142">
        <v>3</v>
      </c>
      <c r="U2142">
        <v>2</v>
      </c>
      <c r="V2142">
        <v>27</v>
      </c>
      <c r="W2142">
        <v>0</v>
      </c>
      <c r="X2142">
        <v>0</v>
      </c>
      <c r="Y2142">
        <v>0</v>
      </c>
    </row>
    <row r="2143" spans="1:25" hidden="1" x14ac:dyDescent="0.2">
      <c r="A2143" t="s">
        <v>907</v>
      </c>
      <c r="B2143" t="s">
        <v>795</v>
      </c>
      <c r="C2143" t="s">
        <v>46</v>
      </c>
      <c r="D2143" t="s">
        <v>52</v>
      </c>
      <c r="E2143">
        <v>2</v>
      </c>
      <c r="F2143" t="s">
        <v>908</v>
      </c>
      <c r="G2143" t="s">
        <v>108</v>
      </c>
      <c r="T2143">
        <v>1</v>
      </c>
      <c r="U2143">
        <v>1</v>
      </c>
      <c r="V2143">
        <v>5</v>
      </c>
      <c r="W2143">
        <v>0</v>
      </c>
      <c r="X2143">
        <v>0</v>
      </c>
      <c r="Y2143">
        <v>0</v>
      </c>
    </row>
    <row r="2144" spans="1:25" hidden="1" x14ac:dyDescent="0.2">
      <c r="A2144" t="s">
        <v>1126</v>
      </c>
      <c r="B2144" t="s">
        <v>721</v>
      </c>
      <c r="C2144" t="s">
        <v>35</v>
      </c>
      <c r="D2144" t="s">
        <v>46</v>
      </c>
      <c r="E2144">
        <v>4</v>
      </c>
      <c r="F2144" t="s">
        <v>1127</v>
      </c>
      <c r="G2144" t="s">
        <v>151</v>
      </c>
      <c r="T2144">
        <v>1</v>
      </c>
      <c r="U2144">
        <v>0</v>
      </c>
      <c r="V2144">
        <v>0</v>
      </c>
      <c r="W2144">
        <v>0</v>
      </c>
      <c r="X2144">
        <v>0</v>
      </c>
      <c r="Y2144">
        <v>0</v>
      </c>
    </row>
    <row r="2145" spans="1:25" hidden="1" x14ac:dyDescent="0.2">
      <c r="A2145" t="s">
        <v>869</v>
      </c>
      <c r="B2145" t="s">
        <v>795</v>
      </c>
      <c r="C2145" t="s">
        <v>62</v>
      </c>
      <c r="D2145" t="s">
        <v>48</v>
      </c>
      <c r="E2145">
        <v>7</v>
      </c>
      <c r="F2145" t="s">
        <v>870</v>
      </c>
      <c r="G2145" t="s">
        <v>190</v>
      </c>
      <c r="T2145">
        <v>6</v>
      </c>
      <c r="U2145">
        <v>5</v>
      </c>
      <c r="V2145">
        <v>73</v>
      </c>
      <c r="W2145">
        <v>0</v>
      </c>
      <c r="X2145">
        <v>0</v>
      </c>
      <c r="Y2145">
        <v>0</v>
      </c>
    </row>
    <row r="2146" spans="1:25" hidden="1" x14ac:dyDescent="0.2">
      <c r="A2146" t="s">
        <v>1253</v>
      </c>
      <c r="B2146" t="s">
        <v>721</v>
      </c>
      <c r="C2146" t="s">
        <v>40</v>
      </c>
      <c r="D2146" t="s">
        <v>58</v>
      </c>
      <c r="E2146">
        <v>7</v>
      </c>
      <c r="F2146" t="s">
        <v>1254</v>
      </c>
      <c r="G2146" t="s">
        <v>184</v>
      </c>
      <c r="T2146">
        <v>9</v>
      </c>
      <c r="U2146">
        <v>6</v>
      </c>
      <c r="V2146">
        <v>98</v>
      </c>
      <c r="W2146">
        <v>1</v>
      </c>
      <c r="X2146">
        <v>0</v>
      </c>
      <c r="Y2146">
        <v>0</v>
      </c>
    </row>
    <row r="2147" spans="1:25" hidden="1" x14ac:dyDescent="0.2">
      <c r="A2147" t="s">
        <v>1198</v>
      </c>
      <c r="B2147" t="s">
        <v>795</v>
      </c>
      <c r="C2147" t="s">
        <v>60</v>
      </c>
      <c r="D2147" t="s">
        <v>46</v>
      </c>
      <c r="E2147">
        <v>3</v>
      </c>
      <c r="F2147" t="s">
        <v>1199</v>
      </c>
      <c r="G2147" t="s">
        <v>134</v>
      </c>
      <c r="T2147">
        <v>3</v>
      </c>
      <c r="U2147">
        <v>3</v>
      </c>
      <c r="V2147">
        <v>29</v>
      </c>
      <c r="W2147">
        <v>0</v>
      </c>
      <c r="X2147">
        <v>0</v>
      </c>
      <c r="Y2147">
        <v>0</v>
      </c>
    </row>
    <row r="2148" spans="1:25" hidden="1" x14ac:dyDescent="0.2">
      <c r="A2148" t="s">
        <v>993</v>
      </c>
      <c r="B2148" t="s">
        <v>795</v>
      </c>
      <c r="C2148" t="s">
        <v>51</v>
      </c>
      <c r="D2148" t="s">
        <v>49</v>
      </c>
      <c r="E2148">
        <v>2</v>
      </c>
      <c r="F2148" t="s">
        <v>994</v>
      </c>
      <c r="G2148" t="s">
        <v>113</v>
      </c>
      <c r="T2148">
        <v>5</v>
      </c>
      <c r="U2148">
        <v>4</v>
      </c>
      <c r="V2148">
        <v>49</v>
      </c>
      <c r="W2148">
        <v>1</v>
      </c>
      <c r="X2148">
        <v>0</v>
      </c>
      <c r="Y2148">
        <v>0</v>
      </c>
    </row>
    <row r="2149" spans="1:25" hidden="1" x14ac:dyDescent="0.2">
      <c r="A2149" t="s">
        <v>865</v>
      </c>
      <c r="B2149" t="s">
        <v>721</v>
      </c>
      <c r="C2149" t="s">
        <v>61</v>
      </c>
      <c r="D2149" t="s">
        <v>39</v>
      </c>
      <c r="E2149">
        <v>7</v>
      </c>
      <c r="F2149" t="s">
        <v>866</v>
      </c>
      <c r="G2149" t="s">
        <v>187</v>
      </c>
      <c r="T2149">
        <v>7</v>
      </c>
      <c r="U2149">
        <v>5</v>
      </c>
      <c r="V2149">
        <v>86</v>
      </c>
      <c r="W2149">
        <v>1</v>
      </c>
      <c r="X2149">
        <v>0</v>
      </c>
      <c r="Y2149">
        <v>0</v>
      </c>
    </row>
    <row r="2150" spans="1:25" hidden="1" x14ac:dyDescent="0.2">
      <c r="A2150" t="s">
        <v>997</v>
      </c>
      <c r="B2150" t="s">
        <v>795</v>
      </c>
      <c r="C2150" t="s">
        <v>46</v>
      </c>
      <c r="D2150" t="s">
        <v>35</v>
      </c>
      <c r="E2150">
        <v>4</v>
      </c>
      <c r="F2150" t="s">
        <v>998</v>
      </c>
      <c r="G2150" t="s">
        <v>151</v>
      </c>
      <c r="T2150">
        <v>1</v>
      </c>
      <c r="U2150">
        <v>1</v>
      </c>
      <c r="V2150">
        <v>17</v>
      </c>
      <c r="W2150">
        <v>0</v>
      </c>
      <c r="X2150">
        <v>0</v>
      </c>
      <c r="Y2150">
        <v>0</v>
      </c>
    </row>
    <row r="2151" spans="1:25" hidden="1" x14ac:dyDescent="0.2">
      <c r="A2151" t="s">
        <v>1098</v>
      </c>
      <c r="B2151" t="s">
        <v>795</v>
      </c>
      <c r="C2151" t="s">
        <v>60</v>
      </c>
      <c r="D2151" t="s">
        <v>57</v>
      </c>
      <c r="E2151">
        <v>7</v>
      </c>
      <c r="F2151" t="s">
        <v>1099</v>
      </c>
      <c r="G2151" t="s">
        <v>182</v>
      </c>
      <c r="T2151">
        <v>1</v>
      </c>
      <c r="U2151">
        <v>1</v>
      </c>
      <c r="V2151">
        <v>1</v>
      </c>
      <c r="W2151">
        <v>0</v>
      </c>
      <c r="X2151">
        <v>0</v>
      </c>
      <c r="Y2151">
        <v>0</v>
      </c>
    </row>
    <row r="2152" spans="1:25" hidden="1" x14ac:dyDescent="0.2">
      <c r="A2152" t="s">
        <v>1243</v>
      </c>
      <c r="B2152" t="s">
        <v>795</v>
      </c>
      <c r="C2152" t="s">
        <v>40</v>
      </c>
      <c r="D2152" t="s">
        <v>42</v>
      </c>
      <c r="E2152">
        <v>2</v>
      </c>
      <c r="F2152" t="s">
        <v>1244</v>
      </c>
      <c r="G2152" t="s">
        <v>120</v>
      </c>
      <c r="T2152">
        <v>4</v>
      </c>
      <c r="U2152">
        <v>0</v>
      </c>
      <c r="V2152">
        <v>0</v>
      </c>
      <c r="W2152">
        <v>0</v>
      </c>
      <c r="X2152">
        <v>0</v>
      </c>
      <c r="Y2152">
        <v>0</v>
      </c>
    </row>
    <row r="2153" spans="1:25" hidden="1" x14ac:dyDescent="0.2">
      <c r="A2153" t="s">
        <v>879</v>
      </c>
      <c r="B2153" t="s">
        <v>795</v>
      </c>
      <c r="C2153" t="s">
        <v>41</v>
      </c>
      <c r="D2153" t="s">
        <v>46</v>
      </c>
      <c r="E2153">
        <v>1</v>
      </c>
      <c r="F2153" t="s">
        <v>880</v>
      </c>
      <c r="G2153" t="s">
        <v>100</v>
      </c>
      <c r="T2153">
        <v>5</v>
      </c>
      <c r="U2153">
        <v>3</v>
      </c>
      <c r="V2153">
        <v>19</v>
      </c>
      <c r="W2153">
        <v>0</v>
      </c>
      <c r="X2153">
        <v>0</v>
      </c>
      <c r="Y2153">
        <v>0</v>
      </c>
    </row>
    <row r="2154" spans="1:25" hidden="1" x14ac:dyDescent="0.2">
      <c r="A2154" t="s">
        <v>1004</v>
      </c>
      <c r="B2154" t="s">
        <v>721</v>
      </c>
      <c r="C2154" t="s">
        <v>33</v>
      </c>
      <c r="D2154" t="s">
        <v>42</v>
      </c>
      <c r="E2154">
        <v>7</v>
      </c>
      <c r="F2154" t="s">
        <v>1005</v>
      </c>
      <c r="G2154" t="s">
        <v>186</v>
      </c>
      <c r="T2154">
        <v>12</v>
      </c>
      <c r="U2154">
        <v>6</v>
      </c>
      <c r="V2154">
        <v>50</v>
      </c>
      <c r="W2154">
        <v>0</v>
      </c>
      <c r="X2154">
        <v>0</v>
      </c>
      <c r="Y2154">
        <v>0</v>
      </c>
    </row>
    <row r="2155" spans="1:25" hidden="1" x14ac:dyDescent="0.2">
      <c r="A2155" t="s">
        <v>788</v>
      </c>
      <c r="B2155" t="s">
        <v>721</v>
      </c>
      <c r="C2155" t="s">
        <v>51</v>
      </c>
      <c r="D2155" t="s">
        <v>57</v>
      </c>
      <c r="E2155">
        <v>5</v>
      </c>
      <c r="F2155" t="s">
        <v>789</v>
      </c>
      <c r="G2155" t="s">
        <v>160</v>
      </c>
      <c r="T2155">
        <v>8</v>
      </c>
      <c r="U2155">
        <v>5</v>
      </c>
      <c r="V2155">
        <v>61</v>
      </c>
      <c r="W2155">
        <v>0</v>
      </c>
      <c r="X2155">
        <v>0</v>
      </c>
      <c r="Y2155">
        <v>0</v>
      </c>
    </row>
    <row r="2156" spans="1:25" hidden="1" x14ac:dyDescent="0.2">
      <c r="A2156" t="s">
        <v>1134</v>
      </c>
      <c r="B2156" t="s">
        <v>721</v>
      </c>
      <c r="C2156" t="s">
        <v>36</v>
      </c>
      <c r="D2156" t="s">
        <v>50</v>
      </c>
      <c r="E2156">
        <v>8</v>
      </c>
      <c r="F2156" t="s">
        <v>1135</v>
      </c>
      <c r="G2156" t="s">
        <v>204</v>
      </c>
      <c r="T2156">
        <v>9</v>
      </c>
      <c r="U2156">
        <v>3</v>
      </c>
      <c r="V2156">
        <v>48</v>
      </c>
      <c r="W2156">
        <v>0</v>
      </c>
      <c r="X2156">
        <v>0</v>
      </c>
      <c r="Y2156">
        <v>0</v>
      </c>
    </row>
    <row r="2157" spans="1:25" hidden="1" x14ac:dyDescent="0.2">
      <c r="A2157" t="s">
        <v>1243</v>
      </c>
      <c r="B2157" t="s">
        <v>795</v>
      </c>
      <c r="C2157" t="s">
        <v>40</v>
      </c>
      <c r="D2157" t="s">
        <v>43</v>
      </c>
      <c r="E2157">
        <v>3</v>
      </c>
      <c r="F2157" t="s">
        <v>1244</v>
      </c>
      <c r="G2157" t="s">
        <v>127</v>
      </c>
      <c r="T2157">
        <v>2</v>
      </c>
      <c r="U2157">
        <v>0</v>
      </c>
      <c r="V2157">
        <v>0</v>
      </c>
      <c r="W2157">
        <v>0</v>
      </c>
      <c r="X2157">
        <v>0</v>
      </c>
      <c r="Y2157">
        <v>0</v>
      </c>
    </row>
    <row r="2158" spans="1:25" hidden="1" x14ac:dyDescent="0.2">
      <c r="A2158" t="s">
        <v>907</v>
      </c>
      <c r="B2158" t="s">
        <v>795</v>
      </c>
      <c r="C2158" t="s">
        <v>46</v>
      </c>
      <c r="D2158" t="s">
        <v>35</v>
      </c>
      <c r="E2158">
        <v>4</v>
      </c>
      <c r="F2158" t="s">
        <v>908</v>
      </c>
      <c r="G2158" t="s">
        <v>151</v>
      </c>
      <c r="T2158">
        <v>3</v>
      </c>
      <c r="U2158">
        <v>1</v>
      </c>
      <c r="V2158">
        <v>8</v>
      </c>
      <c r="W2158">
        <v>0</v>
      </c>
      <c r="X2158">
        <v>0</v>
      </c>
      <c r="Y2158">
        <v>0</v>
      </c>
    </row>
    <row r="2159" spans="1:25" hidden="1" x14ac:dyDescent="0.2">
      <c r="A2159" t="s">
        <v>841</v>
      </c>
      <c r="B2159" t="s">
        <v>721</v>
      </c>
      <c r="C2159" t="s">
        <v>37</v>
      </c>
      <c r="D2159" t="s">
        <v>38</v>
      </c>
      <c r="E2159">
        <v>6</v>
      </c>
      <c r="F2159" t="s">
        <v>842</v>
      </c>
      <c r="G2159" t="s">
        <v>181</v>
      </c>
      <c r="T2159">
        <v>4</v>
      </c>
      <c r="U2159">
        <v>2</v>
      </c>
      <c r="V2159">
        <v>18</v>
      </c>
      <c r="W2159">
        <v>0</v>
      </c>
      <c r="X2159">
        <v>0</v>
      </c>
      <c r="Y2159">
        <v>0</v>
      </c>
    </row>
    <row r="2160" spans="1:25" hidden="1" x14ac:dyDescent="0.2">
      <c r="A2160" t="s">
        <v>1180</v>
      </c>
      <c r="B2160" t="s">
        <v>795</v>
      </c>
      <c r="C2160" t="s">
        <v>42</v>
      </c>
      <c r="D2160" t="s">
        <v>58</v>
      </c>
      <c r="E2160">
        <v>3</v>
      </c>
      <c r="F2160" t="s">
        <v>1181</v>
      </c>
      <c r="G2160" t="s">
        <v>135</v>
      </c>
      <c r="T2160">
        <v>8</v>
      </c>
      <c r="U2160">
        <v>3</v>
      </c>
      <c r="V2160">
        <v>16</v>
      </c>
      <c r="W2160">
        <v>0</v>
      </c>
      <c r="X2160">
        <v>0</v>
      </c>
      <c r="Y2160">
        <v>0</v>
      </c>
    </row>
    <row r="2161" spans="1:25" hidden="1" x14ac:dyDescent="0.2">
      <c r="A2161" t="s">
        <v>907</v>
      </c>
      <c r="B2161" t="s">
        <v>795</v>
      </c>
      <c r="C2161" t="s">
        <v>46</v>
      </c>
      <c r="D2161" t="s">
        <v>61</v>
      </c>
      <c r="E2161">
        <v>5</v>
      </c>
      <c r="F2161" t="s">
        <v>908</v>
      </c>
      <c r="G2161" t="s">
        <v>163</v>
      </c>
      <c r="T2161">
        <v>1</v>
      </c>
      <c r="U2161">
        <v>0</v>
      </c>
      <c r="V2161">
        <v>0</v>
      </c>
      <c r="W2161">
        <v>0</v>
      </c>
      <c r="X2161">
        <v>0</v>
      </c>
      <c r="Y2161">
        <v>0</v>
      </c>
    </row>
    <row r="2162" spans="1:25" x14ac:dyDescent="0.2">
      <c r="A2162" t="s">
        <v>1220</v>
      </c>
      <c r="B2162" t="s">
        <v>795</v>
      </c>
      <c r="C2162" t="s">
        <v>56</v>
      </c>
      <c r="D2162" t="s">
        <v>51</v>
      </c>
      <c r="E2162">
        <v>1</v>
      </c>
      <c r="F2162" t="s">
        <v>1221</v>
      </c>
      <c r="G2162" t="s">
        <v>102</v>
      </c>
      <c r="T2162">
        <v>2</v>
      </c>
      <c r="U2162">
        <v>1</v>
      </c>
      <c r="V2162">
        <v>4</v>
      </c>
      <c r="W2162">
        <v>0</v>
      </c>
      <c r="X2162">
        <v>0</v>
      </c>
      <c r="Y2162">
        <v>0</v>
      </c>
    </row>
    <row r="2163" spans="1:25" hidden="1" x14ac:dyDescent="0.2">
      <c r="A2163" t="s">
        <v>1283</v>
      </c>
      <c r="B2163" t="s">
        <v>721</v>
      </c>
      <c r="C2163" t="s">
        <v>40</v>
      </c>
      <c r="D2163" t="s">
        <v>59</v>
      </c>
      <c r="E2163">
        <v>4</v>
      </c>
      <c r="F2163" t="s">
        <v>1284</v>
      </c>
      <c r="G2163" t="s">
        <v>143</v>
      </c>
      <c r="T2163">
        <v>3</v>
      </c>
      <c r="U2163">
        <v>2</v>
      </c>
      <c r="V2163">
        <v>27</v>
      </c>
      <c r="W2163">
        <v>0</v>
      </c>
      <c r="X2163">
        <v>0</v>
      </c>
      <c r="Y2163">
        <v>0</v>
      </c>
    </row>
    <row r="2164" spans="1:25" hidden="1" x14ac:dyDescent="0.2">
      <c r="A2164" t="s">
        <v>1182</v>
      </c>
      <c r="B2164" t="s">
        <v>795</v>
      </c>
      <c r="C2164" t="s">
        <v>37</v>
      </c>
      <c r="D2164" t="s">
        <v>60</v>
      </c>
      <c r="E2164">
        <v>5</v>
      </c>
      <c r="F2164" t="s">
        <v>1183</v>
      </c>
      <c r="G2164" t="s">
        <v>166</v>
      </c>
      <c r="T2164">
        <v>7</v>
      </c>
      <c r="U2164">
        <v>6</v>
      </c>
      <c r="V2164">
        <v>35</v>
      </c>
      <c r="W2164">
        <v>1</v>
      </c>
      <c r="X2164">
        <v>0</v>
      </c>
      <c r="Y2164">
        <v>0</v>
      </c>
    </row>
    <row r="2165" spans="1:25" hidden="1" x14ac:dyDescent="0.2">
      <c r="A2165" t="s">
        <v>921</v>
      </c>
      <c r="B2165" t="s">
        <v>795</v>
      </c>
      <c r="C2165" t="s">
        <v>42</v>
      </c>
      <c r="D2165" t="s">
        <v>43</v>
      </c>
      <c r="E2165">
        <v>8</v>
      </c>
      <c r="F2165" t="s">
        <v>922</v>
      </c>
      <c r="G2165" t="s">
        <v>196</v>
      </c>
      <c r="T2165">
        <v>1</v>
      </c>
      <c r="U2165">
        <v>1</v>
      </c>
      <c r="V2165">
        <v>6</v>
      </c>
      <c r="W2165">
        <v>0</v>
      </c>
      <c r="X2165">
        <v>0</v>
      </c>
      <c r="Y2165">
        <v>0</v>
      </c>
    </row>
    <row r="2166" spans="1:25" hidden="1" x14ac:dyDescent="0.2">
      <c r="A2166" t="s">
        <v>1271</v>
      </c>
      <c r="B2166" t="s">
        <v>721</v>
      </c>
      <c r="C2166" t="s">
        <v>36</v>
      </c>
      <c r="D2166" t="s">
        <v>50</v>
      </c>
      <c r="E2166">
        <v>8</v>
      </c>
      <c r="F2166" t="s">
        <v>1272</v>
      </c>
      <c r="G2166" t="s">
        <v>204</v>
      </c>
      <c r="T2166">
        <v>3</v>
      </c>
      <c r="U2166">
        <v>1</v>
      </c>
      <c r="V2166">
        <v>4</v>
      </c>
      <c r="W2166">
        <v>0</v>
      </c>
      <c r="X2166">
        <v>0</v>
      </c>
      <c r="Y2166">
        <v>0</v>
      </c>
    </row>
    <row r="2167" spans="1:25" hidden="1" x14ac:dyDescent="0.2">
      <c r="A2167" t="s">
        <v>1329</v>
      </c>
      <c r="B2167" t="s">
        <v>1237</v>
      </c>
      <c r="C2167" t="s">
        <v>37</v>
      </c>
      <c r="D2167" t="s">
        <v>38</v>
      </c>
      <c r="E2167">
        <v>6</v>
      </c>
      <c r="F2167" t="s">
        <v>1330</v>
      </c>
      <c r="G2167" t="s">
        <v>181</v>
      </c>
      <c r="T2167">
        <v>1</v>
      </c>
      <c r="U2167">
        <v>1</v>
      </c>
      <c r="V2167">
        <v>-11</v>
      </c>
      <c r="W2167">
        <v>0</v>
      </c>
      <c r="X2167">
        <v>0</v>
      </c>
      <c r="Y2167">
        <v>0</v>
      </c>
    </row>
    <row r="2168" spans="1:25" hidden="1" x14ac:dyDescent="0.2">
      <c r="A2168" t="s">
        <v>1128</v>
      </c>
      <c r="B2168" t="s">
        <v>795</v>
      </c>
      <c r="C2168" t="s">
        <v>36</v>
      </c>
      <c r="D2168" t="s">
        <v>50</v>
      </c>
      <c r="E2168">
        <v>8</v>
      </c>
      <c r="F2168" t="s">
        <v>1129</v>
      </c>
      <c r="G2168" t="s">
        <v>204</v>
      </c>
      <c r="T2168">
        <v>2</v>
      </c>
      <c r="U2168">
        <v>2</v>
      </c>
      <c r="V2168">
        <v>48</v>
      </c>
      <c r="W2168">
        <v>1</v>
      </c>
      <c r="X2168">
        <v>0</v>
      </c>
      <c r="Y2168">
        <v>0</v>
      </c>
    </row>
    <row r="2169" spans="1:25" hidden="1" x14ac:dyDescent="0.2">
      <c r="A2169" t="s">
        <v>1096</v>
      </c>
      <c r="B2169" t="s">
        <v>721</v>
      </c>
      <c r="C2169" t="s">
        <v>37</v>
      </c>
      <c r="D2169" t="s">
        <v>60</v>
      </c>
      <c r="E2169">
        <v>5</v>
      </c>
      <c r="F2169" t="s">
        <v>1097</v>
      </c>
      <c r="G2169" t="s">
        <v>166</v>
      </c>
      <c r="T2169">
        <v>4</v>
      </c>
      <c r="U2169">
        <v>0</v>
      </c>
      <c r="V2169">
        <v>0</v>
      </c>
      <c r="W2169">
        <v>0</v>
      </c>
      <c r="X2169">
        <v>0</v>
      </c>
      <c r="Y2169">
        <v>0</v>
      </c>
    </row>
    <row r="2170" spans="1:25" hidden="1" x14ac:dyDescent="0.2">
      <c r="A2170" t="s">
        <v>1126</v>
      </c>
      <c r="B2170" t="s">
        <v>721</v>
      </c>
      <c r="C2170" t="s">
        <v>35</v>
      </c>
      <c r="D2170" t="s">
        <v>57</v>
      </c>
      <c r="E2170">
        <v>1</v>
      </c>
      <c r="F2170" t="s">
        <v>1127</v>
      </c>
      <c r="G2170" t="s">
        <v>99</v>
      </c>
      <c r="T2170">
        <v>3</v>
      </c>
      <c r="U2170">
        <v>2</v>
      </c>
      <c r="V2170">
        <v>37</v>
      </c>
      <c r="W2170">
        <v>0</v>
      </c>
      <c r="X2170">
        <v>0</v>
      </c>
      <c r="Y2170">
        <v>0</v>
      </c>
    </row>
    <row r="2171" spans="1:25" hidden="1" x14ac:dyDescent="0.2">
      <c r="A2171" t="s">
        <v>1194</v>
      </c>
      <c r="B2171" t="s">
        <v>795</v>
      </c>
      <c r="C2171" t="s">
        <v>59</v>
      </c>
      <c r="D2171" t="s">
        <v>33</v>
      </c>
      <c r="E2171">
        <v>5</v>
      </c>
      <c r="F2171" t="s">
        <v>1195</v>
      </c>
      <c r="G2171" t="s">
        <v>154</v>
      </c>
      <c r="T2171">
        <v>2</v>
      </c>
      <c r="U2171">
        <v>1</v>
      </c>
      <c r="V2171">
        <v>0</v>
      </c>
      <c r="W2171">
        <v>0</v>
      </c>
      <c r="X2171">
        <v>0</v>
      </c>
      <c r="Y2171">
        <v>0</v>
      </c>
    </row>
    <row r="2172" spans="1:25" hidden="1" x14ac:dyDescent="0.2">
      <c r="A2172" t="s">
        <v>1146</v>
      </c>
      <c r="B2172" t="s">
        <v>721</v>
      </c>
      <c r="C2172" t="s">
        <v>57</v>
      </c>
      <c r="D2172" t="s">
        <v>52</v>
      </c>
      <c r="E2172">
        <v>3</v>
      </c>
      <c r="F2172" t="s">
        <v>1147</v>
      </c>
      <c r="G2172" t="s">
        <v>136</v>
      </c>
      <c r="T2172">
        <v>6</v>
      </c>
      <c r="U2172">
        <v>6</v>
      </c>
      <c r="V2172">
        <v>76</v>
      </c>
      <c r="W2172">
        <v>0</v>
      </c>
      <c r="X2172">
        <v>0</v>
      </c>
      <c r="Y2172">
        <v>0</v>
      </c>
    </row>
    <row r="2173" spans="1:25" hidden="1" x14ac:dyDescent="0.2">
      <c r="A2173" t="s">
        <v>929</v>
      </c>
      <c r="B2173" t="s">
        <v>721</v>
      </c>
      <c r="C2173" t="s">
        <v>36</v>
      </c>
      <c r="D2173" t="s">
        <v>54</v>
      </c>
      <c r="E2173">
        <v>1</v>
      </c>
      <c r="F2173" t="s">
        <v>930</v>
      </c>
      <c r="G2173" t="s">
        <v>103</v>
      </c>
      <c r="T2173">
        <v>11</v>
      </c>
      <c r="U2173">
        <v>4</v>
      </c>
      <c r="V2173">
        <v>51</v>
      </c>
      <c r="W2173">
        <v>0</v>
      </c>
      <c r="X2173">
        <v>0</v>
      </c>
      <c r="Y2173">
        <v>0</v>
      </c>
    </row>
    <row r="2174" spans="1:25" hidden="1" x14ac:dyDescent="0.2">
      <c r="A2174" t="s">
        <v>1066</v>
      </c>
      <c r="B2174" t="s">
        <v>721</v>
      </c>
      <c r="C2174" t="s">
        <v>60</v>
      </c>
      <c r="D2174" t="s">
        <v>46</v>
      </c>
      <c r="E2174">
        <v>3</v>
      </c>
      <c r="F2174" t="s">
        <v>1067</v>
      </c>
      <c r="G2174" t="s">
        <v>134</v>
      </c>
      <c r="T2174">
        <v>3</v>
      </c>
      <c r="U2174">
        <v>1</v>
      </c>
      <c r="V2174">
        <v>7</v>
      </c>
      <c r="W2174">
        <v>0</v>
      </c>
      <c r="X2174">
        <v>0</v>
      </c>
      <c r="Y2174">
        <v>0</v>
      </c>
    </row>
    <row r="2175" spans="1:25" hidden="1" x14ac:dyDescent="0.2">
      <c r="A2175" t="s">
        <v>1078</v>
      </c>
      <c r="B2175" t="s">
        <v>721</v>
      </c>
      <c r="C2175" t="s">
        <v>41</v>
      </c>
      <c r="D2175" t="s">
        <v>59</v>
      </c>
      <c r="E2175">
        <v>7</v>
      </c>
      <c r="F2175" t="s">
        <v>1079</v>
      </c>
      <c r="G2175" t="s">
        <v>188</v>
      </c>
      <c r="T2175">
        <v>3</v>
      </c>
      <c r="U2175">
        <v>1</v>
      </c>
      <c r="V2175">
        <v>20</v>
      </c>
      <c r="W2175">
        <v>0</v>
      </c>
      <c r="X2175">
        <v>0</v>
      </c>
      <c r="Y2175">
        <v>0</v>
      </c>
    </row>
    <row r="2176" spans="1:25" hidden="1" x14ac:dyDescent="0.2">
      <c r="A2176" t="s">
        <v>899</v>
      </c>
      <c r="B2176" t="s">
        <v>721</v>
      </c>
      <c r="C2176" t="s">
        <v>43</v>
      </c>
      <c r="D2176" t="s">
        <v>32</v>
      </c>
      <c r="E2176">
        <v>7</v>
      </c>
      <c r="F2176" t="s">
        <v>900</v>
      </c>
      <c r="G2176" t="s">
        <v>189</v>
      </c>
      <c r="T2176">
        <v>3</v>
      </c>
      <c r="U2176">
        <v>2</v>
      </c>
      <c r="V2176">
        <v>18</v>
      </c>
      <c r="W2176">
        <v>0</v>
      </c>
      <c r="X2176">
        <v>0</v>
      </c>
      <c r="Y2176">
        <v>0</v>
      </c>
    </row>
    <row r="2177" spans="1:25" hidden="1" x14ac:dyDescent="0.2">
      <c r="A2177" t="s">
        <v>913</v>
      </c>
      <c r="B2177" t="s">
        <v>721</v>
      </c>
      <c r="C2177" t="s">
        <v>59</v>
      </c>
      <c r="D2177" t="s">
        <v>41</v>
      </c>
      <c r="E2177">
        <v>7</v>
      </c>
      <c r="F2177" t="s">
        <v>914</v>
      </c>
      <c r="G2177" t="s">
        <v>188</v>
      </c>
      <c r="T2177">
        <v>15</v>
      </c>
      <c r="U2177">
        <v>4</v>
      </c>
      <c r="V2177">
        <v>150</v>
      </c>
      <c r="W2177">
        <v>2</v>
      </c>
      <c r="X2177">
        <v>0</v>
      </c>
      <c r="Y2177">
        <v>1</v>
      </c>
    </row>
    <row r="2178" spans="1:25" hidden="1" x14ac:dyDescent="0.2">
      <c r="A2178" t="s">
        <v>879</v>
      </c>
      <c r="B2178" t="s">
        <v>795</v>
      </c>
      <c r="C2178" t="s">
        <v>41</v>
      </c>
      <c r="D2178" t="s">
        <v>38</v>
      </c>
      <c r="E2178">
        <v>5</v>
      </c>
      <c r="F2178" t="s">
        <v>880</v>
      </c>
      <c r="G2178" t="s">
        <v>159</v>
      </c>
      <c r="T2178">
        <v>5</v>
      </c>
      <c r="U2178">
        <v>3</v>
      </c>
      <c r="V2178">
        <v>36</v>
      </c>
      <c r="W2178">
        <v>1</v>
      </c>
      <c r="X2178">
        <v>0</v>
      </c>
      <c r="Y2178">
        <v>0</v>
      </c>
    </row>
    <row r="2179" spans="1:25" hidden="1" x14ac:dyDescent="0.2">
      <c r="A2179" t="s">
        <v>851</v>
      </c>
      <c r="B2179" t="s">
        <v>721</v>
      </c>
      <c r="C2179" t="s">
        <v>40</v>
      </c>
      <c r="D2179" t="s">
        <v>58</v>
      </c>
      <c r="E2179">
        <v>7</v>
      </c>
      <c r="F2179" t="s">
        <v>852</v>
      </c>
      <c r="G2179" t="s">
        <v>184</v>
      </c>
      <c r="T2179">
        <v>8</v>
      </c>
      <c r="U2179">
        <v>2</v>
      </c>
      <c r="V2179">
        <v>53</v>
      </c>
      <c r="W2179">
        <v>1</v>
      </c>
      <c r="X2179">
        <v>0</v>
      </c>
      <c r="Y2179">
        <v>0</v>
      </c>
    </row>
    <row r="2180" spans="1:25" hidden="1" x14ac:dyDescent="0.2">
      <c r="A2180" t="s">
        <v>1164</v>
      </c>
      <c r="B2180" t="s">
        <v>721</v>
      </c>
      <c r="C2180" t="s">
        <v>54</v>
      </c>
      <c r="D2180" t="s">
        <v>42</v>
      </c>
      <c r="E2180">
        <v>6</v>
      </c>
      <c r="F2180" t="s">
        <v>1165</v>
      </c>
      <c r="G2180" t="s">
        <v>175</v>
      </c>
      <c r="T2180">
        <v>4</v>
      </c>
      <c r="U2180">
        <v>3</v>
      </c>
      <c r="V2180">
        <v>54</v>
      </c>
      <c r="W2180">
        <v>0</v>
      </c>
      <c r="X2180">
        <v>0</v>
      </c>
      <c r="Y2180">
        <v>0</v>
      </c>
    </row>
    <row r="2181" spans="1:25" hidden="1" x14ac:dyDescent="0.2">
      <c r="A2181" t="s">
        <v>1294</v>
      </c>
      <c r="B2181" t="s">
        <v>795</v>
      </c>
      <c r="C2181" t="s">
        <v>35</v>
      </c>
      <c r="D2181" t="s">
        <v>48</v>
      </c>
      <c r="E2181">
        <v>3</v>
      </c>
      <c r="F2181" t="s">
        <v>1295</v>
      </c>
      <c r="G2181" t="s">
        <v>131</v>
      </c>
      <c r="T2181">
        <v>5</v>
      </c>
      <c r="U2181">
        <v>2</v>
      </c>
      <c r="V2181">
        <v>12</v>
      </c>
      <c r="W2181">
        <v>0</v>
      </c>
      <c r="X2181">
        <v>0</v>
      </c>
      <c r="Y2181">
        <v>0</v>
      </c>
    </row>
    <row r="2182" spans="1:25" hidden="1" x14ac:dyDescent="0.2">
      <c r="A2182" t="s">
        <v>1190</v>
      </c>
      <c r="B2182" t="s">
        <v>721</v>
      </c>
      <c r="C2182" t="s">
        <v>53</v>
      </c>
      <c r="D2182" t="s">
        <v>32</v>
      </c>
      <c r="E2182">
        <v>6</v>
      </c>
      <c r="F2182" t="s">
        <v>1191</v>
      </c>
      <c r="G2182" t="s">
        <v>176</v>
      </c>
      <c r="T2182">
        <v>4</v>
      </c>
      <c r="U2182">
        <v>1</v>
      </c>
      <c r="V2182">
        <v>6</v>
      </c>
      <c r="W2182">
        <v>0</v>
      </c>
      <c r="X2182">
        <v>0</v>
      </c>
      <c r="Y2182">
        <v>0</v>
      </c>
    </row>
    <row r="2183" spans="1:25" hidden="1" x14ac:dyDescent="0.2">
      <c r="A2183" t="s">
        <v>1255</v>
      </c>
      <c r="B2183" t="s">
        <v>721</v>
      </c>
      <c r="C2183" t="s">
        <v>32</v>
      </c>
      <c r="D2183" t="s">
        <v>56</v>
      </c>
      <c r="E2183">
        <v>8</v>
      </c>
      <c r="F2183" t="s">
        <v>1256</v>
      </c>
      <c r="G2183" t="s">
        <v>206</v>
      </c>
      <c r="T2183">
        <v>5</v>
      </c>
      <c r="U2183">
        <v>4</v>
      </c>
      <c r="V2183">
        <v>63</v>
      </c>
      <c r="W2183">
        <v>0</v>
      </c>
      <c r="X2183">
        <v>0</v>
      </c>
      <c r="Y2183">
        <v>0</v>
      </c>
    </row>
    <row r="2184" spans="1:25" hidden="1" x14ac:dyDescent="0.2">
      <c r="A2184" t="s">
        <v>1102</v>
      </c>
      <c r="B2184" t="s">
        <v>721</v>
      </c>
      <c r="C2184" t="s">
        <v>42</v>
      </c>
      <c r="D2184" t="s">
        <v>53</v>
      </c>
      <c r="E2184">
        <v>1</v>
      </c>
      <c r="F2184" t="s">
        <v>1103</v>
      </c>
      <c r="G2184" t="s">
        <v>98</v>
      </c>
      <c r="T2184">
        <v>6</v>
      </c>
      <c r="U2184">
        <v>4</v>
      </c>
      <c r="V2184">
        <v>34</v>
      </c>
      <c r="W2184">
        <v>1</v>
      </c>
      <c r="X2184">
        <v>0</v>
      </c>
      <c r="Y2184">
        <v>0</v>
      </c>
    </row>
    <row r="2185" spans="1:25" hidden="1" x14ac:dyDescent="0.2">
      <c r="A2185" t="s">
        <v>875</v>
      </c>
      <c r="B2185" t="s">
        <v>795</v>
      </c>
      <c r="C2185" t="s">
        <v>34</v>
      </c>
      <c r="D2185" t="s">
        <v>37</v>
      </c>
      <c r="E2185">
        <v>1</v>
      </c>
      <c r="F2185" t="s">
        <v>876</v>
      </c>
      <c r="G2185" t="s">
        <v>104</v>
      </c>
      <c r="T2185">
        <v>9</v>
      </c>
      <c r="U2185">
        <v>8</v>
      </c>
      <c r="V2185">
        <v>60</v>
      </c>
      <c r="W2185">
        <v>2</v>
      </c>
      <c r="X2185">
        <v>0</v>
      </c>
      <c r="Y2185">
        <v>0</v>
      </c>
    </row>
    <row r="2186" spans="1:25" hidden="1" x14ac:dyDescent="0.2">
      <c r="A2186" t="s">
        <v>1331</v>
      </c>
      <c r="B2186" t="s">
        <v>754</v>
      </c>
      <c r="C2186" t="s">
        <v>44</v>
      </c>
      <c r="D2186" t="s">
        <v>40</v>
      </c>
      <c r="E2186">
        <v>1</v>
      </c>
      <c r="F2186" t="s">
        <v>1332</v>
      </c>
      <c r="G2186" t="s">
        <v>92</v>
      </c>
      <c r="T2186">
        <v>1</v>
      </c>
      <c r="U2186">
        <v>0</v>
      </c>
      <c r="V2186">
        <v>0</v>
      </c>
      <c r="W2186">
        <v>0</v>
      </c>
      <c r="X2186">
        <v>0</v>
      </c>
      <c r="Y2186">
        <v>0</v>
      </c>
    </row>
    <row r="2187" spans="1:25" hidden="1" x14ac:dyDescent="0.2">
      <c r="A2187" t="s">
        <v>1078</v>
      </c>
      <c r="B2187" t="s">
        <v>721</v>
      </c>
      <c r="C2187" t="s">
        <v>41</v>
      </c>
      <c r="D2187" t="s">
        <v>46</v>
      </c>
      <c r="E2187">
        <v>1</v>
      </c>
      <c r="F2187" t="s">
        <v>1079</v>
      </c>
      <c r="G2187" t="s">
        <v>100</v>
      </c>
      <c r="T2187">
        <v>7</v>
      </c>
      <c r="U2187">
        <v>3</v>
      </c>
      <c r="V2187">
        <v>29</v>
      </c>
      <c r="W2187">
        <v>0</v>
      </c>
      <c r="X2187">
        <v>0</v>
      </c>
      <c r="Y2187">
        <v>0</v>
      </c>
    </row>
    <row r="2188" spans="1:25" hidden="1" x14ac:dyDescent="0.2">
      <c r="A2188" t="s">
        <v>1042</v>
      </c>
      <c r="B2188" t="s">
        <v>795</v>
      </c>
      <c r="C2188" t="s">
        <v>36</v>
      </c>
      <c r="D2188" t="s">
        <v>44</v>
      </c>
      <c r="E2188">
        <v>4</v>
      </c>
      <c r="F2188" t="s">
        <v>1043</v>
      </c>
      <c r="G2188" t="s">
        <v>140</v>
      </c>
      <c r="T2188">
        <v>3</v>
      </c>
      <c r="U2188">
        <v>1</v>
      </c>
      <c r="V2188">
        <v>8</v>
      </c>
      <c r="W2188">
        <v>0</v>
      </c>
      <c r="X2188">
        <v>0</v>
      </c>
      <c r="Y2188">
        <v>0</v>
      </c>
    </row>
    <row r="2189" spans="1:25" hidden="1" x14ac:dyDescent="0.2">
      <c r="A2189" t="s">
        <v>1156</v>
      </c>
      <c r="B2189" t="s">
        <v>721</v>
      </c>
      <c r="C2189" t="s">
        <v>55</v>
      </c>
      <c r="D2189" t="s">
        <v>31</v>
      </c>
      <c r="E2189">
        <v>1</v>
      </c>
      <c r="F2189" t="s">
        <v>1157</v>
      </c>
      <c r="G2189" t="s">
        <v>101</v>
      </c>
      <c r="T2189">
        <v>7</v>
      </c>
      <c r="U2189">
        <v>2</v>
      </c>
      <c r="V2189">
        <v>13</v>
      </c>
      <c r="W2189">
        <v>0</v>
      </c>
      <c r="X2189">
        <v>0</v>
      </c>
      <c r="Y2189">
        <v>0</v>
      </c>
    </row>
    <row r="2190" spans="1:25" hidden="1" x14ac:dyDescent="0.2">
      <c r="A2190" t="s">
        <v>965</v>
      </c>
      <c r="B2190" t="s">
        <v>721</v>
      </c>
      <c r="C2190" t="s">
        <v>44</v>
      </c>
      <c r="D2190" t="s">
        <v>59</v>
      </c>
      <c r="E2190">
        <v>8</v>
      </c>
      <c r="F2190" t="s">
        <v>966</v>
      </c>
      <c r="G2190" t="s">
        <v>209</v>
      </c>
      <c r="T2190">
        <v>1</v>
      </c>
      <c r="U2190">
        <v>1</v>
      </c>
      <c r="V2190">
        <v>8</v>
      </c>
      <c r="W2190">
        <v>0</v>
      </c>
      <c r="X2190">
        <v>0</v>
      </c>
      <c r="Y2190">
        <v>0</v>
      </c>
    </row>
    <row r="2191" spans="1:25" hidden="1" x14ac:dyDescent="0.2">
      <c r="A2191" t="s">
        <v>1166</v>
      </c>
      <c r="B2191" t="s">
        <v>721</v>
      </c>
      <c r="C2191" t="s">
        <v>31</v>
      </c>
      <c r="D2191" t="s">
        <v>61</v>
      </c>
      <c r="E2191">
        <v>3</v>
      </c>
      <c r="F2191" t="s">
        <v>1167</v>
      </c>
      <c r="G2191" t="s">
        <v>137</v>
      </c>
      <c r="T2191">
        <v>4</v>
      </c>
      <c r="U2191">
        <v>4</v>
      </c>
      <c r="V2191">
        <v>50</v>
      </c>
      <c r="W2191">
        <v>0</v>
      </c>
      <c r="X2191">
        <v>0</v>
      </c>
      <c r="Y2191">
        <v>0</v>
      </c>
    </row>
    <row r="2192" spans="1:25" hidden="1" x14ac:dyDescent="0.2">
      <c r="A2192" t="s">
        <v>917</v>
      </c>
      <c r="B2192" t="s">
        <v>795</v>
      </c>
      <c r="C2192" t="s">
        <v>48</v>
      </c>
      <c r="D2192" t="s">
        <v>55</v>
      </c>
      <c r="E2192">
        <v>4</v>
      </c>
      <c r="F2192" t="s">
        <v>918</v>
      </c>
      <c r="G2192" t="s">
        <v>139</v>
      </c>
      <c r="T2192">
        <v>2</v>
      </c>
      <c r="U2192">
        <v>1</v>
      </c>
      <c r="V2192">
        <v>1</v>
      </c>
      <c r="W2192">
        <v>0</v>
      </c>
      <c r="X2192">
        <v>0</v>
      </c>
      <c r="Y2192">
        <v>0</v>
      </c>
    </row>
    <row r="2193" spans="1:25" hidden="1" x14ac:dyDescent="0.2">
      <c r="A2193" t="s">
        <v>845</v>
      </c>
      <c r="B2193" t="s">
        <v>721</v>
      </c>
      <c r="C2193" t="s">
        <v>61</v>
      </c>
      <c r="D2193" t="s">
        <v>52</v>
      </c>
      <c r="E2193">
        <v>6</v>
      </c>
      <c r="F2193" t="s">
        <v>846</v>
      </c>
      <c r="G2193" t="s">
        <v>170</v>
      </c>
      <c r="T2193">
        <v>6</v>
      </c>
      <c r="U2193">
        <v>5</v>
      </c>
      <c r="V2193">
        <v>106</v>
      </c>
      <c r="W2193">
        <v>1</v>
      </c>
      <c r="X2193">
        <v>0</v>
      </c>
      <c r="Y2193">
        <v>1</v>
      </c>
    </row>
    <row r="2194" spans="1:25" hidden="1" x14ac:dyDescent="0.2">
      <c r="A2194" t="s">
        <v>1247</v>
      </c>
      <c r="B2194" t="s">
        <v>721</v>
      </c>
      <c r="C2194" t="s">
        <v>47</v>
      </c>
      <c r="D2194" t="s">
        <v>35</v>
      </c>
      <c r="E2194">
        <v>5</v>
      </c>
      <c r="F2194" t="s">
        <v>1248</v>
      </c>
      <c r="G2194" t="s">
        <v>161</v>
      </c>
      <c r="T2194">
        <v>3</v>
      </c>
      <c r="U2194">
        <v>2</v>
      </c>
      <c r="V2194">
        <v>77</v>
      </c>
      <c r="W2194">
        <v>1</v>
      </c>
      <c r="X2194">
        <v>0</v>
      </c>
      <c r="Y2194">
        <v>0</v>
      </c>
    </row>
    <row r="2195" spans="1:25" hidden="1" x14ac:dyDescent="0.2">
      <c r="A2195" t="s">
        <v>961</v>
      </c>
      <c r="B2195" t="s">
        <v>795</v>
      </c>
      <c r="C2195" t="s">
        <v>60</v>
      </c>
      <c r="D2195" t="s">
        <v>39</v>
      </c>
      <c r="E2195">
        <v>1</v>
      </c>
      <c r="F2195" t="s">
        <v>962</v>
      </c>
      <c r="G2195" t="s">
        <v>106</v>
      </c>
      <c r="T2195">
        <v>6</v>
      </c>
      <c r="U2195">
        <v>3</v>
      </c>
      <c r="V2195">
        <v>47</v>
      </c>
      <c r="W2195">
        <v>0</v>
      </c>
      <c r="X2195">
        <v>0</v>
      </c>
      <c r="Y2195">
        <v>0</v>
      </c>
    </row>
    <row r="2196" spans="1:25" hidden="1" x14ac:dyDescent="0.2">
      <c r="A2196" t="s">
        <v>786</v>
      </c>
      <c r="B2196" t="s">
        <v>721</v>
      </c>
      <c r="C2196" t="s">
        <v>37</v>
      </c>
      <c r="D2196" t="s">
        <v>34</v>
      </c>
      <c r="E2196">
        <v>7</v>
      </c>
      <c r="F2196" t="s">
        <v>787</v>
      </c>
      <c r="G2196" t="s">
        <v>193</v>
      </c>
      <c r="T2196">
        <v>6</v>
      </c>
      <c r="U2196">
        <v>4</v>
      </c>
      <c r="V2196">
        <v>35</v>
      </c>
      <c r="W2196">
        <v>0</v>
      </c>
      <c r="X2196">
        <v>0</v>
      </c>
      <c r="Y2196">
        <v>0</v>
      </c>
    </row>
    <row r="2197" spans="1:25" hidden="1" x14ac:dyDescent="0.2">
      <c r="A2197" t="s">
        <v>1251</v>
      </c>
      <c r="B2197" t="s">
        <v>795</v>
      </c>
      <c r="C2197" t="s">
        <v>34</v>
      </c>
      <c r="D2197" t="s">
        <v>41</v>
      </c>
      <c r="E2197">
        <v>4</v>
      </c>
      <c r="F2197" t="s">
        <v>1252</v>
      </c>
      <c r="G2197" t="s">
        <v>152</v>
      </c>
      <c r="T2197">
        <v>1</v>
      </c>
      <c r="U2197">
        <v>1</v>
      </c>
      <c r="V2197">
        <v>7</v>
      </c>
      <c r="W2197">
        <v>0</v>
      </c>
      <c r="X2197">
        <v>0</v>
      </c>
      <c r="Y2197">
        <v>0</v>
      </c>
    </row>
    <row r="2198" spans="1:25" hidden="1" x14ac:dyDescent="0.2">
      <c r="A2198" t="s">
        <v>1154</v>
      </c>
      <c r="B2198" t="s">
        <v>795</v>
      </c>
      <c r="C2198" t="s">
        <v>39</v>
      </c>
      <c r="D2198" t="s">
        <v>61</v>
      </c>
      <c r="E2198">
        <v>7</v>
      </c>
      <c r="F2198" t="s">
        <v>1155</v>
      </c>
      <c r="G2198" t="s">
        <v>187</v>
      </c>
      <c r="T2198">
        <v>2</v>
      </c>
      <c r="U2198">
        <v>2</v>
      </c>
      <c r="V2198">
        <v>10</v>
      </c>
      <c r="W2198">
        <v>1</v>
      </c>
      <c r="X2198">
        <v>0</v>
      </c>
      <c r="Y2198">
        <v>0</v>
      </c>
    </row>
    <row r="2199" spans="1:25" hidden="1" x14ac:dyDescent="0.2">
      <c r="A2199" t="s">
        <v>1255</v>
      </c>
      <c r="B2199" t="s">
        <v>721</v>
      </c>
      <c r="C2199" t="s">
        <v>32</v>
      </c>
      <c r="D2199" t="s">
        <v>43</v>
      </c>
      <c r="E2199">
        <v>7</v>
      </c>
      <c r="F2199" t="s">
        <v>1256</v>
      </c>
      <c r="G2199" t="s">
        <v>189</v>
      </c>
      <c r="T2199">
        <v>4</v>
      </c>
      <c r="U2199">
        <v>3</v>
      </c>
      <c r="V2199">
        <v>27</v>
      </c>
      <c r="W2199">
        <v>1</v>
      </c>
      <c r="X2199">
        <v>0</v>
      </c>
      <c r="Y2199">
        <v>0</v>
      </c>
    </row>
    <row r="2200" spans="1:25" hidden="1" x14ac:dyDescent="0.2">
      <c r="A2200" t="s">
        <v>909</v>
      </c>
      <c r="B2200" t="s">
        <v>795</v>
      </c>
      <c r="C2200" t="s">
        <v>58</v>
      </c>
      <c r="D2200" t="s">
        <v>51</v>
      </c>
      <c r="E2200">
        <v>6</v>
      </c>
      <c r="F2200" t="s">
        <v>910</v>
      </c>
      <c r="G2200" t="s">
        <v>171</v>
      </c>
      <c r="T2200">
        <v>13</v>
      </c>
      <c r="U2200">
        <v>9</v>
      </c>
      <c r="V2200">
        <v>62</v>
      </c>
      <c r="W2200">
        <v>0</v>
      </c>
      <c r="X2200">
        <v>0</v>
      </c>
      <c r="Y2200">
        <v>0</v>
      </c>
    </row>
    <row r="2201" spans="1:25" hidden="1" x14ac:dyDescent="0.2">
      <c r="A2201" t="s">
        <v>1164</v>
      </c>
      <c r="B2201" t="s">
        <v>721</v>
      </c>
      <c r="C2201" t="s">
        <v>54</v>
      </c>
      <c r="D2201" t="s">
        <v>50</v>
      </c>
      <c r="E2201">
        <v>7</v>
      </c>
      <c r="F2201" t="s">
        <v>1165</v>
      </c>
      <c r="G2201" t="s">
        <v>183</v>
      </c>
      <c r="T2201">
        <v>4</v>
      </c>
      <c r="U2201">
        <v>2</v>
      </c>
      <c r="V2201">
        <v>17</v>
      </c>
      <c r="W2201">
        <v>0</v>
      </c>
      <c r="X2201">
        <v>0</v>
      </c>
      <c r="Y2201">
        <v>0</v>
      </c>
    </row>
    <row r="2202" spans="1:25" hidden="1" x14ac:dyDescent="0.2">
      <c r="A2202" t="s">
        <v>831</v>
      </c>
      <c r="B2202" t="s">
        <v>721</v>
      </c>
      <c r="C2202" t="s">
        <v>45</v>
      </c>
      <c r="D2202" t="s">
        <v>46</v>
      </c>
      <c r="E2202">
        <v>8</v>
      </c>
      <c r="F2202" t="s">
        <v>832</v>
      </c>
      <c r="G2202" t="s">
        <v>198</v>
      </c>
      <c r="T2202">
        <v>7</v>
      </c>
      <c r="U2202">
        <v>4</v>
      </c>
      <c r="V2202">
        <v>32</v>
      </c>
      <c r="W2202">
        <v>0</v>
      </c>
      <c r="X2202">
        <v>0</v>
      </c>
      <c r="Y2202">
        <v>0</v>
      </c>
    </row>
    <row r="2203" spans="1:25" hidden="1" x14ac:dyDescent="0.2">
      <c r="A2203" t="s">
        <v>965</v>
      </c>
      <c r="B2203" t="s">
        <v>721</v>
      </c>
      <c r="C2203" t="s">
        <v>44</v>
      </c>
      <c r="D2203" t="s">
        <v>33</v>
      </c>
      <c r="E2203">
        <v>2</v>
      </c>
      <c r="F2203" t="s">
        <v>966</v>
      </c>
      <c r="G2203" t="s">
        <v>111</v>
      </c>
      <c r="T2203">
        <v>4</v>
      </c>
      <c r="U2203">
        <v>1</v>
      </c>
      <c r="V2203">
        <v>15</v>
      </c>
      <c r="W2203">
        <v>0</v>
      </c>
      <c r="X2203">
        <v>0</v>
      </c>
      <c r="Y2203">
        <v>0</v>
      </c>
    </row>
    <row r="2204" spans="1:25" hidden="1" x14ac:dyDescent="0.2">
      <c r="A2204" t="s">
        <v>917</v>
      </c>
      <c r="B2204" t="s">
        <v>795</v>
      </c>
      <c r="C2204" t="s">
        <v>48</v>
      </c>
      <c r="D2204" t="s">
        <v>43</v>
      </c>
      <c r="E2204">
        <v>1</v>
      </c>
      <c r="F2204" t="s">
        <v>918</v>
      </c>
      <c r="G2204" t="s">
        <v>89</v>
      </c>
      <c r="T2204">
        <v>11</v>
      </c>
      <c r="U2204">
        <v>8</v>
      </c>
      <c r="V2204">
        <v>84</v>
      </c>
      <c r="W2204">
        <v>0</v>
      </c>
      <c r="X2204">
        <v>0</v>
      </c>
      <c r="Y2204">
        <v>0</v>
      </c>
    </row>
    <row r="2205" spans="1:25" hidden="1" x14ac:dyDescent="0.2">
      <c r="A2205" t="s">
        <v>953</v>
      </c>
      <c r="B2205" t="s">
        <v>721</v>
      </c>
      <c r="C2205" t="s">
        <v>60</v>
      </c>
      <c r="D2205" t="s">
        <v>55</v>
      </c>
      <c r="E2205">
        <v>6</v>
      </c>
      <c r="F2205" t="s">
        <v>954</v>
      </c>
      <c r="G2205" t="s">
        <v>178</v>
      </c>
      <c r="T2205">
        <v>9</v>
      </c>
      <c r="U2205">
        <v>5</v>
      </c>
      <c r="V2205">
        <v>102</v>
      </c>
      <c r="W2205">
        <v>0</v>
      </c>
      <c r="X2205">
        <v>0</v>
      </c>
      <c r="Y2205">
        <v>1</v>
      </c>
    </row>
    <row r="2206" spans="1:25" hidden="1" x14ac:dyDescent="0.2">
      <c r="A2206" t="s">
        <v>1312</v>
      </c>
      <c r="B2206" t="s">
        <v>795</v>
      </c>
      <c r="C2206" t="s">
        <v>32</v>
      </c>
      <c r="D2206" t="s">
        <v>56</v>
      </c>
      <c r="E2206">
        <v>8</v>
      </c>
      <c r="F2206" t="s">
        <v>1313</v>
      </c>
      <c r="G2206" t="s">
        <v>206</v>
      </c>
      <c r="T2206">
        <v>3</v>
      </c>
      <c r="U2206">
        <v>1</v>
      </c>
      <c r="V2206">
        <v>7</v>
      </c>
      <c r="W2206">
        <v>0</v>
      </c>
      <c r="X2206">
        <v>0</v>
      </c>
      <c r="Y2206">
        <v>0</v>
      </c>
    </row>
    <row r="2207" spans="1:25" hidden="1" x14ac:dyDescent="0.2">
      <c r="A2207" t="s">
        <v>1156</v>
      </c>
      <c r="B2207" t="s">
        <v>721</v>
      </c>
      <c r="C2207" t="s">
        <v>55</v>
      </c>
      <c r="D2207" t="s">
        <v>51</v>
      </c>
      <c r="E2207">
        <v>3</v>
      </c>
      <c r="F2207" t="s">
        <v>1157</v>
      </c>
      <c r="G2207" t="s">
        <v>125</v>
      </c>
      <c r="T2207">
        <v>17</v>
      </c>
      <c r="U2207">
        <v>13</v>
      </c>
      <c r="V2207">
        <v>186</v>
      </c>
      <c r="W2207">
        <v>2</v>
      </c>
      <c r="X2207">
        <v>0</v>
      </c>
      <c r="Y2207">
        <v>1</v>
      </c>
    </row>
    <row r="2208" spans="1:25" hidden="1" x14ac:dyDescent="0.2">
      <c r="A2208" t="s">
        <v>1192</v>
      </c>
      <c r="B2208" t="s">
        <v>795</v>
      </c>
      <c r="C2208" t="s">
        <v>60</v>
      </c>
      <c r="D2208" t="s">
        <v>48</v>
      </c>
      <c r="E2208">
        <v>2</v>
      </c>
      <c r="F2208" t="s">
        <v>1193</v>
      </c>
      <c r="G2208" t="s">
        <v>114</v>
      </c>
      <c r="T2208">
        <v>3</v>
      </c>
      <c r="U2208">
        <v>1</v>
      </c>
      <c r="V2208">
        <v>11</v>
      </c>
      <c r="W2208">
        <v>0</v>
      </c>
      <c r="X2208">
        <v>0</v>
      </c>
      <c r="Y2208">
        <v>0</v>
      </c>
    </row>
    <row r="2209" spans="1:25" hidden="1" x14ac:dyDescent="0.2">
      <c r="A2209" t="s">
        <v>1092</v>
      </c>
      <c r="B2209" t="s">
        <v>721</v>
      </c>
      <c r="C2209" t="s">
        <v>32</v>
      </c>
      <c r="D2209" t="s">
        <v>45</v>
      </c>
      <c r="E2209">
        <v>1</v>
      </c>
      <c r="F2209" t="s">
        <v>1093</v>
      </c>
      <c r="G2209" t="s">
        <v>93</v>
      </c>
      <c r="T2209">
        <v>6</v>
      </c>
      <c r="U2209">
        <v>4</v>
      </c>
      <c r="V2209">
        <v>55</v>
      </c>
      <c r="W2209">
        <v>0</v>
      </c>
      <c r="X2209">
        <v>0</v>
      </c>
      <c r="Y2209">
        <v>0</v>
      </c>
    </row>
    <row r="2210" spans="1:25" hidden="1" x14ac:dyDescent="0.2">
      <c r="A2210" t="s">
        <v>871</v>
      </c>
      <c r="B2210" t="s">
        <v>721</v>
      </c>
      <c r="C2210" t="s">
        <v>46</v>
      </c>
      <c r="D2210" t="s">
        <v>41</v>
      </c>
      <c r="E2210">
        <v>1</v>
      </c>
      <c r="F2210" t="s">
        <v>872</v>
      </c>
      <c r="G2210" t="s">
        <v>100</v>
      </c>
      <c r="T2210">
        <v>3</v>
      </c>
      <c r="U2210">
        <v>0</v>
      </c>
      <c r="V2210">
        <v>0</v>
      </c>
      <c r="W2210">
        <v>0</v>
      </c>
      <c r="X2210">
        <v>0</v>
      </c>
      <c r="Y2210">
        <v>0</v>
      </c>
    </row>
    <row r="2211" spans="1:25" hidden="1" x14ac:dyDescent="0.2">
      <c r="A2211" t="s">
        <v>909</v>
      </c>
      <c r="B2211" t="s">
        <v>795</v>
      </c>
      <c r="C2211" t="s">
        <v>58</v>
      </c>
      <c r="D2211" t="s">
        <v>54</v>
      </c>
      <c r="E2211">
        <v>5</v>
      </c>
      <c r="F2211" t="s">
        <v>910</v>
      </c>
      <c r="G2211" t="s">
        <v>155</v>
      </c>
      <c r="T2211">
        <v>3</v>
      </c>
      <c r="U2211">
        <v>1</v>
      </c>
      <c r="V2211">
        <v>7</v>
      </c>
      <c r="W2211">
        <v>0</v>
      </c>
      <c r="X2211">
        <v>0</v>
      </c>
      <c r="Y2211">
        <v>0</v>
      </c>
    </row>
    <row r="2212" spans="1:25" hidden="1" x14ac:dyDescent="0.2">
      <c r="A2212" t="s">
        <v>1076</v>
      </c>
      <c r="B2212" t="s">
        <v>721</v>
      </c>
      <c r="C2212" t="s">
        <v>56</v>
      </c>
      <c r="D2212" t="s">
        <v>32</v>
      </c>
      <c r="E2212">
        <v>8</v>
      </c>
      <c r="F2212" t="s">
        <v>1077</v>
      </c>
      <c r="G2212" t="s">
        <v>206</v>
      </c>
      <c r="T2212">
        <v>1</v>
      </c>
      <c r="U2212">
        <v>1</v>
      </c>
      <c r="V2212">
        <v>21</v>
      </c>
      <c r="W2212">
        <v>0</v>
      </c>
      <c r="X2212">
        <v>0</v>
      </c>
      <c r="Y2212">
        <v>0</v>
      </c>
    </row>
    <row r="2213" spans="1:25" hidden="1" x14ac:dyDescent="0.2">
      <c r="A2213" t="s">
        <v>889</v>
      </c>
      <c r="B2213" t="s">
        <v>721</v>
      </c>
      <c r="C2213" t="s">
        <v>49</v>
      </c>
      <c r="D2213" t="s">
        <v>56</v>
      </c>
      <c r="E2213">
        <v>7</v>
      </c>
      <c r="F2213" t="s">
        <v>890</v>
      </c>
      <c r="G2213" t="s">
        <v>192</v>
      </c>
      <c r="T2213">
        <v>13</v>
      </c>
      <c r="U2213">
        <v>9</v>
      </c>
      <c r="V2213">
        <v>89</v>
      </c>
      <c r="W2213">
        <v>0</v>
      </c>
      <c r="X2213">
        <v>0</v>
      </c>
      <c r="Y2213">
        <v>0</v>
      </c>
    </row>
    <row r="2214" spans="1:25" hidden="1" x14ac:dyDescent="0.2">
      <c r="A2214" t="s">
        <v>973</v>
      </c>
      <c r="B2214" t="s">
        <v>721</v>
      </c>
      <c r="C2214" t="s">
        <v>51</v>
      </c>
      <c r="D2214" t="s">
        <v>49</v>
      </c>
      <c r="E2214">
        <v>2</v>
      </c>
      <c r="F2214" t="s">
        <v>974</v>
      </c>
      <c r="G2214" t="s">
        <v>113</v>
      </c>
      <c r="T2214">
        <v>4</v>
      </c>
      <c r="U2214">
        <v>3</v>
      </c>
      <c r="V2214">
        <v>45</v>
      </c>
      <c r="W2214">
        <v>1</v>
      </c>
      <c r="X2214">
        <v>0</v>
      </c>
      <c r="Y2214">
        <v>0</v>
      </c>
    </row>
    <row r="2215" spans="1:25" hidden="1" x14ac:dyDescent="0.2">
      <c r="A2215" t="s">
        <v>923</v>
      </c>
      <c r="B2215" t="s">
        <v>721</v>
      </c>
      <c r="C2215" t="s">
        <v>41</v>
      </c>
      <c r="D2215" t="s">
        <v>36</v>
      </c>
      <c r="E2215">
        <v>2</v>
      </c>
      <c r="F2215" t="s">
        <v>924</v>
      </c>
      <c r="G2215" t="s">
        <v>117</v>
      </c>
      <c r="T2215">
        <v>6</v>
      </c>
      <c r="U2215">
        <v>3</v>
      </c>
      <c r="V2215">
        <v>33</v>
      </c>
      <c r="W2215">
        <v>0</v>
      </c>
      <c r="X2215">
        <v>0</v>
      </c>
      <c r="Y2215">
        <v>0</v>
      </c>
    </row>
    <row r="2216" spans="1:25" hidden="1" x14ac:dyDescent="0.2">
      <c r="A2216" t="s">
        <v>790</v>
      </c>
      <c r="B2216" t="s">
        <v>721</v>
      </c>
      <c r="C2216" t="s">
        <v>47</v>
      </c>
      <c r="D2216" t="s">
        <v>35</v>
      </c>
      <c r="E2216">
        <v>5</v>
      </c>
      <c r="F2216" t="s">
        <v>791</v>
      </c>
      <c r="G2216" t="s">
        <v>161</v>
      </c>
      <c r="T2216">
        <v>5</v>
      </c>
      <c r="U2216">
        <v>4</v>
      </c>
      <c r="V2216">
        <v>59</v>
      </c>
      <c r="W2216">
        <v>1</v>
      </c>
      <c r="X2216">
        <v>0</v>
      </c>
      <c r="Y2216">
        <v>0</v>
      </c>
    </row>
    <row r="2217" spans="1:25" hidden="1" x14ac:dyDescent="0.2">
      <c r="A2217" t="s">
        <v>843</v>
      </c>
      <c r="B2217" t="s">
        <v>721</v>
      </c>
      <c r="C2217" t="s">
        <v>58</v>
      </c>
      <c r="D2217" t="s">
        <v>59</v>
      </c>
      <c r="E2217">
        <v>1</v>
      </c>
      <c r="F2217" t="s">
        <v>844</v>
      </c>
      <c r="G2217" t="s">
        <v>96</v>
      </c>
      <c r="T2217">
        <v>2</v>
      </c>
      <c r="U2217">
        <v>2</v>
      </c>
      <c r="V2217">
        <v>27</v>
      </c>
      <c r="W2217">
        <v>0</v>
      </c>
      <c r="X2217">
        <v>0</v>
      </c>
      <c r="Y2217">
        <v>0</v>
      </c>
    </row>
    <row r="2218" spans="1:25" hidden="1" x14ac:dyDescent="0.2">
      <c r="A2218" t="s">
        <v>1249</v>
      </c>
      <c r="B2218" t="s">
        <v>721</v>
      </c>
      <c r="C2218" t="s">
        <v>35</v>
      </c>
      <c r="D2218" t="s">
        <v>45</v>
      </c>
      <c r="E2218">
        <v>7</v>
      </c>
      <c r="F2218" t="s">
        <v>1250</v>
      </c>
      <c r="G2218" t="s">
        <v>185</v>
      </c>
      <c r="T2218">
        <v>1</v>
      </c>
      <c r="U2218">
        <v>0</v>
      </c>
      <c r="V2218">
        <v>0</v>
      </c>
      <c r="W2218">
        <v>0</v>
      </c>
      <c r="X2218">
        <v>0</v>
      </c>
      <c r="Y2218">
        <v>0</v>
      </c>
    </row>
    <row r="2219" spans="1:25" hidden="1" x14ac:dyDescent="0.2">
      <c r="A2219" t="s">
        <v>1198</v>
      </c>
      <c r="B2219" t="s">
        <v>795</v>
      </c>
      <c r="C2219" t="s">
        <v>60</v>
      </c>
      <c r="D2219" t="s">
        <v>35</v>
      </c>
      <c r="E2219">
        <v>8</v>
      </c>
      <c r="F2219" t="s">
        <v>1199</v>
      </c>
      <c r="G2219" t="s">
        <v>203</v>
      </c>
      <c r="T2219">
        <v>1</v>
      </c>
      <c r="U2219">
        <v>0</v>
      </c>
      <c r="V2219">
        <v>0</v>
      </c>
      <c r="W2219">
        <v>0</v>
      </c>
      <c r="X2219">
        <v>0</v>
      </c>
      <c r="Y2219">
        <v>0</v>
      </c>
    </row>
    <row r="2220" spans="1:25" hidden="1" x14ac:dyDescent="0.2">
      <c r="A2220" t="s">
        <v>897</v>
      </c>
      <c r="B2220" t="s">
        <v>721</v>
      </c>
      <c r="C2220" t="s">
        <v>50</v>
      </c>
      <c r="D2220" t="s">
        <v>34</v>
      </c>
      <c r="E2220">
        <v>3</v>
      </c>
      <c r="F2220" t="s">
        <v>898</v>
      </c>
      <c r="G2220" t="s">
        <v>124</v>
      </c>
      <c r="T2220">
        <v>20</v>
      </c>
      <c r="U2220">
        <v>12</v>
      </c>
      <c r="V2220">
        <v>164</v>
      </c>
      <c r="W2220">
        <v>2</v>
      </c>
      <c r="X2220">
        <v>0</v>
      </c>
      <c r="Y2220">
        <v>1</v>
      </c>
    </row>
    <row r="2221" spans="1:25" hidden="1" x14ac:dyDescent="0.2">
      <c r="A2221" t="s">
        <v>1190</v>
      </c>
      <c r="B2221" t="s">
        <v>721</v>
      </c>
      <c r="C2221" t="s">
        <v>53</v>
      </c>
      <c r="D2221" t="s">
        <v>35</v>
      </c>
      <c r="E2221">
        <v>2</v>
      </c>
      <c r="F2221" t="s">
        <v>1191</v>
      </c>
      <c r="G2221" t="s">
        <v>115</v>
      </c>
      <c r="T2221">
        <v>1</v>
      </c>
      <c r="U2221">
        <v>1</v>
      </c>
      <c r="V2221">
        <v>0</v>
      </c>
      <c r="W2221">
        <v>0</v>
      </c>
      <c r="X2221">
        <v>0</v>
      </c>
      <c r="Y2221">
        <v>0</v>
      </c>
    </row>
    <row r="2222" spans="1:25" hidden="1" x14ac:dyDescent="0.2">
      <c r="A2222" t="s">
        <v>1120</v>
      </c>
      <c r="B2222" t="s">
        <v>795</v>
      </c>
      <c r="C2222" t="s">
        <v>40</v>
      </c>
      <c r="D2222" t="s">
        <v>33</v>
      </c>
      <c r="E2222">
        <v>6</v>
      </c>
      <c r="F2222" t="s">
        <v>1121</v>
      </c>
      <c r="G2222" t="s">
        <v>173</v>
      </c>
      <c r="T2222">
        <v>13</v>
      </c>
      <c r="U2222">
        <v>7</v>
      </c>
      <c r="V2222">
        <v>78</v>
      </c>
      <c r="W2222">
        <v>1</v>
      </c>
      <c r="X2222">
        <v>0</v>
      </c>
      <c r="Y2222">
        <v>0</v>
      </c>
    </row>
    <row r="2223" spans="1:25" hidden="1" x14ac:dyDescent="0.2">
      <c r="A2223" t="s">
        <v>913</v>
      </c>
      <c r="B2223" t="s">
        <v>721</v>
      </c>
      <c r="C2223" t="s">
        <v>59</v>
      </c>
      <c r="D2223" t="s">
        <v>43</v>
      </c>
      <c r="E2223">
        <v>6</v>
      </c>
      <c r="F2223" t="s">
        <v>914</v>
      </c>
      <c r="G2223" t="s">
        <v>180</v>
      </c>
      <c r="T2223">
        <v>9</v>
      </c>
      <c r="U2223">
        <v>6</v>
      </c>
      <c r="V2223">
        <v>74</v>
      </c>
      <c r="W2223">
        <v>1</v>
      </c>
      <c r="X2223">
        <v>0</v>
      </c>
      <c r="Y2223">
        <v>0</v>
      </c>
    </row>
    <row r="2224" spans="1:25" hidden="1" x14ac:dyDescent="0.2">
      <c r="A2224" t="s">
        <v>1202</v>
      </c>
      <c r="B2224" t="s">
        <v>795</v>
      </c>
      <c r="C2224" t="s">
        <v>37</v>
      </c>
      <c r="D2224" t="s">
        <v>34</v>
      </c>
      <c r="E2224">
        <v>1</v>
      </c>
      <c r="F2224" t="s">
        <v>1203</v>
      </c>
      <c r="G2224" t="s">
        <v>104</v>
      </c>
      <c r="T2224">
        <v>4</v>
      </c>
      <c r="U2224">
        <v>3</v>
      </c>
      <c r="V2224">
        <v>33</v>
      </c>
      <c r="W2224">
        <v>0</v>
      </c>
      <c r="X2224">
        <v>0</v>
      </c>
      <c r="Y2224">
        <v>0</v>
      </c>
    </row>
    <row r="2225" spans="1:25" hidden="1" x14ac:dyDescent="0.2">
      <c r="A2225" t="s">
        <v>845</v>
      </c>
      <c r="B2225" t="s">
        <v>721</v>
      </c>
      <c r="C2225" t="s">
        <v>61</v>
      </c>
      <c r="D2225" t="s">
        <v>49</v>
      </c>
      <c r="E2225">
        <v>1</v>
      </c>
      <c r="F2225" t="s">
        <v>846</v>
      </c>
      <c r="G2225" t="s">
        <v>94</v>
      </c>
      <c r="T2225">
        <v>2</v>
      </c>
      <c r="U2225">
        <v>1</v>
      </c>
      <c r="V2225">
        <v>22</v>
      </c>
      <c r="W2225">
        <v>0</v>
      </c>
      <c r="X2225">
        <v>0</v>
      </c>
      <c r="Y2225">
        <v>0</v>
      </c>
    </row>
    <row r="2226" spans="1:25" hidden="1" x14ac:dyDescent="0.2">
      <c r="A2226" t="s">
        <v>1032</v>
      </c>
      <c r="B2226" t="s">
        <v>721</v>
      </c>
      <c r="C2226" t="s">
        <v>59</v>
      </c>
      <c r="D2226" t="s">
        <v>54</v>
      </c>
      <c r="E2226">
        <v>3</v>
      </c>
      <c r="F2226" t="s">
        <v>1033</v>
      </c>
      <c r="G2226" t="s">
        <v>126</v>
      </c>
      <c r="T2226">
        <v>1</v>
      </c>
      <c r="U2226">
        <v>0</v>
      </c>
      <c r="V2226">
        <v>0</v>
      </c>
      <c r="W2226">
        <v>0</v>
      </c>
      <c r="X2226">
        <v>0</v>
      </c>
      <c r="Y2226">
        <v>0</v>
      </c>
    </row>
    <row r="2227" spans="1:25" hidden="1" x14ac:dyDescent="0.2">
      <c r="A2227" t="s">
        <v>937</v>
      </c>
      <c r="B2227" t="s">
        <v>795</v>
      </c>
      <c r="C2227" t="s">
        <v>43</v>
      </c>
      <c r="D2227" t="s">
        <v>40</v>
      </c>
      <c r="E2227">
        <v>3</v>
      </c>
      <c r="F2227" t="s">
        <v>938</v>
      </c>
      <c r="G2227" t="s">
        <v>127</v>
      </c>
      <c r="T2227">
        <v>7</v>
      </c>
      <c r="U2227">
        <v>4</v>
      </c>
      <c r="V2227">
        <v>101</v>
      </c>
      <c r="W2227">
        <v>0</v>
      </c>
      <c r="X2227">
        <v>0</v>
      </c>
      <c r="Y2227">
        <v>1</v>
      </c>
    </row>
    <row r="2228" spans="1:25" hidden="1" x14ac:dyDescent="0.2">
      <c r="A2228" t="s">
        <v>1072</v>
      </c>
      <c r="B2228" t="s">
        <v>721</v>
      </c>
      <c r="C2228" t="s">
        <v>31</v>
      </c>
      <c r="D2228" t="s">
        <v>47</v>
      </c>
      <c r="E2228">
        <v>8</v>
      </c>
      <c r="F2228" t="s">
        <v>1073</v>
      </c>
      <c r="G2228" t="s">
        <v>208</v>
      </c>
      <c r="T2228">
        <v>2</v>
      </c>
      <c r="U2228">
        <v>1</v>
      </c>
      <c r="V2228">
        <v>24</v>
      </c>
      <c r="W2228">
        <v>0</v>
      </c>
      <c r="X2228">
        <v>0</v>
      </c>
      <c r="Y2228">
        <v>0</v>
      </c>
    </row>
    <row r="2229" spans="1:25" hidden="1" x14ac:dyDescent="0.2">
      <c r="A2229" t="s">
        <v>1228</v>
      </c>
      <c r="B2229" t="s">
        <v>721</v>
      </c>
      <c r="C2229" t="s">
        <v>38</v>
      </c>
      <c r="D2229" t="s">
        <v>32</v>
      </c>
      <c r="E2229">
        <v>3</v>
      </c>
      <c r="F2229" t="s">
        <v>1229</v>
      </c>
      <c r="G2229" t="s">
        <v>130</v>
      </c>
      <c r="T2229">
        <v>4</v>
      </c>
      <c r="U2229">
        <v>0</v>
      </c>
      <c r="V2229">
        <v>0</v>
      </c>
      <c r="W2229">
        <v>0</v>
      </c>
      <c r="X2229">
        <v>0</v>
      </c>
      <c r="Y2229">
        <v>0</v>
      </c>
    </row>
    <row r="2230" spans="1:25" hidden="1" x14ac:dyDescent="0.2">
      <c r="A2230" t="s">
        <v>1154</v>
      </c>
      <c r="B2230" t="s">
        <v>795</v>
      </c>
      <c r="C2230" t="s">
        <v>39</v>
      </c>
      <c r="D2230" t="s">
        <v>52</v>
      </c>
      <c r="E2230">
        <v>8</v>
      </c>
      <c r="F2230" t="s">
        <v>1155</v>
      </c>
      <c r="G2230" t="s">
        <v>200</v>
      </c>
      <c r="T2230">
        <v>2</v>
      </c>
      <c r="U2230">
        <v>2</v>
      </c>
      <c r="V2230">
        <v>22</v>
      </c>
      <c r="W2230">
        <v>0</v>
      </c>
      <c r="X2230">
        <v>0</v>
      </c>
      <c r="Y2230">
        <v>0</v>
      </c>
    </row>
    <row r="2231" spans="1:25" hidden="1" x14ac:dyDescent="0.2">
      <c r="A2231" t="s">
        <v>762</v>
      </c>
      <c r="B2231" t="s">
        <v>721</v>
      </c>
      <c r="C2231" t="s">
        <v>58</v>
      </c>
      <c r="D2231" t="s">
        <v>37</v>
      </c>
      <c r="E2231">
        <v>4</v>
      </c>
      <c r="F2231" t="s">
        <v>763</v>
      </c>
      <c r="G2231" t="s">
        <v>145</v>
      </c>
      <c r="T2231">
        <v>5</v>
      </c>
      <c r="U2231">
        <v>5</v>
      </c>
      <c r="V2231">
        <v>43</v>
      </c>
      <c r="W2231">
        <v>0</v>
      </c>
      <c r="X2231">
        <v>0</v>
      </c>
      <c r="Y2231">
        <v>0</v>
      </c>
    </row>
    <row r="2232" spans="1:25" hidden="1" x14ac:dyDescent="0.2">
      <c r="A2232" t="s">
        <v>957</v>
      </c>
      <c r="B2232" t="s">
        <v>721</v>
      </c>
      <c r="C2232" t="s">
        <v>53</v>
      </c>
      <c r="D2232" t="s">
        <v>35</v>
      </c>
      <c r="E2232">
        <v>2</v>
      </c>
      <c r="F2232" t="s">
        <v>958</v>
      </c>
      <c r="G2232" t="s">
        <v>115</v>
      </c>
      <c r="T2232">
        <v>7</v>
      </c>
      <c r="U2232">
        <v>6</v>
      </c>
      <c r="V2232">
        <v>23</v>
      </c>
      <c r="W2232">
        <v>1</v>
      </c>
      <c r="X2232">
        <v>0</v>
      </c>
      <c r="Y2232">
        <v>0</v>
      </c>
    </row>
    <row r="2233" spans="1:25" hidden="1" x14ac:dyDescent="0.2">
      <c r="A2233" t="s">
        <v>1142</v>
      </c>
      <c r="B2233" t="s">
        <v>721</v>
      </c>
      <c r="C2233" t="s">
        <v>55</v>
      </c>
      <c r="D2233" t="s">
        <v>48</v>
      </c>
      <c r="E2233">
        <v>4</v>
      </c>
      <c r="F2233" t="s">
        <v>1143</v>
      </c>
      <c r="G2233" t="s">
        <v>139</v>
      </c>
      <c r="T2233">
        <v>2</v>
      </c>
      <c r="U2233">
        <v>1</v>
      </c>
      <c r="V2233">
        <v>17</v>
      </c>
      <c r="W2233">
        <v>0</v>
      </c>
      <c r="X2233">
        <v>0</v>
      </c>
      <c r="Y2233">
        <v>0</v>
      </c>
    </row>
    <row r="2234" spans="1:25" hidden="1" x14ac:dyDescent="0.2">
      <c r="A2234" t="s">
        <v>1066</v>
      </c>
      <c r="B2234" t="s">
        <v>721</v>
      </c>
      <c r="C2234" t="s">
        <v>60</v>
      </c>
      <c r="D2234" t="s">
        <v>35</v>
      </c>
      <c r="E2234">
        <v>8</v>
      </c>
      <c r="F2234" t="s">
        <v>1067</v>
      </c>
      <c r="G2234" t="s">
        <v>203</v>
      </c>
      <c r="T2234">
        <v>4</v>
      </c>
      <c r="U2234">
        <v>2</v>
      </c>
      <c r="V2234">
        <v>33</v>
      </c>
      <c r="W2234">
        <v>0</v>
      </c>
      <c r="X2234">
        <v>0</v>
      </c>
      <c r="Y2234">
        <v>0</v>
      </c>
    </row>
    <row r="2235" spans="1:25" x14ac:dyDescent="0.2">
      <c r="A2235" t="s">
        <v>1018</v>
      </c>
      <c r="B2235" t="s">
        <v>795</v>
      </c>
      <c r="C2235" t="s">
        <v>56</v>
      </c>
      <c r="D2235" t="s">
        <v>52</v>
      </c>
      <c r="E2235">
        <v>4</v>
      </c>
      <c r="F2235" t="s">
        <v>1019</v>
      </c>
      <c r="G2235" t="s">
        <v>147</v>
      </c>
      <c r="T2235">
        <v>2</v>
      </c>
      <c r="U2235">
        <v>2</v>
      </c>
      <c r="V2235">
        <v>14</v>
      </c>
      <c r="W2235">
        <v>0</v>
      </c>
      <c r="X2235">
        <v>0</v>
      </c>
      <c r="Y2235">
        <v>0</v>
      </c>
    </row>
    <row r="2236" spans="1:25" hidden="1" x14ac:dyDescent="0.2">
      <c r="A2236" t="s">
        <v>901</v>
      </c>
      <c r="B2236" t="s">
        <v>721</v>
      </c>
      <c r="C2236" t="s">
        <v>62</v>
      </c>
      <c r="D2236" t="s">
        <v>51</v>
      </c>
      <c r="E2236">
        <v>4</v>
      </c>
      <c r="F2236" t="s">
        <v>902</v>
      </c>
      <c r="G2236" t="s">
        <v>144</v>
      </c>
      <c r="T2236">
        <v>7</v>
      </c>
      <c r="U2236">
        <v>2</v>
      </c>
      <c r="V2236">
        <v>53</v>
      </c>
      <c r="W2236">
        <v>0</v>
      </c>
      <c r="X2236">
        <v>0</v>
      </c>
      <c r="Y2236">
        <v>0</v>
      </c>
    </row>
    <row r="2237" spans="1:25" hidden="1" x14ac:dyDescent="0.2">
      <c r="A2237" t="s">
        <v>1180</v>
      </c>
      <c r="B2237" t="s">
        <v>795</v>
      </c>
      <c r="C2237" t="s">
        <v>42</v>
      </c>
      <c r="D2237" t="s">
        <v>53</v>
      </c>
      <c r="E2237">
        <v>1</v>
      </c>
      <c r="F2237" t="s">
        <v>1181</v>
      </c>
      <c r="G2237" t="s">
        <v>98</v>
      </c>
      <c r="T2237">
        <v>7</v>
      </c>
      <c r="U2237">
        <v>4</v>
      </c>
      <c r="V2237">
        <v>73</v>
      </c>
      <c r="W2237">
        <v>0</v>
      </c>
      <c r="X2237">
        <v>0</v>
      </c>
      <c r="Y2237">
        <v>0</v>
      </c>
    </row>
    <row r="2238" spans="1:25" hidden="1" x14ac:dyDescent="0.2">
      <c r="A2238" t="s">
        <v>1124</v>
      </c>
      <c r="B2238" t="s">
        <v>795</v>
      </c>
      <c r="C2238" t="s">
        <v>33</v>
      </c>
      <c r="D2238" t="s">
        <v>36</v>
      </c>
      <c r="E2238">
        <v>3</v>
      </c>
      <c r="F2238" t="s">
        <v>1125</v>
      </c>
      <c r="G2238" t="s">
        <v>133</v>
      </c>
      <c r="T2238">
        <v>1</v>
      </c>
      <c r="U2238">
        <v>1</v>
      </c>
      <c r="V2238">
        <v>9</v>
      </c>
      <c r="W2238">
        <v>0</v>
      </c>
      <c r="X2238">
        <v>0</v>
      </c>
      <c r="Y2238">
        <v>0</v>
      </c>
    </row>
    <row r="2239" spans="1:25" hidden="1" x14ac:dyDescent="0.2">
      <c r="A2239" t="s">
        <v>1146</v>
      </c>
      <c r="B2239" t="s">
        <v>721</v>
      </c>
      <c r="C2239" t="s">
        <v>57</v>
      </c>
      <c r="D2239" t="s">
        <v>34</v>
      </c>
      <c r="E2239">
        <v>8</v>
      </c>
      <c r="F2239" t="s">
        <v>1147</v>
      </c>
      <c r="G2239" t="s">
        <v>207</v>
      </c>
      <c r="T2239">
        <v>1</v>
      </c>
      <c r="U2239">
        <v>0</v>
      </c>
      <c r="V2239">
        <v>0</v>
      </c>
      <c r="W2239">
        <v>0</v>
      </c>
      <c r="X2239">
        <v>0</v>
      </c>
      <c r="Y2239">
        <v>0</v>
      </c>
    </row>
    <row r="2240" spans="1:25" hidden="1" x14ac:dyDescent="0.2">
      <c r="A2240" t="s">
        <v>867</v>
      </c>
      <c r="B2240" t="s">
        <v>721</v>
      </c>
      <c r="C2240" t="s">
        <v>41</v>
      </c>
      <c r="D2240" t="s">
        <v>44</v>
      </c>
      <c r="E2240">
        <v>3</v>
      </c>
      <c r="F2240" t="s">
        <v>868</v>
      </c>
      <c r="G2240" t="s">
        <v>128</v>
      </c>
      <c r="T2240">
        <v>7</v>
      </c>
      <c r="U2240">
        <v>5</v>
      </c>
      <c r="V2240">
        <v>44</v>
      </c>
      <c r="W2240">
        <v>0</v>
      </c>
      <c r="X2240">
        <v>0</v>
      </c>
      <c r="Y2240">
        <v>0</v>
      </c>
    </row>
    <row r="2241" spans="1:25" hidden="1" x14ac:dyDescent="0.2">
      <c r="A2241" t="s">
        <v>1245</v>
      </c>
      <c r="B2241" t="s">
        <v>721</v>
      </c>
      <c r="C2241" t="s">
        <v>43</v>
      </c>
      <c r="D2241" t="s">
        <v>40</v>
      </c>
      <c r="E2241">
        <v>3</v>
      </c>
      <c r="F2241" t="s">
        <v>1246</v>
      </c>
      <c r="G2241" t="s">
        <v>127</v>
      </c>
      <c r="T2241">
        <v>3</v>
      </c>
      <c r="U2241">
        <v>3</v>
      </c>
      <c r="V2241">
        <v>33</v>
      </c>
      <c r="W2241">
        <v>1</v>
      </c>
      <c r="X2241">
        <v>0</v>
      </c>
      <c r="Y2241">
        <v>0</v>
      </c>
    </row>
    <row r="2242" spans="1:25" hidden="1" x14ac:dyDescent="0.2">
      <c r="A2242" t="s">
        <v>911</v>
      </c>
      <c r="B2242" t="s">
        <v>721</v>
      </c>
      <c r="C2242" t="s">
        <v>50</v>
      </c>
      <c r="D2242" t="s">
        <v>54</v>
      </c>
      <c r="E2242">
        <v>7</v>
      </c>
      <c r="F2242" t="s">
        <v>912</v>
      </c>
      <c r="G2242" t="s">
        <v>183</v>
      </c>
      <c r="T2242">
        <v>5</v>
      </c>
      <c r="U2242">
        <v>3</v>
      </c>
      <c r="V2242">
        <v>43</v>
      </c>
      <c r="W2242">
        <v>0</v>
      </c>
      <c r="X2242">
        <v>0</v>
      </c>
      <c r="Y2242">
        <v>0</v>
      </c>
    </row>
    <row r="2243" spans="1:25" hidden="1" x14ac:dyDescent="0.2">
      <c r="A2243" t="s">
        <v>1333</v>
      </c>
      <c r="B2243" t="s">
        <v>721</v>
      </c>
      <c r="C2243" t="s">
        <v>44</v>
      </c>
      <c r="D2243" t="s">
        <v>33</v>
      </c>
      <c r="E2243">
        <v>2</v>
      </c>
      <c r="F2243" t="s">
        <v>1334</v>
      </c>
      <c r="G2243" t="s">
        <v>111</v>
      </c>
      <c r="T2243">
        <v>1</v>
      </c>
      <c r="U2243">
        <v>0</v>
      </c>
      <c r="V2243">
        <v>0</v>
      </c>
      <c r="W2243">
        <v>0</v>
      </c>
      <c r="X2243">
        <v>0</v>
      </c>
      <c r="Y2243">
        <v>0</v>
      </c>
    </row>
    <row r="2244" spans="1:25" hidden="1" x14ac:dyDescent="0.2">
      <c r="A2244" t="s">
        <v>1198</v>
      </c>
      <c r="B2244" t="s">
        <v>795</v>
      </c>
      <c r="C2244" t="s">
        <v>60</v>
      </c>
      <c r="D2244" t="s">
        <v>48</v>
      </c>
      <c r="E2244">
        <v>2</v>
      </c>
      <c r="F2244" t="s">
        <v>1199</v>
      </c>
      <c r="G2244" t="s">
        <v>114</v>
      </c>
      <c r="T2244">
        <v>2</v>
      </c>
      <c r="U2244">
        <v>2</v>
      </c>
      <c r="V2244">
        <v>10</v>
      </c>
      <c r="W2244">
        <v>0</v>
      </c>
      <c r="X2244">
        <v>0</v>
      </c>
      <c r="Y2244">
        <v>0</v>
      </c>
    </row>
    <row r="2245" spans="1:25" hidden="1" x14ac:dyDescent="0.2">
      <c r="A2245" t="s">
        <v>979</v>
      </c>
      <c r="B2245" t="s">
        <v>721</v>
      </c>
      <c r="C2245" t="s">
        <v>34</v>
      </c>
      <c r="D2245" t="s">
        <v>50</v>
      </c>
      <c r="E2245">
        <v>3</v>
      </c>
      <c r="F2245" t="s">
        <v>980</v>
      </c>
      <c r="G2245" t="s">
        <v>124</v>
      </c>
      <c r="T2245">
        <v>2</v>
      </c>
      <c r="U2245">
        <v>0</v>
      </c>
      <c r="V2245">
        <v>0</v>
      </c>
      <c r="W2245">
        <v>0</v>
      </c>
      <c r="X2245">
        <v>0</v>
      </c>
      <c r="Y2245">
        <v>0</v>
      </c>
    </row>
    <row r="2246" spans="1:25" hidden="1" x14ac:dyDescent="0.2">
      <c r="A2246" t="s">
        <v>1166</v>
      </c>
      <c r="B2246" t="s">
        <v>721</v>
      </c>
      <c r="C2246" t="s">
        <v>31</v>
      </c>
      <c r="D2246" t="s">
        <v>39</v>
      </c>
      <c r="E2246">
        <v>4</v>
      </c>
      <c r="F2246" t="s">
        <v>1167</v>
      </c>
      <c r="G2246" t="s">
        <v>150</v>
      </c>
      <c r="T2246">
        <v>1</v>
      </c>
      <c r="U2246">
        <v>1</v>
      </c>
      <c r="V2246">
        <v>11</v>
      </c>
      <c r="W2246">
        <v>0</v>
      </c>
      <c r="X2246">
        <v>0</v>
      </c>
      <c r="Y2246">
        <v>0</v>
      </c>
    </row>
    <row r="2247" spans="1:25" hidden="1" x14ac:dyDescent="0.2">
      <c r="A2247" t="s">
        <v>1012</v>
      </c>
      <c r="B2247" t="s">
        <v>795</v>
      </c>
      <c r="C2247" t="s">
        <v>57</v>
      </c>
      <c r="D2247" t="s">
        <v>61</v>
      </c>
      <c r="E2247">
        <v>4</v>
      </c>
      <c r="F2247" t="s">
        <v>1013</v>
      </c>
      <c r="G2247" t="s">
        <v>153</v>
      </c>
      <c r="T2247">
        <v>3</v>
      </c>
      <c r="U2247">
        <v>2</v>
      </c>
      <c r="V2247">
        <v>15</v>
      </c>
      <c r="W2247">
        <v>0</v>
      </c>
      <c r="X2247">
        <v>0</v>
      </c>
      <c r="Y2247">
        <v>0</v>
      </c>
    </row>
    <row r="2248" spans="1:25" hidden="1" x14ac:dyDescent="0.2">
      <c r="A2248" t="s">
        <v>1166</v>
      </c>
      <c r="B2248" t="s">
        <v>721</v>
      </c>
      <c r="C2248" t="s">
        <v>31</v>
      </c>
      <c r="D2248" t="s">
        <v>47</v>
      </c>
      <c r="E2248">
        <v>8</v>
      </c>
      <c r="F2248" t="s">
        <v>1167</v>
      </c>
      <c r="G2248" t="s">
        <v>208</v>
      </c>
      <c r="T2248">
        <v>2</v>
      </c>
      <c r="U2248">
        <v>2</v>
      </c>
      <c r="V2248">
        <v>21</v>
      </c>
      <c r="W2248">
        <v>0</v>
      </c>
      <c r="X2248">
        <v>0</v>
      </c>
      <c r="Y2248">
        <v>0</v>
      </c>
    </row>
    <row r="2249" spans="1:25" hidden="1" x14ac:dyDescent="0.2">
      <c r="A2249" t="s">
        <v>1249</v>
      </c>
      <c r="B2249" t="s">
        <v>721</v>
      </c>
      <c r="C2249" t="s">
        <v>35</v>
      </c>
      <c r="D2249" t="s">
        <v>60</v>
      </c>
      <c r="E2249">
        <v>8</v>
      </c>
      <c r="F2249" t="s">
        <v>1250</v>
      </c>
      <c r="G2249" t="s">
        <v>203</v>
      </c>
      <c r="T2249">
        <v>1</v>
      </c>
      <c r="U2249">
        <v>1</v>
      </c>
      <c r="V2249">
        <v>5</v>
      </c>
      <c r="W2249">
        <v>0</v>
      </c>
      <c r="X2249">
        <v>0</v>
      </c>
      <c r="Y2249">
        <v>0</v>
      </c>
    </row>
    <row r="2250" spans="1:25" hidden="1" x14ac:dyDescent="0.2">
      <c r="A2250" t="s">
        <v>1178</v>
      </c>
      <c r="B2250" t="s">
        <v>721</v>
      </c>
      <c r="C2250" t="s">
        <v>34</v>
      </c>
      <c r="D2250" t="s">
        <v>37</v>
      </c>
      <c r="E2250">
        <v>7</v>
      </c>
      <c r="F2250" t="s">
        <v>1179</v>
      </c>
      <c r="G2250" t="s">
        <v>193</v>
      </c>
      <c r="T2250">
        <v>5</v>
      </c>
      <c r="U2250">
        <v>2</v>
      </c>
      <c r="V2250">
        <v>41</v>
      </c>
      <c r="W2250">
        <v>0</v>
      </c>
      <c r="X2250">
        <v>0</v>
      </c>
      <c r="Y2250">
        <v>0</v>
      </c>
    </row>
    <row r="2251" spans="1:25" hidden="1" x14ac:dyDescent="0.2">
      <c r="A2251" t="s">
        <v>786</v>
      </c>
      <c r="B2251" t="s">
        <v>721</v>
      </c>
      <c r="C2251" t="s">
        <v>37</v>
      </c>
      <c r="D2251" t="s">
        <v>41</v>
      </c>
      <c r="E2251">
        <v>8</v>
      </c>
      <c r="F2251" t="s">
        <v>787</v>
      </c>
      <c r="G2251" t="s">
        <v>201</v>
      </c>
      <c r="T2251">
        <v>9</v>
      </c>
      <c r="U2251">
        <v>8</v>
      </c>
      <c r="V2251">
        <v>130</v>
      </c>
      <c r="W2251">
        <v>3</v>
      </c>
      <c r="X2251">
        <v>0</v>
      </c>
      <c r="Y2251">
        <v>1</v>
      </c>
    </row>
    <row r="2252" spans="1:25" hidden="1" x14ac:dyDescent="0.2">
      <c r="A2252" t="s">
        <v>774</v>
      </c>
      <c r="B2252" t="s">
        <v>721</v>
      </c>
      <c r="C2252" t="s">
        <v>57</v>
      </c>
      <c r="D2252" t="s">
        <v>51</v>
      </c>
      <c r="E2252">
        <v>5</v>
      </c>
      <c r="F2252" t="s">
        <v>775</v>
      </c>
      <c r="G2252" t="s">
        <v>160</v>
      </c>
      <c r="T2252">
        <v>5</v>
      </c>
      <c r="U2252">
        <v>2</v>
      </c>
      <c r="V2252">
        <v>29</v>
      </c>
      <c r="W2252">
        <v>0</v>
      </c>
      <c r="X2252">
        <v>0</v>
      </c>
      <c r="Y2252">
        <v>0</v>
      </c>
    </row>
    <row r="2253" spans="1:25" hidden="1" x14ac:dyDescent="0.2">
      <c r="A2253" t="s">
        <v>786</v>
      </c>
      <c r="B2253" t="s">
        <v>721</v>
      </c>
      <c r="C2253" t="s">
        <v>37</v>
      </c>
      <c r="D2253" t="s">
        <v>38</v>
      </c>
      <c r="E2253">
        <v>6</v>
      </c>
      <c r="F2253" t="s">
        <v>787</v>
      </c>
      <c r="G2253" t="s">
        <v>181</v>
      </c>
      <c r="T2253">
        <v>8</v>
      </c>
      <c r="U2253">
        <v>7</v>
      </c>
      <c r="V2253">
        <v>61</v>
      </c>
      <c r="W2253">
        <v>1</v>
      </c>
      <c r="X2253">
        <v>0</v>
      </c>
      <c r="Y2253">
        <v>0</v>
      </c>
    </row>
    <row r="2254" spans="1:25" hidden="1" x14ac:dyDescent="0.2">
      <c r="A2254" t="s">
        <v>1267</v>
      </c>
      <c r="B2254" t="s">
        <v>721</v>
      </c>
      <c r="C2254" t="s">
        <v>34</v>
      </c>
      <c r="D2254" t="s">
        <v>38</v>
      </c>
      <c r="E2254">
        <v>2</v>
      </c>
      <c r="F2254" t="s">
        <v>1268</v>
      </c>
      <c r="G2254" t="s">
        <v>119</v>
      </c>
      <c r="T2254">
        <v>2</v>
      </c>
      <c r="U2254">
        <v>1</v>
      </c>
      <c r="V2254">
        <v>18</v>
      </c>
      <c r="W2254">
        <v>0</v>
      </c>
      <c r="X2254">
        <v>0</v>
      </c>
      <c r="Y2254">
        <v>0</v>
      </c>
    </row>
    <row r="2255" spans="1:25" hidden="1" x14ac:dyDescent="0.2">
      <c r="A2255" t="s">
        <v>1243</v>
      </c>
      <c r="B2255" t="s">
        <v>795</v>
      </c>
      <c r="C2255" t="s">
        <v>40</v>
      </c>
      <c r="D2255" t="s">
        <v>33</v>
      </c>
      <c r="E2255">
        <v>6</v>
      </c>
      <c r="F2255" t="s">
        <v>1244</v>
      </c>
      <c r="G2255" t="s">
        <v>173</v>
      </c>
      <c r="T2255">
        <v>2</v>
      </c>
      <c r="U2255">
        <v>1</v>
      </c>
      <c r="V2255">
        <v>8</v>
      </c>
      <c r="W2255">
        <v>0</v>
      </c>
      <c r="X2255">
        <v>0</v>
      </c>
      <c r="Y2255">
        <v>0</v>
      </c>
    </row>
    <row r="2256" spans="1:25" hidden="1" x14ac:dyDescent="0.2">
      <c r="A2256" t="s">
        <v>764</v>
      </c>
      <c r="B2256" t="s">
        <v>721</v>
      </c>
      <c r="C2256" t="s">
        <v>53</v>
      </c>
      <c r="D2256" t="s">
        <v>37</v>
      </c>
      <c r="E2256">
        <v>3</v>
      </c>
      <c r="F2256" t="s">
        <v>765</v>
      </c>
      <c r="G2256" t="s">
        <v>123</v>
      </c>
      <c r="T2256">
        <v>6</v>
      </c>
      <c r="U2256">
        <v>6</v>
      </c>
      <c r="V2256">
        <v>45</v>
      </c>
      <c r="W2256">
        <v>0</v>
      </c>
      <c r="X2256">
        <v>1</v>
      </c>
      <c r="Y2256">
        <v>0</v>
      </c>
    </row>
    <row r="2257" spans="1:25" hidden="1" x14ac:dyDescent="0.2">
      <c r="A2257" t="s">
        <v>1200</v>
      </c>
      <c r="B2257" t="s">
        <v>795</v>
      </c>
      <c r="C2257" t="s">
        <v>54</v>
      </c>
      <c r="D2257" t="s">
        <v>58</v>
      </c>
      <c r="E2257">
        <v>5</v>
      </c>
      <c r="F2257" t="s">
        <v>1201</v>
      </c>
      <c r="G2257" t="s">
        <v>155</v>
      </c>
      <c r="T2257">
        <v>6</v>
      </c>
      <c r="U2257">
        <v>4</v>
      </c>
      <c r="V2257">
        <v>36</v>
      </c>
      <c r="W2257">
        <v>0</v>
      </c>
      <c r="X2257">
        <v>0</v>
      </c>
      <c r="Y2257">
        <v>0</v>
      </c>
    </row>
    <row r="2258" spans="1:25" hidden="1" x14ac:dyDescent="0.2">
      <c r="A2258" t="s">
        <v>1318</v>
      </c>
      <c r="B2258" t="s">
        <v>721</v>
      </c>
      <c r="C2258" t="s">
        <v>47</v>
      </c>
      <c r="D2258" t="s">
        <v>52</v>
      </c>
      <c r="E2258">
        <v>1</v>
      </c>
      <c r="F2258" t="s">
        <v>1319</v>
      </c>
      <c r="G2258" t="s">
        <v>95</v>
      </c>
      <c r="T2258">
        <v>8</v>
      </c>
      <c r="U2258">
        <v>4</v>
      </c>
      <c r="V2258">
        <v>59</v>
      </c>
      <c r="W2258">
        <v>0</v>
      </c>
      <c r="X2258">
        <v>0</v>
      </c>
      <c r="Y2258">
        <v>0</v>
      </c>
    </row>
    <row r="2259" spans="1:25" hidden="1" x14ac:dyDescent="0.2">
      <c r="A2259" t="s">
        <v>1294</v>
      </c>
      <c r="B2259" t="s">
        <v>795</v>
      </c>
      <c r="C2259" t="s">
        <v>35</v>
      </c>
      <c r="D2259" t="s">
        <v>46</v>
      </c>
      <c r="E2259">
        <v>4</v>
      </c>
      <c r="F2259" t="s">
        <v>1295</v>
      </c>
      <c r="G2259" t="s">
        <v>151</v>
      </c>
      <c r="T2259">
        <v>2</v>
      </c>
      <c r="U2259">
        <v>0</v>
      </c>
      <c r="V2259">
        <v>0</v>
      </c>
      <c r="W2259">
        <v>0</v>
      </c>
      <c r="X2259">
        <v>0</v>
      </c>
      <c r="Y2259">
        <v>0</v>
      </c>
    </row>
    <row r="2260" spans="1:25" hidden="1" x14ac:dyDescent="0.2">
      <c r="A2260" t="s">
        <v>893</v>
      </c>
      <c r="B2260" t="s">
        <v>721</v>
      </c>
      <c r="C2260" t="s">
        <v>46</v>
      </c>
      <c r="D2260" t="s">
        <v>45</v>
      </c>
      <c r="E2260">
        <v>8</v>
      </c>
      <c r="F2260" t="s">
        <v>894</v>
      </c>
      <c r="G2260" t="s">
        <v>198</v>
      </c>
      <c r="T2260">
        <v>8</v>
      </c>
      <c r="U2260">
        <v>4</v>
      </c>
      <c r="V2260">
        <v>106</v>
      </c>
      <c r="W2260">
        <v>1</v>
      </c>
      <c r="X2260">
        <v>0</v>
      </c>
      <c r="Y2260">
        <v>1</v>
      </c>
    </row>
    <row r="2261" spans="1:25" hidden="1" x14ac:dyDescent="0.2">
      <c r="A2261" t="s">
        <v>1138</v>
      </c>
      <c r="B2261" t="s">
        <v>795</v>
      </c>
      <c r="C2261" t="s">
        <v>45</v>
      </c>
      <c r="D2261" t="s">
        <v>32</v>
      </c>
      <c r="E2261">
        <v>1</v>
      </c>
      <c r="F2261" t="s">
        <v>1139</v>
      </c>
      <c r="G2261" t="s">
        <v>93</v>
      </c>
      <c r="T2261">
        <v>5</v>
      </c>
      <c r="U2261">
        <v>3</v>
      </c>
      <c r="V2261">
        <v>38</v>
      </c>
      <c r="W2261">
        <v>0</v>
      </c>
      <c r="X2261">
        <v>0</v>
      </c>
      <c r="Y2261">
        <v>0</v>
      </c>
    </row>
    <row r="2262" spans="1:25" hidden="1" x14ac:dyDescent="0.2">
      <c r="A2262" t="s">
        <v>825</v>
      </c>
      <c r="B2262" t="s">
        <v>721</v>
      </c>
      <c r="C2262" t="s">
        <v>59</v>
      </c>
      <c r="D2262" t="s">
        <v>54</v>
      </c>
      <c r="E2262">
        <v>3</v>
      </c>
      <c r="F2262" t="s">
        <v>826</v>
      </c>
      <c r="G2262" t="s">
        <v>126</v>
      </c>
      <c r="T2262">
        <v>3</v>
      </c>
      <c r="U2262">
        <v>2</v>
      </c>
      <c r="V2262">
        <v>43</v>
      </c>
      <c r="W2262">
        <v>1</v>
      </c>
      <c r="X2262">
        <v>0</v>
      </c>
      <c r="Y2262">
        <v>0</v>
      </c>
    </row>
    <row r="2263" spans="1:25" hidden="1" x14ac:dyDescent="0.2">
      <c r="A2263" t="s">
        <v>1335</v>
      </c>
      <c r="B2263" t="s">
        <v>795</v>
      </c>
      <c r="C2263" t="s">
        <v>47</v>
      </c>
      <c r="D2263" t="s">
        <v>62</v>
      </c>
      <c r="E2263">
        <v>3</v>
      </c>
      <c r="F2263" t="s">
        <v>1336</v>
      </c>
      <c r="G2263" t="s">
        <v>138</v>
      </c>
      <c r="T2263">
        <v>2</v>
      </c>
      <c r="U2263">
        <v>2</v>
      </c>
      <c r="V2263">
        <v>14</v>
      </c>
      <c r="W2263">
        <v>0</v>
      </c>
      <c r="X2263">
        <v>0</v>
      </c>
      <c r="Y2263">
        <v>0</v>
      </c>
    </row>
    <row r="2264" spans="1:25" hidden="1" x14ac:dyDescent="0.2">
      <c r="A2264" t="s">
        <v>1094</v>
      </c>
      <c r="B2264" t="s">
        <v>795</v>
      </c>
      <c r="C2264" t="s">
        <v>35</v>
      </c>
      <c r="D2264" t="s">
        <v>48</v>
      </c>
      <c r="E2264">
        <v>3</v>
      </c>
      <c r="F2264" t="s">
        <v>1095</v>
      </c>
      <c r="G2264" t="s">
        <v>131</v>
      </c>
      <c r="T2264">
        <v>1</v>
      </c>
      <c r="U2264">
        <v>0</v>
      </c>
      <c r="V2264">
        <v>0</v>
      </c>
      <c r="W2264">
        <v>0</v>
      </c>
      <c r="X2264">
        <v>0</v>
      </c>
      <c r="Y2264">
        <v>0</v>
      </c>
    </row>
    <row r="2265" spans="1:25" hidden="1" x14ac:dyDescent="0.2">
      <c r="A2265" t="s">
        <v>959</v>
      </c>
      <c r="B2265" t="s">
        <v>721</v>
      </c>
      <c r="C2265" t="s">
        <v>50</v>
      </c>
      <c r="D2265" t="s">
        <v>38</v>
      </c>
      <c r="E2265">
        <v>1</v>
      </c>
      <c r="F2265" t="s">
        <v>960</v>
      </c>
      <c r="G2265" t="s">
        <v>105</v>
      </c>
      <c r="T2265">
        <v>8</v>
      </c>
      <c r="U2265">
        <v>4</v>
      </c>
      <c r="V2265">
        <v>84</v>
      </c>
      <c r="W2265">
        <v>0</v>
      </c>
      <c r="X2265">
        <v>0</v>
      </c>
      <c r="Y2265">
        <v>0</v>
      </c>
    </row>
    <row r="2266" spans="1:25" hidden="1" x14ac:dyDescent="0.2">
      <c r="A2266" t="s">
        <v>853</v>
      </c>
      <c r="B2266" t="s">
        <v>795</v>
      </c>
      <c r="C2266" t="s">
        <v>53</v>
      </c>
      <c r="D2266" t="s">
        <v>36</v>
      </c>
      <c r="E2266">
        <v>7</v>
      </c>
      <c r="F2266" t="s">
        <v>854</v>
      </c>
      <c r="G2266" t="s">
        <v>191</v>
      </c>
      <c r="T2266">
        <v>13</v>
      </c>
      <c r="U2266">
        <v>11</v>
      </c>
      <c r="V2266">
        <v>72</v>
      </c>
      <c r="W2266">
        <v>2</v>
      </c>
      <c r="X2266">
        <v>0</v>
      </c>
      <c r="Y2266">
        <v>0</v>
      </c>
    </row>
    <row r="2267" spans="1:25" hidden="1" x14ac:dyDescent="0.2">
      <c r="A2267" t="s">
        <v>805</v>
      </c>
      <c r="B2267" t="s">
        <v>721</v>
      </c>
      <c r="C2267" t="s">
        <v>54</v>
      </c>
      <c r="D2267" t="s">
        <v>50</v>
      </c>
      <c r="E2267">
        <v>7</v>
      </c>
      <c r="F2267" t="s">
        <v>806</v>
      </c>
      <c r="G2267" t="s">
        <v>183</v>
      </c>
      <c r="T2267">
        <v>8</v>
      </c>
      <c r="U2267">
        <v>4</v>
      </c>
      <c r="V2267">
        <v>46</v>
      </c>
      <c r="W2267">
        <v>1</v>
      </c>
      <c r="X2267">
        <v>0</v>
      </c>
      <c r="Y2267">
        <v>0</v>
      </c>
    </row>
    <row r="2268" spans="1:25" hidden="1" x14ac:dyDescent="0.2">
      <c r="A2268" t="s">
        <v>1228</v>
      </c>
      <c r="B2268" t="s">
        <v>721</v>
      </c>
      <c r="C2268" t="s">
        <v>38</v>
      </c>
      <c r="D2268" t="s">
        <v>37</v>
      </c>
      <c r="E2268">
        <v>6</v>
      </c>
      <c r="F2268" t="s">
        <v>1229</v>
      </c>
      <c r="G2268" t="s">
        <v>181</v>
      </c>
      <c r="T2268">
        <v>3</v>
      </c>
      <c r="U2268">
        <v>3</v>
      </c>
      <c r="V2268">
        <v>60</v>
      </c>
      <c r="W2268">
        <v>0</v>
      </c>
      <c r="X2268">
        <v>0</v>
      </c>
      <c r="Y2268">
        <v>0</v>
      </c>
    </row>
    <row r="2269" spans="1:25" hidden="1" x14ac:dyDescent="0.2">
      <c r="A2269" t="s">
        <v>1152</v>
      </c>
      <c r="B2269" t="s">
        <v>795</v>
      </c>
      <c r="C2269" t="s">
        <v>44</v>
      </c>
      <c r="D2269" t="s">
        <v>38</v>
      </c>
      <c r="E2269">
        <v>7</v>
      </c>
      <c r="F2269" t="s">
        <v>1153</v>
      </c>
      <c r="G2269" t="s">
        <v>194</v>
      </c>
      <c r="T2269">
        <v>5</v>
      </c>
      <c r="U2269">
        <v>3</v>
      </c>
      <c r="V2269">
        <v>65</v>
      </c>
      <c r="W2269">
        <v>0</v>
      </c>
      <c r="X2269">
        <v>0</v>
      </c>
      <c r="Y2269">
        <v>0</v>
      </c>
    </row>
    <row r="2270" spans="1:25" hidden="1" x14ac:dyDescent="0.2">
      <c r="A2270" t="s">
        <v>891</v>
      </c>
      <c r="B2270" t="s">
        <v>721</v>
      </c>
      <c r="C2270" t="s">
        <v>45</v>
      </c>
      <c r="D2270" t="s">
        <v>54</v>
      </c>
      <c r="E2270">
        <v>2</v>
      </c>
      <c r="F2270" t="s">
        <v>892</v>
      </c>
      <c r="G2270" t="s">
        <v>116</v>
      </c>
      <c r="T2270">
        <v>3</v>
      </c>
      <c r="U2270">
        <v>0</v>
      </c>
      <c r="V2270">
        <v>0</v>
      </c>
      <c r="W2270">
        <v>0</v>
      </c>
      <c r="X2270">
        <v>0</v>
      </c>
      <c r="Y2270">
        <v>0</v>
      </c>
    </row>
    <row r="2271" spans="1:25" hidden="1" x14ac:dyDescent="0.2">
      <c r="A2271" t="s">
        <v>881</v>
      </c>
      <c r="B2271" t="s">
        <v>721</v>
      </c>
      <c r="C2271" t="s">
        <v>55</v>
      </c>
      <c r="D2271" t="s">
        <v>51</v>
      </c>
      <c r="E2271">
        <v>3</v>
      </c>
      <c r="F2271" t="s">
        <v>882</v>
      </c>
      <c r="G2271" t="s">
        <v>125</v>
      </c>
      <c r="T2271">
        <v>1</v>
      </c>
      <c r="U2271">
        <v>0</v>
      </c>
      <c r="V2271">
        <v>0</v>
      </c>
      <c r="W2271">
        <v>0</v>
      </c>
      <c r="X2271">
        <v>0</v>
      </c>
      <c r="Y2271">
        <v>0</v>
      </c>
    </row>
    <row r="2272" spans="1:25" hidden="1" x14ac:dyDescent="0.2">
      <c r="A2272" t="s">
        <v>1150</v>
      </c>
      <c r="B2272" t="s">
        <v>721</v>
      </c>
      <c r="C2272" t="s">
        <v>45</v>
      </c>
      <c r="D2272" t="s">
        <v>32</v>
      </c>
      <c r="E2272">
        <v>1</v>
      </c>
      <c r="F2272" t="s">
        <v>1151</v>
      </c>
      <c r="G2272" t="s">
        <v>93</v>
      </c>
      <c r="T2272">
        <v>6</v>
      </c>
      <c r="U2272">
        <v>3</v>
      </c>
      <c r="V2272">
        <v>24</v>
      </c>
      <c r="W2272">
        <v>0</v>
      </c>
      <c r="X2272">
        <v>0</v>
      </c>
      <c r="Y2272">
        <v>0</v>
      </c>
    </row>
    <row r="2273" spans="1:27" hidden="1" x14ac:dyDescent="0.2">
      <c r="A2273" t="s">
        <v>794</v>
      </c>
      <c r="B2273" t="s">
        <v>795</v>
      </c>
      <c r="C2273" t="s">
        <v>47</v>
      </c>
      <c r="D2273" t="s">
        <v>35</v>
      </c>
      <c r="E2273">
        <v>5</v>
      </c>
      <c r="F2273" t="s">
        <v>796</v>
      </c>
      <c r="G2273" t="s">
        <v>161</v>
      </c>
      <c r="T2273">
        <v>8</v>
      </c>
      <c r="U2273">
        <v>6</v>
      </c>
      <c r="V2273">
        <v>45</v>
      </c>
      <c r="W2273">
        <v>0</v>
      </c>
      <c r="X2273">
        <v>0</v>
      </c>
      <c r="Y2273">
        <v>0</v>
      </c>
    </row>
    <row r="2274" spans="1:27" hidden="1" x14ac:dyDescent="0.2">
      <c r="A2274" t="s">
        <v>847</v>
      </c>
      <c r="B2274" t="s">
        <v>721</v>
      </c>
      <c r="C2274" t="s">
        <v>32</v>
      </c>
      <c r="D2274" t="s">
        <v>59</v>
      </c>
      <c r="E2274">
        <v>2</v>
      </c>
      <c r="F2274" t="s">
        <v>848</v>
      </c>
      <c r="G2274" t="s">
        <v>122</v>
      </c>
      <c r="T2274">
        <v>10</v>
      </c>
      <c r="U2274">
        <v>7</v>
      </c>
      <c r="V2274">
        <v>101</v>
      </c>
      <c r="W2274">
        <v>1</v>
      </c>
      <c r="X2274">
        <v>0</v>
      </c>
      <c r="Y2274">
        <v>1</v>
      </c>
    </row>
    <row r="2275" spans="1:27" hidden="1" x14ac:dyDescent="0.2">
      <c r="A2275" t="s">
        <v>967</v>
      </c>
      <c r="B2275" t="s">
        <v>795</v>
      </c>
      <c r="C2275" t="s">
        <v>38</v>
      </c>
      <c r="D2275" t="s">
        <v>41</v>
      </c>
      <c r="E2275">
        <v>5</v>
      </c>
      <c r="F2275" t="s">
        <v>968</v>
      </c>
      <c r="G2275" t="s">
        <v>159</v>
      </c>
      <c r="T2275">
        <v>3</v>
      </c>
      <c r="U2275">
        <v>3</v>
      </c>
      <c r="V2275">
        <v>44</v>
      </c>
      <c r="W2275">
        <v>1</v>
      </c>
      <c r="X2275">
        <v>0</v>
      </c>
      <c r="Y2275">
        <v>0</v>
      </c>
    </row>
    <row r="2276" spans="1:27" hidden="1" x14ac:dyDescent="0.2">
      <c r="A2276" t="s">
        <v>909</v>
      </c>
      <c r="B2276" t="s">
        <v>795</v>
      </c>
      <c r="C2276" t="s">
        <v>58</v>
      </c>
      <c r="D2276" t="s">
        <v>59</v>
      </c>
      <c r="E2276">
        <v>1</v>
      </c>
      <c r="F2276" t="s">
        <v>910</v>
      </c>
      <c r="G2276" t="s">
        <v>96</v>
      </c>
      <c r="T2276">
        <v>4</v>
      </c>
      <c r="U2276">
        <v>4</v>
      </c>
      <c r="V2276">
        <v>43</v>
      </c>
      <c r="W2276">
        <v>0</v>
      </c>
      <c r="X2276">
        <v>0</v>
      </c>
      <c r="Y2276">
        <v>0</v>
      </c>
    </row>
    <row r="2277" spans="1:27" hidden="1" x14ac:dyDescent="0.2">
      <c r="A2277" t="s">
        <v>772</v>
      </c>
      <c r="B2277" t="s">
        <v>721</v>
      </c>
      <c r="C2277" t="s">
        <v>42</v>
      </c>
      <c r="D2277" t="s">
        <v>43</v>
      </c>
      <c r="E2277">
        <v>8</v>
      </c>
      <c r="F2277" t="s">
        <v>773</v>
      </c>
      <c r="G2277" t="s">
        <v>196</v>
      </c>
      <c r="T2277">
        <v>8</v>
      </c>
      <c r="U2277">
        <v>6</v>
      </c>
      <c r="V2277">
        <v>71</v>
      </c>
      <c r="W2277">
        <v>0</v>
      </c>
      <c r="X2277">
        <v>0</v>
      </c>
      <c r="Y2277">
        <v>0</v>
      </c>
    </row>
    <row r="2278" spans="1:27" hidden="1" x14ac:dyDescent="0.2">
      <c r="A2278" t="s">
        <v>825</v>
      </c>
      <c r="B2278" t="s">
        <v>721</v>
      </c>
      <c r="C2278" t="s">
        <v>59</v>
      </c>
      <c r="D2278" t="s">
        <v>43</v>
      </c>
      <c r="E2278">
        <v>6</v>
      </c>
      <c r="F2278" t="s">
        <v>826</v>
      </c>
      <c r="G2278" t="s">
        <v>180</v>
      </c>
      <c r="T2278">
        <v>4</v>
      </c>
      <c r="U2278">
        <v>2</v>
      </c>
      <c r="V2278">
        <v>30</v>
      </c>
      <c r="W2278">
        <v>0</v>
      </c>
      <c r="X2278">
        <v>0</v>
      </c>
      <c r="Y2278">
        <v>0</v>
      </c>
    </row>
    <row r="2279" spans="1:27" hidden="1" x14ac:dyDescent="0.2">
      <c r="A2279" t="s">
        <v>1088</v>
      </c>
      <c r="B2279" t="s">
        <v>721</v>
      </c>
      <c r="C2279" t="s">
        <v>33</v>
      </c>
      <c r="D2279" t="s">
        <v>44</v>
      </c>
      <c r="E2279">
        <v>2</v>
      </c>
      <c r="F2279" t="s">
        <v>1089</v>
      </c>
      <c r="G2279" t="s">
        <v>111</v>
      </c>
      <c r="T2279">
        <v>12</v>
      </c>
      <c r="U2279">
        <v>6</v>
      </c>
      <c r="V2279">
        <v>34</v>
      </c>
      <c r="W2279">
        <v>0</v>
      </c>
      <c r="X2279">
        <v>0</v>
      </c>
      <c r="Y2279">
        <v>0</v>
      </c>
    </row>
    <row r="2280" spans="1:27" hidden="1" x14ac:dyDescent="0.2">
      <c r="A2280" t="s">
        <v>1146</v>
      </c>
      <c r="B2280" t="s">
        <v>721</v>
      </c>
      <c r="C2280" t="s">
        <v>57</v>
      </c>
      <c r="D2280" t="s">
        <v>51</v>
      </c>
      <c r="E2280">
        <v>5</v>
      </c>
      <c r="F2280" t="s">
        <v>1147</v>
      </c>
      <c r="G2280" t="s">
        <v>160</v>
      </c>
      <c r="T2280">
        <v>3</v>
      </c>
      <c r="U2280">
        <v>2</v>
      </c>
      <c r="V2280">
        <v>38</v>
      </c>
      <c r="W2280">
        <v>1</v>
      </c>
      <c r="X2280">
        <v>0</v>
      </c>
      <c r="Y2280">
        <v>0</v>
      </c>
    </row>
    <row r="2281" spans="1:27" hidden="1" x14ac:dyDescent="0.2">
      <c r="A2281" t="s">
        <v>953</v>
      </c>
      <c r="B2281" t="s">
        <v>721</v>
      </c>
      <c r="C2281" t="s">
        <v>60</v>
      </c>
      <c r="D2281" t="s">
        <v>48</v>
      </c>
      <c r="E2281">
        <v>2</v>
      </c>
      <c r="F2281" t="s">
        <v>954</v>
      </c>
      <c r="G2281" t="s">
        <v>114</v>
      </c>
      <c r="T2281">
        <v>10</v>
      </c>
      <c r="U2281">
        <v>6</v>
      </c>
      <c r="V2281">
        <v>60</v>
      </c>
      <c r="W2281">
        <v>1</v>
      </c>
      <c r="X2281">
        <v>0</v>
      </c>
      <c r="Y2281">
        <v>0</v>
      </c>
    </row>
    <row r="2282" spans="1:27" hidden="1" x14ac:dyDescent="0.2">
      <c r="A2282" t="s">
        <v>893</v>
      </c>
      <c r="B2282" t="s">
        <v>721</v>
      </c>
      <c r="C2282" t="s">
        <v>46</v>
      </c>
      <c r="D2282" t="s">
        <v>48</v>
      </c>
      <c r="E2282">
        <v>6</v>
      </c>
      <c r="F2282" t="s">
        <v>894</v>
      </c>
      <c r="G2282" t="s">
        <v>169</v>
      </c>
      <c r="T2282">
        <v>8</v>
      </c>
      <c r="U2282">
        <v>5</v>
      </c>
      <c r="V2282">
        <v>50</v>
      </c>
      <c r="W2282">
        <v>1</v>
      </c>
      <c r="X2282">
        <v>0</v>
      </c>
      <c r="Y2282">
        <v>0</v>
      </c>
    </row>
    <row r="2283" spans="1:27" hidden="1" x14ac:dyDescent="0.2">
      <c r="A2283" t="s">
        <v>1172</v>
      </c>
      <c r="B2283" t="s">
        <v>795</v>
      </c>
      <c r="C2283" t="s">
        <v>55</v>
      </c>
      <c r="D2283" t="s">
        <v>46</v>
      </c>
      <c r="E2283">
        <v>7</v>
      </c>
      <c r="F2283" t="s">
        <v>1173</v>
      </c>
      <c r="G2283" t="s">
        <v>195</v>
      </c>
      <c r="T2283">
        <v>2</v>
      </c>
      <c r="U2283">
        <v>2</v>
      </c>
      <c r="V2283">
        <v>20</v>
      </c>
      <c r="W2283">
        <v>0</v>
      </c>
      <c r="X2283">
        <v>1</v>
      </c>
      <c r="Y2283">
        <v>0</v>
      </c>
    </row>
    <row r="2284" spans="1:27" hidden="1" x14ac:dyDescent="0.2">
      <c r="A2284" t="s">
        <v>1186</v>
      </c>
      <c r="B2284" t="s">
        <v>721</v>
      </c>
      <c r="C2284" t="s">
        <v>33</v>
      </c>
      <c r="D2284" t="s">
        <v>36</v>
      </c>
      <c r="E2284">
        <v>3</v>
      </c>
      <c r="F2284" t="s">
        <v>1187</v>
      </c>
      <c r="G2284" t="s">
        <v>133</v>
      </c>
      <c r="T2284">
        <v>1</v>
      </c>
      <c r="U2284">
        <v>1</v>
      </c>
      <c r="V2284">
        <v>-1</v>
      </c>
      <c r="W2284">
        <v>0</v>
      </c>
      <c r="X2284">
        <v>0</v>
      </c>
      <c r="Y2284">
        <v>0</v>
      </c>
    </row>
    <row r="2285" spans="1:27" hidden="1" x14ac:dyDescent="0.2">
      <c r="A2285" t="s">
        <v>1124</v>
      </c>
      <c r="B2285" t="s">
        <v>795</v>
      </c>
      <c r="C2285" t="s">
        <v>33</v>
      </c>
      <c r="D2285" t="s">
        <v>50</v>
      </c>
      <c r="E2285">
        <v>4</v>
      </c>
      <c r="F2285" t="s">
        <v>1125</v>
      </c>
      <c r="G2285" t="s">
        <v>142</v>
      </c>
      <c r="T2285">
        <v>6</v>
      </c>
      <c r="U2285">
        <v>1</v>
      </c>
      <c r="V2285">
        <v>6</v>
      </c>
      <c r="W2285">
        <v>0</v>
      </c>
      <c r="X2285">
        <v>0</v>
      </c>
      <c r="Y2285">
        <v>0</v>
      </c>
    </row>
    <row r="2286" spans="1:27" hidden="1" x14ac:dyDescent="0.2">
      <c r="A2286" t="s">
        <v>1285</v>
      </c>
      <c r="B2286" t="s">
        <v>721</v>
      </c>
      <c r="C2286" t="s">
        <v>43</v>
      </c>
      <c r="D2286" t="s">
        <v>42</v>
      </c>
      <c r="E2286">
        <v>8</v>
      </c>
      <c r="F2286" t="s">
        <v>1286</v>
      </c>
      <c r="G2286" t="s">
        <v>196</v>
      </c>
      <c r="T2286">
        <v>7</v>
      </c>
      <c r="U2286">
        <v>4</v>
      </c>
      <c r="V2286">
        <v>47</v>
      </c>
      <c r="W2286">
        <v>0</v>
      </c>
      <c r="X2286">
        <v>0</v>
      </c>
      <c r="Y2286">
        <v>0</v>
      </c>
    </row>
    <row r="2287" spans="1:27" hidden="1" x14ac:dyDescent="0.2">
      <c r="A2287" t="s">
        <v>1008</v>
      </c>
      <c r="B2287" t="s">
        <v>531</v>
      </c>
      <c r="C2287" t="s">
        <v>55</v>
      </c>
      <c r="D2287" t="s">
        <v>51</v>
      </c>
      <c r="E2287">
        <v>3</v>
      </c>
      <c r="F2287" t="s">
        <v>1009</v>
      </c>
      <c r="G2287" t="s">
        <v>125</v>
      </c>
      <c r="T2287">
        <v>3</v>
      </c>
      <c r="U2287">
        <v>2</v>
      </c>
      <c r="V2287">
        <v>11</v>
      </c>
      <c r="W2287">
        <v>0</v>
      </c>
      <c r="X2287">
        <v>0</v>
      </c>
      <c r="Y2287">
        <v>0</v>
      </c>
    </row>
    <row r="2288" spans="1:27" hidden="1" x14ac:dyDescent="0.2">
      <c r="A2288" t="s">
        <v>1337</v>
      </c>
      <c r="B2288" t="s">
        <v>476</v>
      </c>
      <c r="C2288" t="s">
        <v>41</v>
      </c>
      <c r="D2288" t="s">
        <v>44</v>
      </c>
      <c r="E2288">
        <v>3</v>
      </c>
      <c r="Z2288">
        <v>0</v>
      </c>
      <c r="AA2288">
        <v>1</v>
      </c>
    </row>
    <row r="2289" spans="1:27" hidden="1" x14ac:dyDescent="0.2">
      <c r="A2289" t="s">
        <v>1434</v>
      </c>
      <c r="B2289" t="s">
        <v>1344</v>
      </c>
      <c r="C2289" t="s">
        <v>59</v>
      </c>
      <c r="D2289" t="s">
        <v>44</v>
      </c>
      <c r="E2289">
        <v>8</v>
      </c>
      <c r="Z2289">
        <v>1</v>
      </c>
      <c r="AA2289">
        <v>0</v>
      </c>
    </row>
    <row r="2290" spans="1:27" hidden="1" x14ac:dyDescent="0.2">
      <c r="A2290" t="s">
        <v>1338</v>
      </c>
      <c r="B2290" t="s">
        <v>712</v>
      </c>
      <c r="C2290" t="s">
        <v>36</v>
      </c>
      <c r="D2290" t="s">
        <v>41</v>
      </c>
      <c r="E2290">
        <v>2</v>
      </c>
      <c r="Z2290">
        <v>1</v>
      </c>
      <c r="AA2290">
        <v>0</v>
      </c>
    </row>
    <row r="2291" spans="1:27" hidden="1" x14ac:dyDescent="0.2">
      <c r="A2291" t="s">
        <v>1339</v>
      </c>
      <c r="B2291" t="s">
        <v>1292</v>
      </c>
      <c r="C2291" t="s">
        <v>56</v>
      </c>
      <c r="D2291" t="s">
        <v>31</v>
      </c>
      <c r="E2291">
        <v>5</v>
      </c>
      <c r="Z2291">
        <v>1</v>
      </c>
      <c r="AA2291">
        <v>0</v>
      </c>
    </row>
    <row r="2292" spans="1:27" hidden="1" x14ac:dyDescent="0.2">
      <c r="A2292" t="s">
        <v>1340</v>
      </c>
      <c r="B2292" t="s">
        <v>741</v>
      </c>
      <c r="C2292" t="s">
        <v>45</v>
      </c>
      <c r="D2292" t="s">
        <v>32</v>
      </c>
      <c r="E2292">
        <v>1</v>
      </c>
      <c r="Z2292">
        <v>1</v>
      </c>
      <c r="AA2292">
        <v>0</v>
      </c>
    </row>
    <row r="2293" spans="1:27" hidden="1" x14ac:dyDescent="0.2">
      <c r="A2293" t="s">
        <v>1435</v>
      </c>
      <c r="B2293" t="s">
        <v>1344</v>
      </c>
      <c r="C2293" t="s">
        <v>50</v>
      </c>
      <c r="D2293" t="s">
        <v>36</v>
      </c>
      <c r="E2293">
        <v>8</v>
      </c>
      <c r="Z2293">
        <v>1</v>
      </c>
      <c r="AA2293">
        <v>0</v>
      </c>
    </row>
    <row r="2294" spans="1:27" hidden="1" x14ac:dyDescent="0.2">
      <c r="A2294" t="s">
        <v>1341</v>
      </c>
      <c r="B2294" t="s">
        <v>1306</v>
      </c>
      <c r="C2294" t="s">
        <v>52</v>
      </c>
      <c r="D2294" t="s">
        <v>56</v>
      </c>
      <c r="E2294">
        <v>4</v>
      </c>
      <c r="Z2294">
        <v>1</v>
      </c>
      <c r="AA2294">
        <v>0</v>
      </c>
    </row>
    <row r="2295" spans="1:27" hidden="1" x14ac:dyDescent="0.2">
      <c r="A2295" t="s">
        <v>1342</v>
      </c>
      <c r="B2295" t="s">
        <v>721</v>
      </c>
      <c r="C2295" t="s">
        <v>58</v>
      </c>
      <c r="D2295" t="s">
        <v>54</v>
      </c>
      <c r="E2295">
        <v>5</v>
      </c>
      <c r="Z2295">
        <v>1</v>
      </c>
      <c r="AA2295">
        <v>0</v>
      </c>
    </row>
    <row r="2296" spans="1:27" hidden="1" x14ac:dyDescent="0.2">
      <c r="A2296" t="s">
        <v>1343</v>
      </c>
      <c r="B2296" t="s">
        <v>1344</v>
      </c>
      <c r="C2296" t="s">
        <v>36</v>
      </c>
      <c r="D2296" t="s">
        <v>44</v>
      </c>
      <c r="E2296">
        <v>4</v>
      </c>
      <c r="Z2296">
        <v>1</v>
      </c>
      <c r="AA2296">
        <v>0</v>
      </c>
    </row>
    <row r="2297" spans="1:27" hidden="1" x14ac:dyDescent="0.2">
      <c r="A2297" t="s">
        <v>1345</v>
      </c>
      <c r="B2297" t="s">
        <v>1344</v>
      </c>
      <c r="C2297" t="s">
        <v>50</v>
      </c>
      <c r="D2297" t="s">
        <v>41</v>
      </c>
      <c r="E2297">
        <v>6</v>
      </c>
      <c r="Z2297">
        <v>1</v>
      </c>
      <c r="AA2297">
        <v>0</v>
      </c>
    </row>
    <row r="2298" spans="1:27" hidden="1" x14ac:dyDescent="0.2">
      <c r="A2298" t="s">
        <v>1436</v>
      </c>
      <c r="B2298" t="s">
        <v>728</v>
      </c>
      <c r="C2298" t="s">
        <v>39</v>
      </c>
      <c r="D2298" t="s">
        <v>52</v>
      </c>
      <c r="E2298">
        <v>8</v>
      </c>
      <c r="Z2298">
        <v>0</v>
      </c>
      <c r="AA2298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F1" workbookViewId="0">
      <selection activeCell="T28" sqref="T28"/>
    </sheetView>
  </sheetViews>
  <sheetFormatPr baseColWidth="10" defaultRowHeight="16" x14ac:dyDescent="0.2"/>
  <cols>
    <col min="1" max="1" width="23.1640625" bestFit="1" customWidth="1"/>
    <col min="4" max="4" width="8.33203125" customWidth="1"/>
    <col min="5" max="6" width="15.33203125" bestFit="1" customWidth="1"/>
    <col min="7" max="7" width="12.5" bestFit="1" customWidth="1"/>
    <col min="8" max="8" width="12.5" customWidth="1"/>
    <col min="10" max="13" width="10.83203125" hidden="1" customWidth="1"/>
    <col min="16" max="16" width="8.6640625" customWidth="1"/>
  </cols>
  <sheetData>
    <row r="1" spans="1:20" x14ac:dyDescent="0.2">
      <c r="A1" t="s">
        <v>1346</v>
      </c>
      <c r="B1" t="s">
        <v>63</v>
      </c>
      <c r="C1" t="s">
        <v>1348</v>
      </c>
      <c r="D1" t="s">
        <v>1347</v>
      </c>
      <c r="E1" t="s">
        <v>1349</v>
      </c>
      <c r="F1" t="s">
        <v>1350</v>
      </c>
      <c r="G1" t="s">
        <v>1352</v>
      </c>
      <c r="H1" t="s">
        <v>1351</v>
      </c>
      <c r="I1" t="s">
        <v>1417</v>
      </c>
      <c r="J1" t="s">
        <v>1449</v>
      </c>
      <c r="K1" t="s">
        <v>1450</v>
      </c>
      <c r="L1" t="s">
        <v>1451</v>
      </c>
      <c r="M1" t="s">
        <v>1448</v>
      </c>
      <c r="N1" t="s">
        <v>1438</v>
      </c>
      <c r="O1" t="s">
        <v>1439</v>
      </c>
      <c r="Q1" t="s">
        <v>1466</v>
      </c>
      <c r="R1" t="s">
        <v>1465</v>
      </c>
      <c r="S1" t="s">
        <v>1467</v>
      </c>
      <c r="T1" t="s">
        <v>1468</v>
      </c>
    </row>
    <row r="2" spans="1:20" x14ac:dyDescent="0.2">
      <c r="A2" t="s">
        <v>196</v>
      </c>
      <c r="B2" t="s">
        <v>43</v>
      </c>
      <c r="C2" t="s">
        <v>42</v>
      </c>
      <c r="D2">
        <v>36</v>
      </c>
      <c r="E2" t="str">
        <f>VLOOKUP(B2,'Off Analysis'!$A$2:$O$33,14,FALSE)</f>
        <v>GOOD</v>
      </c>
      <c r="F2" t="str">
        <f>VLOOKUP(C2,'Def Analysis'!$A$2:$S$33,18,FALSE)</f>
        <v>BELOW AVERAGE</v>
      </c>
      <c r="G2" t="str">
        <f>VLOOKUP(B2,'Off Analysis'!$A$2:$O$33,15,FALSE)</f>
        <v>PASS</v>
      </c>
      <c r="H2">
        <f>VLOOKUP(C2,'Def Analysis'!$A$2:$S$33,15,FALSE)</f>
        <v>26</v>
      </c>
      <c r="I2" s="10">
        <f>((SUMIFS(QBRBWRTE!$J:$J,QBRBWRTE!$C:$C,B2,QBRBWRTE!$G:$G,A2)*VLOOKUP($G$32,Scoring!$A$2:$BT$4,5,FALSE))+(SUMIFS(QBRBWRTE!$K:$K,QBRBWRTE!$C:$C,B2,QBRBWRTE!$G:$G,A2)*VLOOKUP($G$32,Scoring!$A$2:$BT$4,6,FALSE))+(SUMIFS(QBRBWRTE!$L:$L,QBRBWRTE!$C:$C,B2,QBRBWRTE!$G:$G,A2)*VLOOKUP($G$32,Scoring!$A$2:$BT$4,8,FALSE))-(SUMIFS(QBRBWRTE!$M:$M,QBRBWRTE!$C:$C,B2,QBRBWRTE!$G:$G,A2)*VLOOKUP($G$32,Scoring!$A$2:$BT$4,7,FALSE))-(SUMIFS(QBRBWRTE!$Z:$Z,QBRBWRTE!$C:$C,B2,QBRBWRTE!$G:$G,A2,QBRBWRTE!$B:$B,"QB")*VLOOKUP($G$32,Scoring!$A$2:$BT$4,21,FALSE)))</f>
        <v>30.240000000000002</v>
      </c>
      <c r="J2">
        <f>VLOOKUP(E2,'Off Analysis'!$Q$2:$R$7,2,FALSE)</f>
        <v>5</v>
      </c>
      <c r="K2">
        <f>VLOOKUP(F2,'Def Analysis'!$U$2:$V$7,2,FALSE)</f>
        <v>3</v>
      </c>
      <c r="L2">
        <f>J2-K2</f>
        <v>2</v>
      </c>
      <c r="M2" s="2">
        <f>IF(GameData!$E$515+(L2*(GameData!$E$516*0.5))&lt;0,0,ROUND(GameData!$E$515+(L2*(GameData!$E$516*0.74)),0))</f>
        <v>38</v>
      </c>
      <c r="N2" t="str">
        <f>IF(M2&gt;=31,"VERY HIGH",IF(M2&gt;=25,"HIGH",IF(M2&gt;=14,"AVERAGE",IF(M2&gt;=7,"LOW","VERY LOW"))))</f>
        <v>VERY HIGH</v>
      </c>
      <c r="O2" t="str">
        <f>IF(D2&gt;=31,"VERY HIGH",IF(D2&gt;=25,"HIGH",IF(D2&gt;=14,"AVERAGE",IF(D2&gt;=7,"LOW","VERY LOW"))))</f>
        <v>VERY HIGH</v>
      </c>
      <c r="P2" t="str">
        <f>IF(N2&lt;&gt;O2,IF(ABS(D2-M2)&gt;GameData!$E$516,"MISS",""),"")</f>
        <v/>
      </c>
      <c r="Q2">
        <f>VLOOKUP($C2,'Def Analysis'!$A$2:$Q$33,14,FALSE)</f>
        <v>24</v>
      </c>
      <c r="R2">
        <f>VLOOKUP($C2,'Def Analysis'!$A$2:$Q$33,15,FALSE)</f>
        <v>26</v>
      </c>
      <c r="S2">
        <f>VLOOKUP($C2,'Def Analysis'!$A$2:$Q$33,16,FALSE)</f>
        <v>24</v>
      </c>
      <c r="T2">
        <f>VLOOKUP($C2,'Def Analysis'!$A$2:$Q$33,17,FALSE)</f>
        <v>30</v>
      </c>
    </row>
    <row r="3" spans="1:20" x14ac:dyDescent="0.2">
      <c r="A3" t="s">
        <v>196</v>
      </c>
      <c r="B3" t="s">
        <v>42</v>
      </c>
      <c r="C3" t="s">
        <v>43</v>
      </c>
      <c r="D3">
        <v>7</v>
      </c>
      <c r="E3" t="str">
        <f>VLOOKUP(B3,'Off Analysis'!$A$2:$O$33,14,FALSE)</f>
        <v>BELOW AVERAGE</v>
      </c>
      <c r="F3" t="str">
        <f>VLOOKUP(C3,'Def Analysis'!$A$2:$S$33,18,FALSE)</f>
        <v>ABOVE AVERAGE</v>
      </c>
      <c r="G3" t="str">
        <f>VLOOKUP(B3,'Off Analysis'!$A$2:$O$33,15,FALSE)</f>
        <v>PASS</v>
      </c>
      <c r="H3">
        <f>VLOOKUP(C3,'Def Analysis'!$A$2:$S$33,15,FALSE)</f>
        <v>9</v>
      </c>
      <c r="I3" s="10">
        <f>((SUMIFS(QBRBWRTE!$J:$J,QBRBWRTE!$C:$C,B3,QBRBWRTE!$G:$G,A3)*VLOOKUP($G$32,Scoring!$A$2:$BT$4,5,FALSE))+(SUMIFS(QBRBWRTE!$K:$K,QBRBWRTE!$C:$C,B3,QBRBWRTE!$G:$G,A3)*VLOOKUP($G$32,Scoring!$A$2:$BT$4,6,FALSE))+(SUMIFS(QBRBWRTE!$L:$L,QBRBWRTE!$C:$C,B3,QBRBWRTE!$G:$G,A3)*VLOOKUP($G$32,Scoring!$A$2:$BT$4,8,FALSE))-(SUMIFS(QBRBWRTE!$M:$M,QBRBWRTE!$C:$C,B3,QBRBWRTE!$G:$G,A3)*VLOOKUP($G$32,Scoring!$A$2:$BT$4,7,FALSE))-(SUMIFS(QBRBWRTE!$Z:$Z,QBRBWRTE!$C:$C,B3,QBRBWRTE!$G:$G,A3,QBRBWRTE!$B:$B,"QB")*VLOOKUP($G$32,Scoring!$A$2:$BT$4,21,FALSE)))</f>
        <v>14</v>
      </c>
      <c r="J3">
        <f>VLOOKUP(E3,'Off Analysis'!$Q$2:$R$7,2,FALSE)</f>
        <v>3</v>
      </c>
      <c r="K3">
        <f>VLOOKUP(F3,'Def Analysis'!$U$2:$V$7,2,FALSE)</f>
        <v>4</v>
      </c>
      <c r="L3">
        <f t="shared" ref="L3:L29" si="0">J3-K3</f>
        <v>-1</v>
      </c>
      <c r="M3" s="2">
        <f>IF(GameData!$E$515+(L3*(GameData!$E$516*0.5))&lt;0,0,ROUND(GameData!$E$515+(L3*(GameData!$E$516*0.74)),0))</f>
        <v>16</v>
      </c>
      <c r="N3" t="str">
        <f>IF(M3&gt;=31,"VERY HIGH",IF(M3&gt;=25,"HIGH",IF(M3&gt;=14,"AVERAGE",IF(M3&gt;=7,"LOW","VERY LOW"))))</f>
        <v>AVERAGE</v>
      </c>
      <c r="O3" t="str">
        <f t="shared" ref="O3:O29" si="1">IF(D3&gt;=31,"VERY HIGH",IF(D3&gt;=25,"HIGH",IF(D3&gt;=14,"AVERAGE",IF(D3&gt;=7,"LOW","VERY LOW"))))</f>
        <v>LOW</v>
      </c>
      <c r="P3" t="str">
        <f>IF(N3&lt;&gt;O3,IF(ABS(D3-M3)&gt;GameData!$E$516,"MISS",""),"")</f>
        <v/>
      </c>
      <c r="Q3">
        <f>VLOOKUP($C3,'Def Analysis'!$A$2:$Q$33,14,FALSE)</f>
        <v>21</v>
      </c>
      <c r="R3">
        <f>VLOOKUP($C3,'Def Analysis'!$A$2:$Q$33,15,FALSE)</f>
        <v>9</v>
      </c>
      <c r="S3">
        <f>VLOOKUP($C3,'Def Analysis'!$A$2:$Q$33,16,FALSE)</f>
        <v>16</v>
      </c>
      <c r="T3">
        <f>VLOOKUP($C3,'Def Analysis'!$A$2:$Q$33,17,FALSE)</f>
        <v>6</v>
      </c>
    </row>
    <row r="4" spans="1:20" x14ac:dyDescent="0.2">
      <c r="A4" t="s">
        <v>197</v>
      </c>
      <c r="B4" t="s">
        <v>61</v>
      </c>
      <c r="C4" t="s">
        <v>62</v>
      </c>
      <c r="D4">
        <v>10</v>
      </c>
      <c r="E4" t="str">
        <f>VLOOKUP(B4,'Off Analysis'!$A$2:$O$33,14,FALSE)</f>
        <v>POOR</v>
      </c>
      <c r="F4" t="str">
        <f>VLOOKUP(C4,'Def Analysis'!$A$2:$S$33,18,FALSE)</f>
        <v>ABOVE AVERAGE</v>
      </c>
      <c r="G4" t="str">
        <f>VLOOKUP(B4,'Off Analysis'!$A$2:$O$33,15,FALSE)</f>
        <v>HEAVY PASS</v>
      </c>
      <c r="H4">
        <f>VLOOKUP(C4,'Def Analysis'!$A$2:$S$33,15,FALSE)</f>
        <v>16</v>
      </c>
      <c r="I4" s="10">
        <f>((SUMIFS(QBRBWRTE!$J:$J,QBRBWRTE!$C:$C,B4,QBRBWRTE!$G:$G,A4)*VLOOKUP($G$32,Scoring!$A$2:$BT$4,5,FALSE))+(SUMIFS(QBRBWRTE!$K:$K,QBRBWRTE!$C:$C,B4,QBRBWRTE!$G:$G,A4)*VLOOKUP($G$32,Scoring!$A$2:$BT$4,6,FALSE))+(SUMIFS(QBRBWRTE!$L:$L,QBRBWRTE!$C:$C,B4,QBRBWRTE!$G:$G,A4)*VLOOKUP($G$32,Scoring!$A$2:$BT$4,8,FALSE))-(SUMIFS(QBRBWRTE!$M:$M,QBRBWRTE!$C:$C,B4,QBRBWRTE!$G:$G,A4)*VLOOKUP($G$32,Scoring!$A$2:$BT$4,7,FALSE))-(SUMIFS(QBRBWRTE!$Z:$Z,QBRBWRTE!$C:$C,B4,QBRBWRTE!$G:$G,A4,QBRBWRTE!$B:$B,"QB")*VLOOKUP($G$32,Scoring!$A$2:$BT$4,21,FALSE)))</f>
        <v>15.08</v>
      </c>
      <c r="J4">
        <f>VLOOKUP(E4,'Off Analysis'!$Q$2:$R$7,2,FALSE)</f>
        <v>2</v>
      </c>
      <c r="K4">
        <f>VLOOKUP(F4,'Def Analysis'!$U$2:$V$7,2,FALSE)</f>
        <v>4</v>
      </c>
      <c r="L4">
        <f t="shared" si="0"/>
        <v>-2</v>
      </c>
      <c r="M4" s="2">
        <f>IF(GameData!$E$515+(L4*(GameData!$E$516*0.5))&lt;0,0,ROUND(GameData!$E$515+(L4*(GameData!$E$516*0.74)),0))</f>
        <v>9</v>
      </c>
      <c r="N4" t="str">
        <f>IF(M4&gt;=31,"VERY HIGH",IF(M4&gt;=25,"HIGH",IF(M4&gt;=14,"AVERAGE",IF(M4&gt;=7,"LOW","VERY LOW"))))</f>
        <v>LOW</v>
      </c>
      <c r="O4" t="str">
        <f t="shared" si="1"/>
        <v>LOW</v>
      </c>
      <c r="P4" t="str">
        <f>IF(N4&lt;&gt;O4,IF(ABS(D4-M4)&gt;GameData!$E$516,"MISS",""),"")</f>
        <v/>
      </c>
      <c r="Q4">
        <f>VLOOKUP($C4,'Def Analysis'!$A$2:$Q$33,14,FALSE)</f>
        <v>27</v>
      </c>
      <c r="R4">
        <f>VLOOKUP($C4,'Def Analysis'!$A$2:$Q$33,15,FALSE)</f>
        <v>16</v>
      </c>
      <c r="S4">
        <f>VLOOKUP($C4,'Def Analysis'!$A$2:$Q$33,16,FALSE)</f>
        <v>31</v>
      </c>
      <c r="T4">
        <f>VLOOKUP($C4,'Def Analysis'!$A$2:$Q$33,17,FALSE)</f>
        <v>2</v>
      </c>
    </row>
    <row r="5" spans="1:20" x14ac:dyDescent="0.2">
      <c r="A5" t="s">
        <v>197</v>
      </c>
      <c r="B5" t="s">
        <v>62</v>
      </c>
      <c r="C5" t="s">
        <v>61</v>
      </c>
      <c r="D5">
        <v>45</v>
      </c>
      <c r="E5" t="str">
        <f>VLOOKUP(B5,'Off Analysis'!$A$2:$O$33,14,FALSE)</f>
        <v>BELOW AVERAGE</v>
      </c>
      <c r="F5" t="str">
        <f>VLOOKUP(C5,'Def Analysis'!$A$2:$S$33,18,FALSE)</f>
        <v>POOR</v>
      </c>
      <c r="G5" t="str">
        <f>VLOOKUP(B5,'Off Analysis'!$A$2:$O$33,15,FALSE)</f>
        <v>BALANCED</v>
      </c>
      <c r="H5">
        <f>VLOOKUP(C5,'Def Analysis'!$A$2:$S$33,15,FALSE)</f>
        <v>23</v>
      </c>
      <c r="I5" s="10">
        <f>((SUMIFS(QBRBWRTE!$J:$J,QBRBWRTE!$C:$C,B5,QBRBWRTE!$G:$G,A5)*VLOOKUP($G$32,Scoring!$A$2:$BT$4,5,FALSE))+(SUMIFS(QBRBWRTE!$K:$K,QBRBWRTE!$C:$C,B5,QBRBWRTE!$G:$G,A5)*VLOOKUP($G$32,Scoring!$A$2:$BT$4,6,FALSE))+(SUMIFS(QBRBWRTE!$L:$L,QBRBWRTE!$C:$C,B5,QBRBWRTE!$G:$G,A5)*VLOOKUP($G$32,Scoring!$A$2:$BT$4,8,FALSE))-(SUMIFS(QBRBWRTE!$M:$M,QBRBWRTE!$C:$C,B5,QBRBWRTE!$G:$G,A5)*VLOOKUP($G$32,Scoring!$A$2:$BT$4,7,FALSE))-(SUMIFS(QBRBWRTE!$Z:$Z,QBRBWRTE!$C:$C,B5,QBRBWRTE!$G:$G,A5,QBRBWRTE!$B:$B,"QB")*VLOOKUP($G$32,Scoring!$A$2:$BT$4,21,FALSE)))</f>
        <v>13.96</v>
      </c>
      <c r="J5">
        <f>VLOOKUP(E5,'Off Analysis'!$Q$2:$R$7,2,FALSE)</f>
        <v>3</v>
      </c>
      <c r="K5">
        <f>VLOOKUP(F5,'Def Analysis'!$U$2:$V$7,2,FALSE)</f>
        <v>2</v>
      </c>
      <c r="L5">
        <f t="shared" si="0"/>
        <v>1</v>
      </c>
      <c r="M5" s="2">
        <f>IF(GameData!$E$515+(L5*(GameData!$E$516*0.5))&lt;0,0,ROUND(GameData!$E$515+(L5*(GameData!$E$516*0.74)),0))</f>
        <v>31</v>
      </c>
      <c r="N5" t="str">
        <f>IF(M5&gt;=31,"VERY HIGH",IF(M5&gt;=25,"HIGH",IF(M5&gt;=14,"AVERAGE",IF(M5&gt;=7,"LOW","VERY LOW"))))</f>
        <v>VERY HIGH</v>
      </c>
      <c r="O5" t="str">
        <f t="shared" si="1"/>
        <v>VERY HIGH</v>
      </c>
      <c r="P5" t="str">
        <f>IF(N5&lt;&gt;O5,IF(ABS(D5-M5)&gt;GameData!$E$516,"MISS",""),"")</f>
        <v/>
      </c>
      <c r="Q5">
        <f>VLOOKUP($C5,'Def Analysis'!$A$2:$Q$33,14,FALSE)</f>
        <v>28</v>
      </c>
      <c r="R5">
        <f>VLOOKUP($C5,'Def Analysis'!$A$2:$Q$33,15,FALSE)</f>
        <v>23</v>
      </c>
      <c r="S5">
        <f>VLOOKUP($C5,'Def Analysis'!$A$2:$Q$33,16,FALSE)</f>
        <v>19</v>
      </c>
      <c r="T5">
        <f>VLOOKUP($C5,'Def Analysis'!$A$2:$Q$33,17,FALSE)</f>
        <v>20</v>
      </c>
    </row>
    <row r="6" spans="1:20" x14ac:dyDescent="0.2">
      <c r="A6" t="s">
        <v>198</v>
      </c>
      <c r="B6" t="s">
        <v>46</v>
      </c>
      <c r="C6" t="s">
        <v>45</v>
      </c>
      <c r="D6">
        <v>34</v>
      </c>
      <c r="E6" t="str">
        <f>VLOOKUP(B6,'Off Analysis'!$A$2:$O$33,14,FALSE)</f>
        <v>GOOD</v>
      </c>
      <c r="F6" t="str">
        <f>VLOOKUP(C6,'Def Analysis'!$A$2:$S$33,18,FALSE)</f>
        <v>BELOW AVERAGE</v>
      </c>
      <c r="G6" t="str">
        <f>VLOOKUP(B6,'Off Analysis'!$A$2:$O$33,15,FALSE)</f>
        <v>BALANCED</v>
      </c>
      <c r="H6">
        <f>VLOOKUP(C6,'Def Analysis'!$A$2:$S$33,15,FALSE)</f>
        <v>25</v>
      </c>
      <c r="I6" s="10">
        <f>((SUMIFS(QBRBWRTE!$J:$J,QBRBWRTE!$C:$C,B6,QBRBWRTE!$G:$G,A6)*VLOOKUP($G$32,Scoring!$A$2:$BT$4,5,FALSE))+(SUMIFS(QBRBWRTE!$K:$K,QBRBWRTE!$C:$C,B6,QBRBWRTE!$G:$G,A6)*VLOOKUP($G$32,Scoring!$A$2:$BT$4,6,FALSE))+(SUMIFS(QBRBWRTE!$L:$L,QBRBWRTE!$C:$C,B6,QBRBWRTE!$G:$G,A6)*VLOOKUP($G$32,Scoring!$A$2:$BT$4,8,FALSE))-(SUMIFS(QBRBWRTE!$M:$M,QBRBWRTE!$C:$C,B6,QBRBWRTE!$G:$G,A6)*VLOOKUP($G$32,Scoring!$A$2:$BT$4,7,FALSE))-(SUMIFS(QBRBWRTE!$Z:$Z,QBRBWRTE!$C:$C,B6,QBRBWRTE!$G:$G,A6,QBRBWRTE!$B:$B,"QB")*VLOOKUP($G$32,Scoring!$A$2:$BT$4,21,FALSE)))</f>
        <v>31.96</v>
      </c>
      <c r="J6">
        <f>VLOOKUP(E6,'Off Analysis'!$Q$2:$R$7,2,FALSE)</f>
        <v>5</v>
      </c>
      <c r="K6">
        <f>VLOOKUP(F6,'Def Analysis'!$U$2:$V$7,2,FALSE)</f>
        <v>3</v>
      </c>
      <c r="L6">
        <f t="shared" si="0"/>
        <v>2</v>
      </c>
      <c r="M6" s="2">
        <f>IF(GameData!$E$515+(L6*(GameData!$E$516*0.5))&lt;0,0,ROUND(GameData!$E$515+(L6*(GameData!$E$516*0.74)),0))</f>
        <v>38</v>
      </c>
      <c r="N6" t="str">
        <f>IF(M6&gt;=31,"VERY HIGH",IF(M6&gt;=25,"HIGH",IF(M6&gt;=14,"AVERAGE",IF(M6&gt;=7,"LOW","VERY LOW"))))</f>
        <v>VERY HIGH</v>
      </c>
      <c r="O6" t="str">
        <f t="shared" si="1"/>
        <v>VERY HIGH</v>
      </c>
      <c r="P6" t="str">
        <f>IF(N6&lt;&gt;O6,IF(ABS(D6-M6)&gt;GameData!$E$516,"MISS",""),"")</f>
        <v/>
      </c>
      <c r="Q6">
        <f>VLOOKUP($C6,'Def Analysis'!$A$2:$Q$33,14,FALSE)</f>
        <v>22</v>
      </c>
      <c r="R6">
        <f>VLOOKUP($C6,'Def Analysis'!$A$2:$Q$33,15,FALSE)</f>
        <v>25</v>
      </c>
      <c r="S6">
        <f>VLOOKUP($C6,'Def Analysis'!$A$2:$Q$33,16,FALSE)</f>
        <v>8</v>
      </c>
      <c r="T6">
        <f>VLOOKUP($C6,'Def Analysis'!$A$2:$Q$33,17,FALSE)</f>
        <v>5</v>
      </c>
    </row>
    <row r="7" spans="1:20" x14ac:dyDescent="0.2">
      <c r="A7" t="s">
        <v>198</v>
      </c>
      <c r="B7" t="s">
        <v>45</v>
      </c>
      <c r="C7" t="s">
        <v>46</v>
      </c>
      <c r="D7">
        <v>20</v>
      </c>
      <c r="E7" t="str">
        <f>VLOOKUP(B7,'Off Analysis'!$A$2:$O$33,14,FALSE)</f>
        <v>BELOW AVERAGE</v>
      </c>
      <c r="F7" t="str">
        <f>VLOOKUP(C7,'Def Analysis'!$A$2:$S$33,18,FALSE)</f>
        <v>BELOW AVERAGE</v>
      </c>
      <c r="G7" t="str">
        <f>VLOOKUP(B7,'Off Analysis'!$A$2:$O$33,15,FALSE)</f>
        <v>BALANCED</v>
      </c>
      <c r="H7">
        <f>VLOOKUP(C7,'Def Analysis'!$A$2:$S$33,15,FALSE)</f>
        <v>3</v>
      </c>
      <c r="I7" s="10">
        <f>((SUMIFS(QBRBWRTE!$J:$J,QBRBWRTE!$C:$C,B7,QBRBWRTE!$G:$G,A7)*VLOOKUP($G$32,Scoring!$A$2:$BT$4,5,FALSE))+(SUMIFS(QBRBWRTE!$K:$K,QBRBWRTE!$C:$C,B7,QBRBWRTE!$G:$G,A7)*VLOOKUP($G$32,Scoring!$A$2:$BT$4,6,FALSE))+(SUMIFS(QBRBWRTE!$L:$L,QBRBWRTE!$C:$C,B7,QBRBWRTE!$G:$G,A7)*VLOOKUP($G$32,Scoring!$A$2:$BT$4,8,FALSE))-(SUMIFS(QBRBWRTE!$M:$M,QBRBWRTE!$C:$C,B7,QBRBWRTE!$G:$G,A7)*VLOOKUP($G$32,Scoring!$A$2:$BT$4,7,FALSE))-(SUMIFS(QBRBWRTE!$Z:$Z,QBRBWRTE!$C:$C,B7,QBRBWRTE!$G:$G,A7,QBRBWRTE!$B:$B,"QB")*VLOOKUP($G$32,Scoring!$A$2:$BT$4,21,FALSE)))</f>
        <v>22.92</v>
      </c>
      <c r="J7">
        <f>VLOOKUP(E7,'Off Analysis'!$Q$2:$R$7,2,FALSE)</f>
        <v>3</v>
      </c>
      <c r="K7">
        <f>VLOOKUP(F7,'Def Analysis'!$U$2:$V$7,2,FALSE)</f>
        <v>3</v>
      </c>
      <c r="L7">
        <f t="shared" si="0"/>
        <v>0</v>
      </c>
      <c r="M7" s="2">
        <f>IF(GameData!$E$515+(L7*(GameData!$E$516*0.5))&lt;0,0,ROUND(GameData!$E$515+(L7*(GameData!$E$516*0.74)),0))</f>
        <v>23</v>
      </c>
      <c r="N7" t="str">
        <f t="shared" ref="N7:N29" si="2">IF(M7&gt;=31,"VERY HIGH",IF(M7&gt;=25,"HIGH",IF(M7&gt;=14,"AVERAGE",IF(M7&gt;=7,"LOW","VERY LOW"))))</f>
        <v>AVERAGE</v>
      </c>
      <c r="O7" t="str">
        <f t="shared" si="1"/>
        <v>AVERAGE</v>
      </c>
      <c r="P7" t="str">
        <f>IF(N7&lt;&gt;O7,IF(ABS(D7-M7)&gt;GameData!$E$516,"MISS",""),"")</f>
        <v/>
      </c>
      <c r="Q7">
        <f>VLOOKUP($C7,'Def Analysis'!$A$2:$Q$33,14,FALSE)</f>
        <v>5</v>
      </c>
      <c r="R7">
        <f>VLOOKUP($C7,'Def Analysis'!$A$2:$Q$33,15,FALSE)</f>
        <v>3</v>
      </c>
      <c r="S7">
        <f>VLOOKUP($C7,'Def Analysis'!$A$2:$Q$33,16,FALSE)</f>
        <v>21</v>
      </c>
      <c r="T7">
        <f>VLOOKUP($C7,'Def Analysis'!$A$2:$Q$33,17,FALSE)</f>
        <v>1</v>
      </c>
    </row>
    <row r="8" spans="1:20" x14ac:dyDescent="0.2">
      <c r="A8" t="s">
        <v>199</v>
      </c>
      <c r="B8" t="s">
        <v>51</v>
      </c>
      <c r="C8" t="s">
        <v>48</v>
      </c>
      <c r="D8">
        <v>16</v>
      </c>
      <c r="E8" t="str">
        <f>VLOOKUP(B8,'Off Analysis'!$A$2:$O$33,14,FALSE)</f>
        <v>GOOD</v>
      </c>
      <c r="F8" t="str">
        <f>VLOOKUP(C8,'Def Analysis'!$A$2:$S$33,18,FALSE)</f>
        <v>GOOD</v>
      </c>
      <c r="G8" t="str">
        <f>VLOOKUP(B8,'Off Analysis'!$A$2:$O$33,15,FALSE)</f>
        <v>BALANCED</v>
      </c>
      <c r="H8">
        <f>VLOOKUP(C8,'Def Analysis'!$A$2:$S$33,15,FALSE)</f>
        <v>4</v>
      </c>
      <c r="I8" s="10">
        <f>((SUMIFS(QBRBWRTE!$J:$J,QBRBWRTE!$C:$C,B8,QBRBWRTE!$G:$G,A8)*VLOOKUP($G$32,Scoring!$A$2:$BT$4,5,FALSE))+(SUMIFS(QBRBWRTE!$K:$K,QBRBWRTE!$C:$C,B8,QBRBWRTE!$G:$G,A8)*VLOOKUP($G$32,Scoring!$A$2:$BT$4,6,FALSE))+(SUMIFS(QBRBWRTE!$L:$L,QBRBWRTE!$C:$C,B8,QBRBWRTE!$G:$G,A8)*VLOOKUP($G$32,Scoring!$A$2:$BT$4,8,FALSE))-(SUMIFS(QBRBWRTE!$M:$M,QBRBWRTE!$C:$C,B8,QBRBWRTE!$G:$G,A8)*VLOOKUP($G$32,Scoring!$A$2:$BT$4,7,FALSE))-(SUMIFS(QBRBWRTE!$Z:$Z,QBRBWRTE!$C:$C,B8,QBRBWRTE!$G:$G,A8,QBRBWRTE!$B:$B,"QB")*VLOOKUP($G$32,Scoring!$A$2:$BT$4,21,FALSE)))</f>
        <v>15.24</v>
      </c>
      <c r="J8">
        <f>VLOOKUP(E8,'Off Analysis'!$Q$2:$R$7,2,FALSE)</f>
        <v>5</v>
      </c>
      <c r="K8">
        <f>VLOOKUP(F8,'Def Analysis'!$U$2:$V$7,2,FALSE)</f>
        <v>5</v>
      </c>
      <c r="L8">
        <f t="shared" si="0"/>
        <v>0</v>
      </c>
      <c r="M8" s="2">
        <f>IF(GameData!$E$515+(L8*(GameData!$E$516*0.5))&lt;0,0,ROUND(GameData!$E$515+(L8*(GameData!$E$516*0.74)),0))</f>
        <v>23</v>
      </c>
      <c r="N8" t="str">
        <f t="shared" si="2"/>
        <v>AVERAGE</v>
      </c>
      <c r="O8" t="str">
        <f t="shared" si="1"/>
        <v>AVERAGE</v>
      </c>
      <c r="P8" t="str">
        <f>IF(N8&lt;&gt;O8,IF(ABS(D8-M8)&gt;GameData!$E$516,"MISS",""),"")</f>
        <v/>
      </c>
      <c r="Q8">
        <f>VLOOKUP($C8,'Def Analysis'!$A$2:$Q$33,14,FALSE)</f>
        <v>8</v>
      </c>
      <c r="R8">
        <f>VLOOKUP($C8,'Def Analysis'!$A$2:$Q$33,15,FALSE)</f>
        <v>4</v>
      </c>
      <c r="S8">
        <f>VLOOKUP($C8,'Def Analysis'!$A$2:$Q$33,16,FALSE)</f>
        <v>9</v>
      </c>
      <c r="T8">
        <f>VLOOKUP($C8,'Def Analysis'!$A$2:$Q$33,17,FALSE)</f>
        <v>29</v>
      </c>
    </row>
    <row r="9" spans="1:20" x14ac:dyDescent="0.2">
      <c r="A9" t="s">
        <v>199</v>
      </c>
      <c r="B9" t="s">
        <v>48</v>
      </c>
      <c r="C9" t="s">
        <v>51</v>
      </c>
      <c r="D9">
        <v>10</v>
      </c>
      <c r="E9" t="str">
        <f>VLOOKUP(B9,'Off Analysis'!$A$2:$O$33,14,FALSE)</f>
        <v>ABOVE AVERAGE</v>
      </c>
      <c r="F9" t="str">
        <f>VLOOKUP(C9,'Def Analysis'!$A$2:$S$33,18,FALSE)</f>
        <v>GOOD</v>
      </c>
      <c r="G9" t="str">
        <f>VLOOKUP(B9,'Off Analysis'!$A$2:$O$33,15,FALSE)</f>
        <v>BALANCED</v>
      </c>
      <c r="H9">
        <f>VLOOKUP(C9,'Def Analysis'!$A$2:$S$33,15,FALSE)</f>
        <v>17</v>
      </c>
      <c r="I9" s="10">
        <f>((SUMIFS(QBRBWRTE!$J:$J,QBRBWRTE!$C:$C,B9,QBRBWRTE!$G:$G,A9)*VLOOKUP($G$32,Scoring!$A$2:$BT$4,5,FALSE))+(SUMIFS(QBRBWRTE!$K:$K,QBRBWRTE!$C:$C,B9,QBRBWRTE!$G:$G,A9)*VLOOKUP($G$32,Scoring!$A$2:$BT$4,6,FALSE))+(SUMIFS(QBRBWRTE!$L:$L,QBRBWRTE!$C:$C,B9,QBRBWRTE!$G:$G,A9)*VLOOKUP($G$32,Scoring!$A$2:$BT$4,8,FALSE))-(SUMIFS(QBRBWRTE!$M:$M,QBRBWRTE!$C:$C,B9,QBRBWRTE!$G:$G,A9)*VLOOKUP($G$32,Scoring!$A$2:$BT$4,7,FALSE))-(SUMIFS(QBRBWRTE!$Z:$Z,QBRBWRTE!$C:$C,B9,QBRBWRTE!$G:$G,A9,QBRBWRTE!$B:$B,"QB")*VLOOKUP($G$32,Scoring!$A$2:$BT$4,21,FALSE)))</f>
        <v>17.48</v>
      </c>
      <c r="J9">
        <f>VLOOKUP(E9,'Off Analysis'!$Q$2:$R$7,2,FALSE)</f>
        <v>4</v>
      </c>
      <c r="K9">
        <f>VLOOKUP(F9,'Def Analysis'!$U$2:$V$7,2,FALSE)</f>
        <v>5</v>
      </c>
      <c r="L9">
        <f t="shared" si="0"/>
        <v>-1</v>
      </c>
      <c r="M9" s="2">
        <f>IF(GameData!$E$515+(L9*(GameData!$E$516*0.5))&lt;0,0,ROUND(GameData!$E$515+(L9*(GameData!$E$516*0.74)),0))</f>
        <v>16</v>
      </c>
      <c r="N9" t="str">
        <f t="shared" si="2"/>
        <v>AVERAGE</v>
      </c>
      <c r="O9" t="str">
        <f t="shared" si="1"/>
        <v>LOW</v>
      </c>
      <c r="P9" t="str">
        <f>IF(N9&lt;&gt;O9,IF(ABS(D9-M9)&gt;GameData!$E$516,"MISS",""),"")</f>
        <v/>
      </c>
      <c r="Q9">
        <f>VLOOKUP($C9,'Def Analysis'!$A$2:$Q$33,14,FALSE)</f>
        <v>3</v>
      </c>
      <c r="R9">
        <f>VLOOKUP($C9,'Def Analysis'!$A$2:$Q$33,15,FALSE)</f>
        <v>17</v>
      </c>
      <c r="S9">
        <f>VLOOKUP($C9,'Def Analysis'!$A$2:$Q$33,16,FALSE)</f>
        <v>23</v>
      </c>
      <c r="T9">
        <f>VLOOKUP($C9,'Def Analysis'!$A$2:$Q$33,17,FALSE)</f>
        <v>3</v>
      </c>
    </row>
    <row r="10" spans="1:20" x14ac:dyDescent="0.2">
      <c r="A10" t="s">
        <v>200</v>
      </c>
      <c r="B10" t="s">
        <v>39</v>
      </c>
      <c r="C10" t="s">
        <v>52</v>
      </c>
      <c r="D10">
        <v>23</v>
      </c>
      <c r="E10" t="str">
        <f>VLOOKUP(B10,'Off Analysis'!$A$2:$O$33,14,FALSE)</f>
        <v>BELOW AVERAGE</v>
      </c>
      <c r="F10" t="str">
        <f>VLOOKUP(C10,'Def Analysis'!$A$2:$S$33,18,FALSE)</f>
        <v>BELOW AVERAGE</v>
      </c>
      <c r="G10" t="str">
        <f>VLOOKUP(B10,'Off Analysis'!$A$2:$O$33,15,FALSE)</f>
        <v>RUN</v>
      </c>
      <c r="H10">
        <f>VLOOKUP(C10,'Def Analysis'!$A$2:$S$33,15,FALSE)</f>
        <v>5</v>
      </c>
      <c r="I10" s="10">
        <f>((SUMIFS(QBRBWRTE!$J:$J,QBRBWRTE!$C:$C,B10,QBRBWRTE!$G:$G,A10)*VLOOKUP($G$32,Scoring!$A$2:$BT$4,5,FALSE))+(SUMIFS(QBRBWRTE!$K:$K,QBRBWRTE!$C:$C,B10,QBRBWRTE!$G:$G,A10)*VLOOKUP($G$32,Scoring!$A$2:$BT$4,6,FALSE))+(SUMIFS(QBRBWRTE!$L:$L,QBRBWRTE!$C:$C,B10,QBRBWRTE!$G:$G,A10)*VLOOKUP($G$32,Scoring!$A$2:$BT$4,8,FALSE))-(SUMIFS(QBRBWRTE!$M:$M,QBRBWRTE!$C:$C,B10,QBRBWRTE!$G:$G,A10)*VLOOKUP($G$32,Scoring!$A$2:$BT$4,7,FALSE))-(SUMIFS(QBRBWRTE!$Z:$Z,QBRBWRTE!$C:$C,B10,QBRBWRTE!$G:$G,A10,QBRBWRTE!$B:$B,"QB")*VLOOKUP($G$32,Scoring!$A$2:$BT$4,21,FALSE)))</f>
        <v>12.48</v>
      </c>
      <c r="J10">
        <f>VLOOKUP(E10,'Off Analysis'!$Q$2:$R$7,2,FALSE)</f>
        <v>3</v>
      </c>
      <c r="K10">
        <f>VLOOKUP(F10,'Def Analysis'!$U$2:$V$7,2,FALSE)</f>
        <v>3</v>
      </c>
      <c r="L10">
        <f t="shared" si="0"/>
        <v>0</v>
      </c>
      <c r="M10" s="2">
        <f>IF(GameData!$E$515+(L10*(GameData!$E$516*0.5))&lt;0,0,ROUND(GameData!$E$515+(L10*(GameData!$E$516*0.74)),0))</f>
        <v>23</v>
      </c>
      <c r="N10" t="str">
        <f t="shared" si="2"/>
        <v>AVERAGE</v>
      </c>
      <c r="O10" t="str">
        <f t="shared" si="1"/>
        <v>AVERAGE</v>
      </c>
      <c r="P10" t="str">
        <f>IF(N10&lt;&gt;O10,IF(ABS(D10-M10)&gt;GameData!$E$516,"MISS",""),"")</f>
        <v/>
      </c>
      <c r="Q10">
        <f>VLOOKUP($C10,'Def Analysis'!$A$2:$Q$33,14,FALSE)</f>
        <v>25</v>
      </c>
      <c r="R10">
        <f>VLOOKUP($C10,'Def Analysis'!$A$2:$Q$33,15,FALSE)</f>
        <v>5</v>
      </c>
      <c r="S10">
        <f>VLOOKUP($C10,'Def Analysis'!$A$2:$Q$33,16,FALSE)</f>
        <v>30</v>
      </c>
      <c r="T10">
        <f>VLOOKUP($C10,'Def Analysis'!$A$2:$Q$33,17,FALSE)</f>
        <v>15</v>
      </c>
    </row>
    <row r="11" spans="1:20" x14ac:dyDescent="0.2">
      <c r="A11" t="s">
        <v>200</v>
      </c>
      <c r="B11" t="s">
        <v>52</v>
      </c>
      <c r="C11" t="s">
        <v>39</v>
      </c>
      <c r="D11">
        <v>20</v>
      </c>
      <c r="E11" t="str">
        <f>VLOOKUP(B11,'Off Analysis'!$A$2:$O$33,14,FALSE)</f>
        <v>BELOW AVERAGE</v>
      </c>
      <c r="F11" t="str">
        <f>VLOOKUP(C11,'Def Analysis'!$A$2:$S$33,18,FALSE)</f>
        <v>ABOVE AVERAGE</v>
      </c>
      <c r="G11" t="str">
        <f>VLOOKUP(B11,'Off Analysis'!$A$2:$O$33,15,FALSE)</f>
        <v>BALANCED</v>
      </c>
      <c r="H11">
        <f>VLOOKUP(C11,'Def Analysis'!$A$2:$S$33,15,FALSE)</f>
        <v>21</v>
      </c>
      <c r="I11" s="10">
        <f>((SUMIFS(QBRBWRTE!$J:$J,QBRBWRTE!$C:$C,B11,QBRBWRTE!$G:$G,A11)*VLOOKUP($G$32,Scoring!$A$2:$BT$4,5,FALSE))+(SUMIFS(QBRBWRTE!$K:$K,QBRBWRTE!$C:$C,B11,QBRBWRTE!$G:$G,A11)*VLOOKUP($G$32,Scoring!$A$2:$BT$4,6,FALSE))+(SUMIFS(QBRBWRTE!$L:$L,QBRBWRTE!$C:$C,B11,QBRBWRTE!$G:$G,A11)*VLOOKUP($G$32,Scoring!$A$2:$BT$4,8,FALSE))-(SUMIFS(QBRBWRTE!$M:$M,QBRBWRTE!$C:$C,B11,QBRBWRTE!$G:$G,A11)*VLOOKUP($G$32,Scoring!$A$2:$BT$4,7,FALSE))-(SUMIFS(QBRBWRTE!$Z:$Z,QBRBWRTE!$C:$C,B11,QBRBWRTE!$G:$G,A11,QBRBWRTE!$B:$B,"QB")*VLOOKUP($G$32,Scoring!$A$2:$BT$4,21,FALSE)))</f>
        <v>12.44</v>
      </c>
      <c r="J11">
        <f>VLOOKUP(E11,'Off Analysis'!$Q$2:$R$7,2,FALSE)</f>
        <v>3</v>
      </c>
      <c r="K11">
        <f>VLOOKUP(F11,'Def Analysis'!$U$2:$V$7,2,FALSE)</f>
        <v>4</v>
      </c>
      <c r="L11">
        <f t="shared" si="0"/>
        <v>-1</v>
      </c>
      <c r="M11" s="2">
        <f>IF(GameData!$E$515+(L11*(GameData!$E$516*0.5))&lt;0,0,ROUND(GameData!$E$515+(L11*(GameData!$E$516*0.74)),0))</f>
        <v>16</v>
      </c>
      <c r="N11" t="str">
        <f t="shared" si="2"/>
        <v>AVERAGE</v>
      </c>
      <c r="O11" t="str">
        <f t="shared" si="1"/>
        <v>AVERAGE</v>
      </c>
      <c r="P11" t="str">
        <f>IF(N11&lt;&gt;O11,IF(ABS(D11-M11)&gt;GameData!$E$516,"MISS",""),"")</f>
        <v/>
      </c>
      <c r="Q11">
        <f>VLOOKUP($C11,'Def Analysis'!$A$2:$Q$33,14,FALSE)</f>
        <v>16</v>
      </c>
      <c r="R11">
        <f>VLOOKUP($C11,'Def Analysis'!$A$2:$Q$33,15,FALSE)</f>
        <v>21</v>
      </c>
      <c r="S11">
        <f>VLOOKUP($C11,'Def Analysis'!$A$2:$Q$33,16,FALSE)</f>
        <v>13</v>
      </c>
      <c r="T11">
        <f>VLOOKUP($C11,'Def Analysis'!$A$2:$Q$33,17,FALSE)</f>
        <v>11</v>
      </c>
    </row>
    <row r="12" spans="1:20" x14ac:dyDescent="0.2">
      <c r="A12" t="s">
        <v>201</v>
      </c>
      <c r="B12" t="s">
        <v>37</v>
      </c>
      <c r="C12" t="s">
        <v>41</v>
      </c>
      <c r="D12">
        <v>49</v>
      </c>
      <c r="E12" t="str">
        <f>VLOOKUP(B12,'Off Analysis'!$A$2:$O$33,14,FALSE)</f>
        <v>ABOVE AVERAGE</v>
      </c>
      <c r="F12" t="str">
        <f>VLOOKUP(C12,'Def Analysis'!$A$2:$S$33,18,FALSE)</f>
        <v>BELOW AVERAGE</v>
      </c>
      <c r="G12" t="str">
        <f>VLOOKUP(B12,'Off Analysis'!$A$2:$O$33,15,FALSE)</f>
        <v>BALANCED</v>
      </c>
      <c r="H12">
        <f>VLOOKUP(C12,'Def Analysis'!$A$2:$S$33,15,FALSE)</f>
        <v>18</v>
      </c>
      <c r="I12" s="10">
        <f>((SUMIFS(QBRBWRTE!$J:$J,QBRBWRTE!$C:$C,B12,QBRBWRTE!$G:$G,A12)*VLOOKUP($G$32,Scoring!$A$2:$BT$4,5,FALSE))+(SUMIFS(QBRBWRTE!$K:$K,QBRBWRTE!$C:$C,B12,QBRBWRTE!$G:$G,A12)*VLOOKUP($G$32,Scoring!$A$2:$BT$4,6,FALSE))+(SUMIFS(QBRBWRTE!$L:$L,QBRBWRTE!$C:$C,B12,QBRBWRTE!$G:$G,A12)*VLOOKUP($G$32,Scoring!$A$2:$BT$4,8,FALSE))-(SUMIFS(QBRBWRTE!$M:$M,QBRBWRTE!$C:$C,B12,QBRBWRTE!$G:$G,A12)*VLOOKUP($G$32,Scoring!$A$2:$BT$4,7,FALSE))-(SUMIFS(QBRBWRTE!$Z:$Z,QBRBWRTE!$C:$C,B12,QBRBWRTE!$G:$G,A12,QBRBWRTE!$B:$B,"QB")*VLOOKUP($G$32,Scoring!$A$2:$BT$4,21,FALSE)))</f>
        <v>38</v>
      </c>
      <c r="J12">
        <f>VLOOKUP(E12,'Off Analysis'!$Q$2:$R$7,2,FALSE)</f>
        <v>4</v>
      </c>
      <c r="K12">
        <f>VLOOKUP(F12,'Def Analysis'!$U$2:$V$7,2,FALSE)</f>
        <v>3</v>
      </c>
      <c r="L12">
        <f t="shared" si="0"/>
        <v>1</v>
      </c>
      <c r="M12" s="2">
        <f>IF(GameData!$E$515+(L12*(GameData!$E$516*0.5))&lt;0,0,ROUND(GameData!$E$515+(L12*(GameData!$E$516*0.74)),0))</f>
        <v>31</v>
      </c>
      <c r="N12" t="str">
        <f t="shared" si="2"/>
        <v>VERY HIGH</v>
      </c>
      <c r="O12" t="str">
        <f t="shared" si="1"/>
        <v>VERY HIGH</v>
      </c>
      <c r="P12" t="str">
        <f>IF(N12&lt;&gt;O12,IF(ABS(D12-M12)&gt;GameData!$E$516,"MISS",""),"")</f>
        <v/>
      </c>
      <c r="Q12">
        <f>VLOOKUP($C12,'Def Analysis'!$A$2:$Q$33,14,FALSE)</f>
        <v>32</v>
      </c>
      <c r="R12">
        <f>VLOOKUP($C12,'Def Analysis'!$A$2:$Q$33,15,FALSE)</f>
        <v>18</v>
      </c>
      <c r="S12">
        <f>VLOOKUP($C12,'Def Analysis'!$A$2:$Q$33,16,FALSE)</f>
        <v>27</v>
      </c>
      <c r="T12">
        <f>VLOOKUP($C12,'Def Analysis'!$A$2:$Q$33,17,FALSE)</f>
        <v>26</v>
      </c>
    </row>
    <row r="13" spans="1:20" x14ac:dyDescent="0.2">
      <c r="A13" t="s">
        <v>201</v>
      </c>
      <c r="B13" t="s">
        <v>41</v>
      </c>
      <c r="C13" t="s">
        <v>37</v>
      </c>
      <c r="D13">
        <v>52</v>
      </c>
      <c r="E13" t="str">
        <f>VLOOKUP(B13,'Off Analysis'!$A$2:$O$33,14,FALSE)</f>
        <v>BELOW AVERAGE</v>
      </c>
      <c r="F13" t="str">
        <f>VLOOKUP(C13,'Def Analysis'!$A$2:$S$33,18,FALSE)</f>
        <v>ABOVE AVERAGE</v>
      </c>
      <c r="G13" t="str">
        <f>VLOOKUP(B13,'Off Analysis'!$A$2:$O$33,15,FALSE)</f>
        <v>BALANCED</v>
      </c>
      <c r="H13">
        <f>VLOOKUP(C13,'Def Analysis'!$A$2:$S$33,15,FALSE)</f>
        <v>10</v>
      </c>
      <c r="I13" s="10">
        <f>((SUMIFS(QBRBWRTE!$J:$J,QBRBWRTE!$C:$C,B13,QBRBWRTE!$G:$G,A13)*VLOOKUP($G$32,Scoring!$A$2:$BT$4,5,FALSE))+(SUMIFS(QBRBWRTE!$K:$K,QBRBWRTE!$C:$C,B13,QBRBWRTE!$G:$G,A13)*VLOOKUP($G$32,Scoring!$A$2:$BT$4,6,FALSE))+(SUMIFS(QBRBWRTE!$L:$L,QBRBWRTE!$C:$C,B13,QBRBWRTE!$G:$G,A13)*VLOOKUP($G$32,Scoring!$A$2:$BT$4,8,FALSE))-(SUMIFS(QBRBWRTE!$M:$M,QBRBWRTE!$C:$C,B13,QBRBWRTE!$G:$G,A13)*VLOOKUP($G$32,Scoring!$A$2:$BT$4,7,FALSE))-(SUMIFS(QBRBWRTE!$Z:$Z,QBRBWRTE!$C:$C,B13,QBRBWRTE!$G:$G,A13,QBRBWRTE!$B:$B,"QB")*VLOOKUP($G$32,Scoring!$A$2:$BT$4,21,FALSE)))</f>
        <v>50.2</v>
      </c>
      <c r="J13">
        <f>VLOOKUP(E13,'Off Analysis'!$Q$2:$R$7,2,FALSE)</f>
        <v>3</v>
      </c>
      <c r="K13">
        <f>VLOOKUP(F13,'Def Analysis'!$U$2:$V$7,2,FALSE)</f>
        <v>4</v>
      </c>
      <c r="L13">
        <f t="shared" si="0"/>
        <v>-1</v>
      </c>
      <c r="M13" s="2">
        <f>IF(GameData!$E$515+(L13*(GameData!$E$516*0.5))&lt;0,0,ROUND(GameData!$E$515+(L13*(GameData!$E$516*0.74)),0))</f>
        <v>16</v>
      </c>
      <c r="N13" t="str">
        <f t="shared" si="2"/>
        <v>AVERAGE</v>
      </c>
      <c r="O13" t="str">
        <f t="shared" si="1"/>
        <v>VERY HIGH</v>
      </c>
      <c r="P13" t="str">
        <f>IF(N13&lt;&gt;O13,IF(ABS(D13-M13)&gt;GameData!$E$516,"MISS",""),"")</f>
        <v>MISS</v>
      </c>
      <c r="Q13">
        <f>VLOOKUP($C13,'Def Analysis'!$A$2:$Q$33,14,FALSE)</f>
        <v>31</v>
      </c>
      <c r="R13">
        <f>VLOOKUP($C13,'Def Analysis'!$A$2:$Q$33,15,FALSE)</f>
        <v>10</v>
      </c>
      <c r="S13">
        <f>VLOOKUP($C13,'Def Analysis'!$A$2:$Q$33,16,FALSE)</f>
        <v>25</v>
      </c>
      <c r="T13">
        <f>VLOOKUP($C13,'Def Analysis'!$A$2:$Q$33,17,FALSE)</f>
        <v>31</v>
      </c>
    </row>
    <row r="14" spans="1:20" x14ac:dyDescent="0.2">
      <c r="A14" t="s">
        <v>202</v>
      </c>
      <c r="B14" t="s">
        <v>49</v>
      </c>
      <c r="C14" t="s">
        <v>55</v>
      </c>
      <c r="D14">
        <v>26</v>
      </c>
      <c r="E14" t="str">
        <f>VLOOKUP(B14,'Off Analysis'!$A$2:$O$33,14,FALSE)</f>
        <v>ABOVE AVERAGE</v>
      </c>
      <c r="F14" t="str">
        <f>VLOOKUP(C14,'Def Analysis'!$A$2:$S$33,18,FALSE)</f>
        <v>POOR</v>
      </c>
      <c r="G14" t="str">
        <f>VLOOKUP(B14,'Off Analysis'!$A$2:$O$33,15,FALSE)</f>
        <v>PASS</v>
      </c>
      <c r="H14">
        <f>VLOOKUP(C14,'Def Analysis'!$A$2:$S$33,15,FALSE)</f>
        <v>12</v>
      </c>
      <c r="I14" s="10">
        <f>((SUMIFS(QBRBWRTE!$J:$J,QBRBWRTE!$C:$C,B14,QBRBWRTE!$G:$G,A14)*VLOOKUP($G$32,Scoring!$A$2:$BT$4,5,FALSE))+(SUMIFS(QBRBWRTE!$K:$K,QBRBWRTE!$C:$C,B14,QBRBWRTE!$G:$G,A14)*VLOOKUP($G$32,Scoring!$A$2:$BT$4,6,FALSE))+(SUMIFS(QBRBWRTE!$L:$L,QBRBWRTE!$C:$C,B14,QBRBWRTE!$G:$G,A14)*VLOOKUP($G$32,Scoring!$A$2:$BT$4,8,FALSE))-(SUMIFS(QBRBWRTE!$M:$M,QBRBWRTE!$C:$C,B14,QBRBWRTE!$G:$G,A14)*VLOOKUP($G$32,Scoring!$A$2:$BT$4,7,FALSE))-(SUMIFS(QBRBWRTE!$Z:$Z,QBRBWRTE!$C:$C,B14,QBRBWRTE!$G:$G,A14,QBRBWRTE!$B:$B,"QB")*VLOOKUP($G$32,Scoring!$A$2:$BT$4,21,FALSE)))</f>
        <v>24.04</v>
      </c>
      <c r="J14">
        <f>VLOOKUP(E14,'Off Analysis'!$Q$2:$R$7,2,FALSE)</f>
        <v>4</v>
      </c>
      <c r="K14">
        <f>VLOOKUP(F14,'Def Analysis'!$U$2:$V$7,2,FALSE)</f>
        <v>2</v>
      </c>
      <c r="L14">
        <f t="shared" si="0"/>
        <v>2</v>
      </c>
      <c r="M14" s="2">
        <f>IF(GameData!$E$515+(L14*(GameData!$E$516*0.5))&lt;0,0,ROUND(GameData!$E$515+(L14*(GameData!$E$516*0.74)),0))</f>
        <v>38</v>
      </c>
      <c r="N14" t="str">
        <f t="shared" si="2"/>
        <v>VERY HIGH</v>
      </c>
      <c r="O14" t="str">
        <f t="shared" si="1"/>
        <v>HIGH</v>
      </c>
      <c r="P14" t="str">
        <f>IF(N14&lt;&gt;O14,IF(ABS(D14-M14)&gt;GameData!$E$516,"MISS",""),"")</f>
        <v>MISS</v>
      </c>
      <c r="Q14">
        <f>VLOOKUP($C14,'Def Analysis'!$A$2:$Q$33,14,FALSE)</f>
        <v>29</v>
      </c>
      <c r="R14">
        <f>VLOOKUP($C14,'Def Analysis'!$A$2:$Q$33,15,FALSE)</f>
        <v>12</v>
      </c>
      <c r="S14">
        <f>VLOOKUP($C14,'Def Analysis'!$A$2:$Q$33,16,FALSE)</f>
        <v>26</v>
      </c>
      <c r="T14">
        <f>VLOOKUP($C14,'Def Analysis'!$A$2:$Q$33,17,FALSE)</f>
        <v>12</v>
      </c>
    </row>
    <row r="15" spans="1:20" x14ac:dyDescent="0.2">
      <c r="A15" t="s">
        <v>202</v>
      </c>
      <c r="B15" t="s">
        <v>55</v>
      </c>
      <c r="C15" t="s">
        <v>49</v>
      </c>
      <c r="D15">
        <v>29</v>
      </c>
      <c r="E15" t="str">
        <f>VLOOKUP(B15,'Off Analysis'!$A$2:$O$33,14,FALSE)</f>
        <v>BELOW AVERAGE</v>
      </c>
      <c r="F15" t="str">
        <f>VLOOKUP(C15,'Def Analysis'!$A$2:$S$33,18,FALSE)</f>
        <v>POOR</v>
      </c>
      <c r="G15" t="str">
        <f>VLOOKUP(B15,'Off Analysis'!$A$2:$O$33,15,FALSE)</f>
        <v>BALANCED</v>
      </c>
      <c r="H15">
        <f>VLOOKUP(C15,'Def Analysis'!$A$2:$S$33,15,FALSE)</f>
        <v>28</v>
      </c>
      <c r="I15" s="10">
        <f>((SUMIFS(QBRBWRTE!$J:$J,QBRBWRTE!$C:$C,B15,QBRBWRTE!$G:$G,A15)*VLOOKUP($G$32,Scoring!$A$2:$BT$4,5,FALSE))+(SUMIFS(QBRBWRTE!$K:$K,QBRBWRTE!$C:$C,B15,QBRBWRTE!$G:$G,A15)*VLOOKUP($G$32,Scoring!$A$2:$BT$4,6,FALSE))+(SUMIFS(QBRBWRTE!$L:$L,QBRBWRTE!$C:$C,B15,QBRBWRTE!$G:$G,A15)*VLOOKUP($G$32,Scoring!$A$2:$BT$4,8,FALSE))-(SUMIFS(QBRBWRTE!$M:$M,QBRBWRTE!$C:$C,B15,QBRBWRTE!$G:$G,A15)*VLOOKUP($G$32,Scoring!$A$2:$BT$4,7,FALSE))-(SUMIFS(QBRBWRTE!$Z:$Z,QBRBWRTE!$C:$C,B15,QBRBWRTE!$G:$G,A15,QBRBWRTE!$B:$B,"QB")*VLOOKUP($G$32,Scoring!$A$2:$BT$4,21,FALSE)))</f>
        <v>16.759999999999998</v>
      </c>
      <c r="J15">
        <f>VLOOKUP(E15,'Off Analysis'!$Q$2:$R$7,2,FALSE)</f>
        <v>3</v>
      </c>
      <c r="K15">
        <f>VLOOKUP(F15,'Def Analysis'!$U$2:$V$7,2,FALSE)</f>
        <v>2</v>
      </c>
      <c r="L15">
        <f t="shared" si="0"/>
        <v>1</v>
      </c>
      <c r="M15" s="2">
        <f>IF(GameData!$E$515+(L15*(GameData!$E$516*0.5))&lt;0,0,ROUND(GameData!$E$515+(L15*(GameData!$E$516*0.74)),0))</f>
        <v>31</v>
      </c>
      <c r="N15" t="str">
        <f t="shared" si="2"/>
        <v>VERY HIGH</v>
      </c>
      <c r="O15" t="str">
        <f t="shared" si="1"/>
        <v>HIGH</v>
      </c>
      <c r="P15" t="str">
        <f>IF(N15&lt;&gt;O15,IF(ABS(D15-M15)&gt;GameData!$E$516,"MISS",""),"")</f>
        <v/>
      </c>
      <c r="Q15">
        <f>VLOOKUP($C15,'Def Analysis'!$A$2:$Q$33,14,FALSE)</f>
        <v>26</v>
      </c>
      <c r="R15">
        <f>VLOOKUP($C15,'Def Analysis'!$A$2:$Q$33,15,FALSE)</f>
        <v>28</v>
      </c>
      <c r="S15">
        <f>VLOOKUP($C15,'Def Analysis'!$A$2:$Q$33,16,FALSE)</f>
        <v>4</v>
      </c>
      <c r="T15">
        <f>VLOOKUP($C15,'Def Analysis'!$A$2:$Q$33,17,FALSE)</f>
        <v>24</v>
      </c>
    </row>
    <row r="16" spans="1:20" x14ac:dyDescent="0.2">
      <c r="A16" t="s">
        <v>203</v>
      </c>
      <c r="B16" t="s">
        <v>60</v>
      </c>
      <c r="C16" t="s">
        <v>35</v>
      </c>
      <c r="D16">
        <v>6</v>
      </c>
      <c r="E16" t="str">
        <f>VLOOKUP(B16,'Off Analysis'!$A$2:$O$33,14,FALSE)</f>
        <v>BAD</v>
      </c>
      <c r="F16" t="str">
        <f>VLOOKUP(C16,'Def Analysis'!$A$2:$S$33,18,FALSE)</f>
        <v>GREAT</v>
      </c>
      <c r="G16" t="str">
        <f>VLOOKUP(B16,'Off Analysis'!$A$2:$O$33,15,FALSE)</f>
        <v>BALANCED</v>
      </c>
      <c r="H16">
        <f>VLOOKUP(C16,'Def Analysis'!$A$2:$S$33,15,FALSE)</f>
        <v>7</v>
      </c>
      <c r="I16" s="10">
        <f>((SUMIFS(QBRBWRTE!$J:$J,QBRBWRTE!$C:$C,B16,QBRBWRTE!$G:$G,A16)*VLOOKUP($G$32,Scoring!$A$2:$BT$4,5,FALSE))+(SUMIFS(QBRBWRTE!$K:$K,QBRBWRTE!$C:$C,B16,QBRBWRTE!$G:$G,A16)*VLOOKUP($G$32,Scoring!$A$2:$BT$4,6,FALSE))+(SUMIFS(QBRBWRTE!$L:$L,QBRBWRTE!$C:$C,B16,QBRBWRTE!$G:$G,A16)*VLOOKUP($G$32,Scoring!$A$2:$BT$4,8,FALSE))-(SUMIFS(QBRBWRTE!$M:$M,QBRBWRTE!$C:$C,B16,QBRBWRTE!$G:$G,A16)*VLOOKUP($G$32,Scoring!$A$2:$BT$4,7,FALSE))-(SUMIFS(QBRBWRTE!$Z:$Z,QBRBWRTE!$C:$C,B16,QBRBWRTE!$G:$G,A16,QBRBWRTE!$B:$B,"QB")*VLOOKUP($G$32,Scoring!$A$2:$BT$4,21,FALSE)))</f>
        <v>6.48</v>
      </c>
      <c r="J16">
        <f>VLOOKUP(E16,'Off Analysis'!$Q$2:$R$7,2,FALSE)</f>
        <v>1</v>
      </c>
      <c r="K16">
        <f>VLOOKUP(F16,'Def Analysis'!$U$2:$V$7,2,FALSE)</f>
        <v>6</v>
      </c>
      <c r="L16">
        <f t="shared" si="0"/>
        <v>-5</v>
      </c>
      <c r="M16" s="2">
        <f>IF(GameData!$E$515+(L16*(GameData!$E$516*0.5))&lt;0,0,ROUND(GameData!$E$515+(L16*(GameData!$E$516*0.74)),0))</f>
        <v>0</v>
      </c>
      <c r="N16" t="str">
        <f t="shared" si="2"/>
        <v>VERY LOW</v>
      </c>
      <c r="O16" t="str">
        <f t="shared" si="1"/>
        <v>VERY LOW</v>
      </c>
      <c r="P16" t="str">
        <f>IF(N16&lt;&gt;O16,IF(ABS(D16-M16)&gt;GameData!$E$516,"MISS",""),"")</f>
        <v/>
      </c>
      <c r="Q16">
        <f>VLOOKUP($C16,'Def Analysis'!$A$2:$Q$33,14,FALSE)</f>
        <v>2</v>
      </c>
      <c r="R16">
        <f>VLOOKUP($C16,'Def Analysis'!$A$2:$Q$33,15,FALSE)</f>
        <v>7</v>
      </c>
      <c r="S16">
        <f>VLOOKUP($C16,'Def Analysis'!$A$2:$Q$33,16,FALSE)</f>
        <v>5</v>
      </c>
      <c r="T16">
        <f>VLOOKUP($C16,'Def Analysis'!$A$2:$Q$33,17,FALSE)</f>
        <v>16</v>
      </c>
    </row>
    <row r="17" spans="1:20" x14ac:dyDescent="0.2">
      <c r="A17" t="s">
        <v>203</v>
      </c>
      <c r="B17" t="s">
        <v>35</v>
      </c>
      <c r="C17" t="s">
        <v>60</v>
      </c>
      <c r="D17">
        <v>27</v>
      </c>
      <c r="E17" t="str">
        <f>VLOOKUP(B17,'Off Analysis'!$A$2:$O$33,14,FALSE)</f>
        <v>BELOW AVERAGE</v>
      </c>
      <c r="F17" t="str">
        <f>VLOOKUP(C17,'Def Analysis'!$A$2:$S$33,18,FALSE)</f>
        <v>BELOW AVERAGE</v>
      </c>
      <c r="G17" t="str">
        <f>VLOOKUP(B17,'Off Analysis'!$A$2:$O$33,15,FALSE)</f>
        <v>RUN</v>
      </c>
      <c r="H17">
        <f>VLOOKUP(C17,'Def Analysis'!$A$2:$S$33,15,FALSE)</f>
        <v>30</v>
      </c>
      <c r="I17" s="10">
        <f>((SUMIFS(QBRBWRTE!$J:$J,QBRBWRTE!$C:$C,B17,QBRBWRTE!$G:$G,A17)*VLOOKUP($G$32,Scoring!$A$2:$BT$4,5,FALSE))+(SUMIFS(QBRBWRTE!$K:$K,QBRBWRTE!$C:$C,B17,QBRBWRTE!$G:$G,A17)*VLOOKUP($G$32,Scoring!$A$2:$BT$4,6,FALSE))+(SUMIFS(QBRBWRTE!$L:$L,QBRBWRTE!$C:$C,B17,QBRBWRTE!$G:$G,A17)*VLOOKUP($G$32,Scoring!$A$2:$BT$4,8,FALSE))-(SUMIFS(QBRBWRTE!$M:$M,QBRBWRTE!$C:$C,B17,QBRBWRTE!$G:$G,A17)*VLOOKUP($G$32,Scoring!$A$2:$BT$4,7,FALSE))-(SUMIFS(QBRBWRTE!$Z:$Z,QBRBWRTE!$C:$C,B17,QBRBWRTE!$G:$G,A17,QBRBWRTE!$B:$B,"QB")*VLOOKUP($G$32,Scoring!$A$2:$BT$4,21,FALSE)))</f>
        <v>13.64</v>
      </c>
      <c r="J17">
        <f>VLOOKUP(E17,'Off Analysis'!$Q$2:$R$7,2,FALSE)</f>
        <v>3</v>
      </c>
      <c r="K17">
        <f>VLOOKUP(F17,'Def Analysis'!$U$2:$V$7,2,FALSE)</f>
        <v>3</v>
      </c>
      <c r="L17">
        <f t="shared" si="0"/>
        <v>0</v>
      </c>
      <c r="M17" s="2">
        <f>IF(GameData!$E$515+(L17*(GameData!$E$516*0.5))&lt;0,0,ROUND(GameData!$E$515+(L17*(GameData!$E$516*0.74)),0))</f>
        <v>23</v>
      </c>
      <c r="N17" t="str">
        <f t="shared" si="2"/>
        <v>AVERAGE</v>
      </c>
      <c r="O17" t="str">
        <f t="shared" si="1"/>
        <v>HIGH</v>
      </c>
      <c r="P17" t="str">
        <f>IF(N17&lt;&gt;O17,IF(ABS(D17-M17)&gt;GameData!$E$516,"MISS",""),"")</f>
        <v/>
      </c>
      <c r="Q17">
        <f>VLOOKUP($C17,'Def Analysis'!$A$2:$Q$33,14,FALSE)</f>
        <v>23</v>
      </c>
      <c r="R17">
        <f>VLOOKUP($C17,'Def Analysis'!$A$2:$Q$33,15,FALSE)</f>
        <v>30</v>
      </c>
      <c r="S17">
        <f>VLOOKUP($C17,'Def Analysis'!$A$2:$Q$33,16,FALSE)</f>
        <v>29</v>
      </c>
      <c r="T17">
        <f>VLOOKUP($C17,'Def Analysis'!$A$2:$Q$33,17,FALSE)</f>
        <v>21</v>
      </c>
    </row>
    <row r="18" spans="1:20" x14ac:dyDescent="0.2">
      <c r="A18" t="s">
        <v>204</v>
      </c>
      <c r="B18" t="s">
        <v>36</v>
      </c>
      <c r="C18" t="s">
        <v>50</v>
      </c>
      <c r="D18">
        <v>23</v>
      </c>
      <c r="E18" t="str">
        <f>VLOOKUP(B18,'Off Analysis'!$A$2:$O$33,14,FALSE)</f>
        <v>ABOVE AVERAGE</v>
      </c>
      <c r="F18" t="str">
        <f>VLOOKUP(C18,'Def Analysis'!$A$2:$S$33,18,FALSE)</f>
        <v>ABOVE AVERAGE</v>
      </c>
      <c r="G18" t="str">
        <f>VLOOKUP(B18,'Off Analysis'!$A$2:$O$33,15,FALSE)</f>
        <v>RUN</v>
      </c>
      <c r="H18">
        <f>VLOOKUP(C18,'Def Analysis'!$A$2:$S$33,15,FALSE)</f>
        <v>20</v>
      </c>
      <c r="I18" s="10">
        <f>((SUMIFS(QBRBWRTE!$J:$J,QBRBWRTE!$C:$C,B18,QBRBWRTE!$G:$G,A18)*VLOOKUP($G$32,Scoring!$A$2:$BT$4,5,FALSE))+(SUMIFS(QBRBWRTE!$K:$K,QBRBWRTE!$C:$C,B18,QBRBWRTE!$G:$G,A18)*VLOOKUP($G$32,Scoring!$A$2:$BT$4,6,FALSE))+(SUMIFS(QBRBWRTE!$L:$L,QBRBWRTE!$C:$C,B18,QBRBWRTE!$G:$G,A18)*VLOOKUP($G$32,Scoring!$A$2:$BT$4,8,FALSE))-(SUMIFS(QBRBWRTE!$M:$M,QBRBWRTE!$C:$C,B18,QBRBWRTE!$G:$G,A18)*VLOOKUP($G$32,Scoring!$A$2:$BT$4,7,FALSE))-(SUMIFS(QBRBWRTE!$Z:$Z,QBRBWRTE!$C:$C,B18,QBRBWRTE!$G:$G,A18,QBRBWRTE!$B:$B,"QB")*VLOOKUP($G$32,Scoring!$A$2:$BT$4,21,FALSE)))</f>
        <v>11.08</v>
      </c>
      <c r="J18">
        <f>VLOOKUP(E18,'Off Analysis'!$Q$2:$R$7,2,FALSE)</f>
        <v>4</v>
      </c>
      <c r="K18">
        <f>VLOOKUP(F18,'Def Analysis'!$U$2:$V$7,2,FALSE)</f>
        <v>4</v>
      </c>
      <c r="L18">
        <f t="shared" si="0"/>
        <v>0</v>
      </c>
      <c r="M18" s="2">
        <f>IF(GameData!$E$515+(L18*(GameData!$E$516*0.5))&lt;0,0,ROUND(GameData!$E$515+(L18*(GameData!$E$516*0.74)),0))</f>
        <v>23</v>
      </c>
      <c r="N18" t="str">
        <f t="shared" si="2"/>
        <v>AVERAGE</v>
      </c>
      <c r="O18" t="str">
        <f t="shared" si="1"/>
        <v>AVERAGE</v>
      </c>
      <c r="P18" t="str">
        <f>IF(N18&lt;&gt;O18,IF(ABS(D18-M18)&gt;GameData!$E$516,"MISS",""),"")</f>
        <v/>
      </c>
      <c r="Q18">
        <f>VLOOKUP($C18,'Def Analysis'!$A$2:$Q$33,14,FALSE)</f>
        <v>9</v>
      </c>
      <c r="R18">
        <f>VLOOKUP($C18,'Def Analysis'!$A$2:$Q$33,15,FALSE)</f>
        <v>20</v>
      </c>
      <c r="S18">
        <f>VLOOKUP($C18,'Def Analysis'!$A$2:$Q$33,16,FALSE)</f>
        <v>15</v>
      </c>
      <c r="T18">
        <f>VLOOKUP($C18,'Def Analysis'!$A$2:$Q$33,17,FALSE)</f>
        <v>22</v>
      </c>
    </row>
    <row r="19" spans="1:20" x14ac:dyDescent="0.2">
      <c r="A19" t="s">
        <v>204</v>
      </c>
      <c r="B19" t="s">
        <v>50</v>
      </c>
      <c r="C19" t="s">
        <v>36</v>
      </c>
      <c r="D19">
        <v>20</v>
      </c>
      <c r="E19" t="str">
        <f>VLOOKUP(B19,'Off Analysis'!$A$2:$O$33,14,FALSE)</f>
        <v>BELOW AVERAGE</v>
      </c>
      <c r="F19" t="str">
        <f>VLOOKUP(C19,'Def Analysis'!$A$2:$S$33,18,FALSE)</f>
        <v>BELOW AVERAGE</v>
      </c>
      <c r="G19" t="str">
        <f>VLOOKUP(B19,'Off Analysis'!$A$2:$O$33,15,FALSE)</f>
        <v>BALANCED</v>
      </c>
      <c r="H19">
        <f>VLOOKUP(C19,'Def Analysis'!$A$2:$S$33,15,FALSE)</f>
        <v>11</v>
      </c>
      <c r="I19" s="10">
        <f>((SUMIFS(QBRBWRTE!$J:$J,QBRBWRTE!$C:$C,B19,QBRBWRTE!$G:$G,A19)*VLOOKUP($G$32,Scoring!$A$2:$BT$4,5,FALSE))+(SUMIFS(QBRBWRTE!$K:$K,QBRBWRTE!$C:$C,B19,QBRBWRTE!$G:$G,A19)*VLOOKUP($G$32,Scoring!$A$2:$BT$4,6,FALSE))+(SUMIFS(QBRBWRTE!$L:$L,QBRBWRTE!$C:$C,B19,QBRBWRTE!$G:$G,A19)*VLOOKUP($G$32,Scoring!$A$2:$BT$4,8,FALSE))-(SUMIFS(QBRBWRTE!$M:$M,QBRBWRTE!$C:$C,B19,QBRBWRTE!$G:$G,A19)*VLOOKUP($G$32,Scoring!$A$2:$BT$4,7,FALSE))-(SUMIFS(QBRBWRTE!$Z:$Z,QBRBWRTE!$C:$C,B19,QBRBWRTE!$G:$G,A19,QBRBWRTE!$B:$B,"QB")*VLOOKUP($G$32,Scoring!$A$2:$BT$4,21,FALSE)))</f>
        <v>25.880000000000003</v>
      </c>
      <c r="J19">
        <f>VLOOKUP(E19,'Off Analysis'!$Q$2:$R$7,2,FALSE)</f>
        <v>3</v>
      </c>
      <c r="K19">
        <f>VLOOKUP(F19,'Def Analysis'!$U$2:$V$7,2,FALSE)</f>
        <v>3</v>
      </c>
      <c r="L19">
        <f t="shared" si="0"/>
        <v>0</v>
      </c>
      <c r="M19" s="2">
        <f>IF(GameData!$E$515+(L19*(GameData!$E$516*0.5))&lt;0,0,ROUND(GameData!$E$515+(L19*(GameData!$E$516*0.74)),0))</f>
        <v>23</v>
      </c>
      <c r="N19" t="str">
        <f t="shared" si="2"/>
        <v>AVERAGE</v>
      </c>
      <c r="O19" t="str">
        <f t="shared" si="1"/>
        <v>AVERAGE</v>
      </c>
      <c r="P19" t="str">
        <f>IF(N19&lt;&gt;O19,IF(ABS(D19-M19)&gt;GameData!$E$516,"MISS",""),"")</f>
        <v/>
      </c>
      <c r="Q19">
        <f>VLOOKUP($C19,'Def Analysis'!$A$2:$Q$33,14,FALSE)</f>
        <v>11</v>
      </c>
      <c r="R19">
        <f>VLOOKUP($C19,'Def Analysis'!$A$2:$Q$33,15,FALSE)</f>
        <v>11</v>
      </c>
      <c r="S19">
        <f>VLOOKUP($C19,'Def Analysis'!$A$2:$Q$33,16,FALSE)</f>
        <v>28</v>
      </c>
      <c r="T19">
        <f>VLOOKUP($C19,'Def Analysis'!$A$2:$Q$33,17,FALSE)</f>
        <v>19</v>
      </c>
    </row>
    <row r="20" spans="1:20" x14ac:dyDescent="0.2">
      <c r="A20" t="s">
        <v>205</v>
      </c>
      <c r="B20" t="s">
        <v>54</v>
      </c>
      <c r="C20" t="s">
        <v>33</v>
      </c>
      <c r="D20">
        <v>6</v>
      </c>
      <c r="E20" t="str">
        <f>VLOOKUP(B20,'Off Analysis'!$A$2:$O$33,14,FALSE)</f>
        <v>POOR</v>
      </c>
      <c r="F20" t="str">
        <f>VLOOKUP(C20,'Def Analysis'!$A$2:$S$33,18,FALSE)</f>
        <v>BELOW AVERAGE</v>
      </c>
      <c r="G20" t="str">
        <f>VLOOKUP(B20,'Off Analysis'!$A$2:$O$33,15,FALSE)</f>
        <v>BALANCED</v>
      </c>
      <c r="H20">
        <f>VLOOKUP(C20,'Def Analysis'!$A$2:$S$33,15,FALSE)</f>
        <v>31</v>
      </c>
      <c r="I20" s="10">
        <f>((SUMIFS(QBRBWRTE!$J:$J,QBRBWRTE!$C:$C,B20,QBRBWRTE!$G:$G,A20)*VLOOKUP($G$32,Scoring!$A$2:$BT$4,5,FALSE))+(SUMIFS(QBRBWRTE!$K:$K,QBRBWRTE!$C:$C,B20,QBRBWRTE!$G:$G,A20)*VLOOKUP($G$32,Scoring!$A$2:$BT$4,6,FALSE))+(SUMIFS(QBRBWRTE!$L:$L,QBRBWRTE!$C:$C,B20,QBRBWRTE!$G:$G,A20)*VLOOKUP($G$32,Scoring!$A$2:$BT$4,8,FALSE))-(SUMIFS(QBRBWRTE!$M:$M,QBRBWRTE!$C:$C,B20,QBRBWRTE!$G:$G,A20)*VLOOKUP($G$32,Scoring!$A$2:$BT$4,7,FALSE))-(SUMIFS(QBRBWRTE!$Z:$Z,QBRBWRTE!$C:$C,B20,QBRBWRTE!$G:$G,A20,QBRBWRTE!$B:$B,"QB")*VLOOKUP($G$32,Scoring!$A$2:$BT$4,21,FALSE)))</f>
        <v>8.84</v>
      </c>
      <c r="J20">
        <f>VLOOKUP(E20,'Off Analysis'!$Q$2:$R$7,2,FALSE)</f>
        <v>2</v>
      </c>
      <c r="K20">
        <f>VLOOKUP(F20,'Def Analysis'!$U$2:$V$7,2,FALSE)</f>
        <v>3</v>
      </c>
      <c r="L20">
        <f t="shared" si="0"/>
        <v>-1</v>
      </c>
      <c r="M20" s="2">
        <f>IF(GameData!$E$515+(L20*(GameData!$E$516*0.5))&lt;0,0,ROUND(GameData!$E$515+(L20*(GameData!$E$516*0.74)),0))</f>
        <v>16</v>
      </c>
      <c r="N20" t="str">
        <f t="shared" si="2"/>
        <v>AVERAGE</v>
      </c>
      <c r="O20" t="str">
        <f t="shared" si="1"/>
        <v>VERY LOW</v>
      </c>
      <c r="P20" t="str">
        <f>IF(N20&lt;&gt;O20,IF(ABS(D20-M20)&gt;GameData!$E$516,"MISS",""),"")</f>
        <v>MISS</v>
      </c>
      <c r="Q20">
        <f>VLOOKUP($C20,'Def Analysis'!$A$2:$Q$33,14,FALSE)</f>
        <v>30</v>
      </c>
      <c r="R20">
        <f>VLOOKUP($C20,'Def Analysis'!$A$2:$Q$33,15,FALSE)</f>
        <v>31</v>
      </c>
      <c r="S20">
        <f>VLOOKUP($C20,'Def Analysis'!$A$2:$Q$33,16,FALSE)</f>
        <v>10</v>
      </c>
      <c r="T20">
        <f>VLOOKUP($C20,'Def Analysis'!$A$2:$Q$33,17,FALSE)</f>
        <v>28</v>
      </c>
    </row>
    <row r="21" spans="1:20" x14ac:dyDescent="0.2">
      <c r="A21" t="s">
        <v>205</v>
      </c>
      <c r="B21" t="s">
        <v>33</v>
      </c>
      <c r="C21" t="s">
        <v>54</v>
      </c>
      <c r="D21">
        <v>20</v>
      </c>
      <c r="E21" t="str">
        <f>VLOOKUP(B21,'Off Analysis'!$A$2:$O$33,14,FALSE)</f>
        <v>BELOW AVERAGE</v>
      </c>
      <c r="F21" t="str">
        <f>VLOOKUP(C21,'Def Analysis'!$A$2:$S$33,18,FALSE)</f>
        <v>BELOW AVERAGE</v>
      </c>
      <c r="G21" t="str">
        <f>VLOOKUP(B21,'Off Analysis'!$A$2:$O$33,15,FALSE)</f>
        <v>PASS</v>
      </c>
      <c r="H21">
        <f>VLOOKUP(C21,'Def Analysis'!$A$2:$S$33,15,FALSE)</f>
        <v>27</v>
      </c>
      <c r="I21" s="10">
        <f>((SUMIFS(QBRBWRTE!$J:$J,QBRBWRTE!$C:$C,B21,QBRBWRTE!$G:$G,A21)*VLOOKUP($G$32,Scoring!$A$2:$BT$4,5,FALSE))+(SUMIFS(QBRBWRTE!$K:$K,QBRBWRTE!$C:$C,B21,QBRBWRTE!$G:$G,A21)*VLOOKUP($G$32,Scoring!$A$2:$BT$4,6,FALSE))+(SUMIFS(QBRBWRTE!$L:$L,QBRBWRTE!$C:$C,B21,QBRBWRTE!$G:$G,A21)*VLOOKUP($G$32,Scoring!$A$2:$BT$4,8,FALSE))-(SUMIFS(QBRBWRTE!$M:$M,QBRBWRTE!$C:$C,B21,QBRBWRTE!$G:$G,A21)*VLOOKUP($G$32,Scoring!$A$2:$BT$4,7,FALSE))-(SUMIFS(QBRBWRTE!$Z:$Z,QBRBWRTE!$C:$C,B21,QBRBWRTE!$G:$G,A21,QBRBWRTE!$B:$B,"QB")*VLOOKUP($G$32,Scoring!$A$2:$BT$4,21,FALSE)))</f>
        <v>17.399999999999999</v>
      </c>
      <c r="J21">
        <f>VLOOKUP(E21,'Off Analysis'!$Q$2:$R$7,2,FALSE)</f>
        <v>3</v>
      </c>
      <c r="K21">
        <f>VLOOKUP(F21,'Def Analysis'!$U$2:$V$7,2,FALSE)</f>
        <v>3</v>
      </c>
      <c r="L21">
        <f t="shared" si="0"/>
        <v>0</v>
      </c>
      <c r="M21" s="2">
        <f>IF(GameData!$E$515+(L21*(GameData!$E$516*0.5))&lt;0,0,ROUND(GameData!$E$515+(L21*(GameData!$E$516*0.74)),0))</f>
        <v>23</v>
      </c>
      <c r="N21" t="str">
        <f t="shared" si="2"/>
        <v>AVERAGE</v>
      </c>
      <c r="O21" t="str">
        <f t="shared" si="1"/>
        <v>AVERAGE</v>
      </c>
      <c r="P21" t="str">
        <f>IF(N21&lt;&gt;O21,IF(ABS(D21-M21)&gt;GameData!$E$516,"MISS",""),"")</f>
        <v/>
      </c>
      <c r="Q21">
        <f>VLOOKUP($C21,'Def Analysis'!$A$2:$Q$33,14,FALSE)</f>
        <v>20</v>
      </c>
      <c r="R21">
        <f>VLOOKUP($C21,'Def Analysis'!$A$2:$Q$33,15,FALSE)</f>
        <v>27</v>
      </c>
      <c r="S21">
        <f>VLOOKUP($C21,'Def Analysis'!$A$2:$Q$33,16,FALSE)</f>
        <v>12</v>
      </c>
      <c r="T21">
        <f>VLOOKUP($C21,'Def Analysis'!$A$2:$Q$33,17,FALSE)</f>
        <v>4</v>
      </c>
    </row>
    <row r="22" spans="1:20" x14ac:dyDescent="0.2">
      <c r="A22" t="s">
        <v>206</v>
      </c>
      <c r="B22" t="s">
        <v>32</v>
      </c>
      <c r="C22" t="s">
        <v>56</v>
      </c>
      <c r="D22">
        <v>20</v>
      </c>
      <c r="E22" t="str">
        <f>VLOOKUP(B22,'Off Analysis'!$A$2:$O$33,14,FALSE)</f>
        <v>ABOVE AVERAGE</v>
      </c>
      <c r="F22" t="str">
        <f>VLOOKUP(C22,'Def Analysis'!$A$2:$S$33,18,FALSE)</f>
        <v>BELOW AVERAGE</v>
      </c>
      <c r="G22" t="str">
        <f>VLOOKUP(B22,'Off Analysis'!$A$2:$O$33,15,FALSE)</f>
        <v>BALANCED</v>
      </c>
      <c r="H22">
        <f>VLOOKUP(C22,'Def Analysis'!$A$2:$S$33,15,FALSE)</f>
        <v>14</v>
      </c>
      <c r="I22" s="10">
        <f>((SUMIFS(QBRBWRTE!$J:$J,QBRBWRTE!$C:$C,B22,QBRBWRTE!$G:$G,A22)*VLOOKUP($G$32,Scoring!$A$2:$BT$4,5,FALSE))+(SUMIFS(QBRBWRTE!$K:$K,QBRBWRTE!$C:$C,B22,QBRBWRTE!$G:$G,A22)*VLOOKUP($G$32,Scoring!$A$2:$BT$4,6,FALSE))+(SUMIFS(QBRBWRTE!$L:$L,QBRBWRTE!$C:$C,B22,QBRBWRTE!$G:$G,A22)*VLOOKUP($G$32,Scoring!$A$2:$BT$4,8,FALSE))-(SUMIFS(QBRBWRTE!$M:$M,QBRBWRTE!$C:$C,B22,QBRBWRTE!$G:$G,A22)*VLOOKUP($G$32,Scoring!$A$2:$BT$4,7,FALSE))-(SUMIFS(QBRBWRTE!$Z:$Z,QBRBWRTE!$C:$C,B22,QBRBWRTE!$G:$G,A22,QBRBWRTE!$B:$B,"QB")*VLOOKUP($G$32,Scoring!$A$2:$BT$4,21,FALSE)))</f>
        <v>21.439999999999998</v>
      </c>
      <c r="J22">
        <f>VLOOKUP(E22,'Off Analysis'!$Q$2:$R$7,2,FALSE)</f>
        <v>4</v>
      </c>
      <c r="K22">
        <f>VLOOKUP(F22,'Def Analysis'!$U$2:$V$7,2,FALSE)</f>
        <v>3</v>
      </c>
      <c r="L22">
        <f t="shared" si="0"/>
        <v>1</v>
      </c>
      <c r="M22" s="2">
        <f>IF(GameData!$E$515+(L22*(GameData!$E$516*0.5))&lt;0,0,ROUND(GameData!$E$515+(L22*(GameData!$E$516*0.74)),0))</f>
        <v>31</v>
      </c>
      <c r="N22" t="str">
        <f t="shared" si="2"/>
        <v>VERY HIGH</v>
      </c>
      <c r="O22" t="str">
        <f t="shared" si="1"/>
        <v>AVERAGE</v>
      </c>
      <c r="P22" t="str">
        <f>IF(N22&lt;&gt;O22,IF(ABS(D22-M22)&gt;GameData!$E$516,"MISS",""),"")</f>
        <v>MISS</v>
      </c>
      <c r="Q22">
        <f>VLOOKUP($C22,'Def Analysis'!$A$2:$Q$33,14,FALSE)</f>
        <v>12</v>
      </c>
      <c r="R22">
        <f>VLOOKUP($C22,'Def Analysis'!$A$2:$Q$33,15,FALSE)</f>
        <v>14</v>
      </c>
      <c r="S22">
        <f>VLOOKUP($C22,'Def Analysis'!$A$2:$Q$33,16,FALSE)</f>
        <v>6</v>
      </c>
      <c r="T22">
        <f>VLOOKUP($C22,'Def Analysis'!$A$2:$Q$33,17,FALSE)</f>
        <v>32</v>
      </c>
    </row>
    <row r="23" spans="1:20" x14ac:dyDescent="0.2">
      <c r="A23" t="s">
        <v>206</v>
      </c>
      <c r="B23" t="s">
        <v>56</v>
      </c>
      <c r="C23" t="s">
        <v>32</v>
      </c>
      <c r="D23">
        <v>34</v>
      </c>
      <c r="E23" t="str">
        <f>VLOOKUP(B23,'Off Analysis'!$A$2:$O$33,14,FALSE)</f>
        <v>GOOD</v>
      </c>
      <c r="F23" t="str">
        <f>VLOOKUP(C23,'Def Analysis'!$A$2:$S$33,18,FALSE)</f>
        <v>GOOD</v>
      </c>
      <c r="G23" t="str">
        <f>VLOOKUP(B23,'Off Analysis'!$A$2:$O$33,15,FALSE)</f>
        <v>BALANCED</v>
      </c>
      <c r="H23">
        <f>VLOOKUP(C23,'Def Analysis'!$A$2:$S$33,15,FALSE)</f>
        <v>2</v>
      </c>
      <c r="I23" s="10">
        <f>((SUMIFS(QBRBWRTE!$J:$J,QBRBWRTE!$C:$C,B23,QBRBWRTE!$G:$G,A23)*VLOOKUP($G$32,Scoring!$A$2:$BT$4,5,FALSE))+(SUMIFS(QBRBWRTE!$K:$K,QBRBWRTE!$C:$C,B23,QBRBWRTE!$G:$G,A23)*VLOOKUP($G$32,Scoring!$A$2:$BT$4,6,FALSE))+(SUMIFS(QBRBWRTE!$L:$L,QBRBWRTE!$C:$C,B23,QBRBWRTE!$G:$G,A23)*VLOOKUP($G$32,Scoring!$A$2:$BT$4,8,FALSE))-(SUMIFS(QBRBWRTE!$M:$M,QBRBWRTE!$C:$C,B23,QBRBWRTE!$G:$G,A23)*VLOOKUP($G$32,Scoring!$A$2:$BT$4,7,FALSE))-(SUMIFS(QBRBWRTE!$Z:$Z,QBRBWRTE!$C:$C,B23,QBRBWRTE!$G:$G,A23,QBRBWRTE!$B:$B,"QB")*VLOOKUP($G$32,Scoring!$A$2:$BT$4,21,FALSE)))</f>
        <v>29.32</v>
      </c>
      <c r="J23">
        <f>VLOOKUP(E23,'Off Analysis'!$Q$2:$R$7,2,FALSE)</f>
        <v>5</v>
      </c>
      <c r="K23">
        <f>VLOOKUP(F23,'Def Analysis'!$U$2:$V$7,2,FALSE)</f>
        <v>5</v>
      </c>
      <c r="L23">
        <f t="shared" si="0"/>
        <v>0</v>
      </c>
      <c r="M23" s="2">
        <f>IF(GameData!$E$515+(L23*(GameData!$E$516*0.5))&lt;0,0,ROUND(GameData!$E$515+(L23*(GameData!$E$516*0.74)),0))</f>
        <v>23</v>
      </c>
      <c r="N23" t="str">
        <f t="shared" si="2"/>
        <v>AVERAGE</v>
      </c>
      <c r="O23" t="str">
        <f t="shared" si="1"/>
        <v>VERY HIGH</v>
      </c>
      <c r="P23" t="str">
        <f>IF(N23&lt;&gt;O23,IF(ABS(D23-M23)&gt;GameData!$E$516,"MISS",""),"")</f>
        <v>MISS</v>
      </c>
      <c r="Q23">
        <f>VLOOKUP($C23,'Def Analysis'!$A$2:$Q$33,14,FALSE)</f>
        <v>6</v>
      </c>
      <c r="R23">
        <f>VLOOKUP($C23,'Def Analysis'!$A$2:$Q$33,15,FALSE)</f>
        <v>2</v>
      </c>
      <c r="S23">
        <f>VLOOKUP($C23,'Def Analysis'!$A$2:$Q$33,16,FALSE)</f>
        <v>11</v>
      </c>
      <c r="T23">
        <f>VLOOKUP($C23,'Def Analysis'!$A$2:$Q$33,17,FALSE)</f>
        <v>13</v>
      </c>
    </row>
    <row r="24" spans="1:20" x14ac:dyDescent="0.2">
      <c r="A24" t="s">
        <v>207</v>
      </c>
      <c r="B24" t="s">
        <v>57</v>
      </c>
      <c r="C24" t="s">
        <v>34</v>
      </c>
      <c r="D24">
        <v>13</v>
      </c>
      <c r="E24" t="str">
        <f>VLOOKUP(B24,'Off Analysis'!$A$2:$O$33,14,FALSE)</f>
        <v>BELOW AVERAGE</v>
      </c>
      <c r="F24" t="str">
        <f>VLOOKUP(C24,'Def Analysis'!$A$2:$S$33,18,FALSE)</f>
        <v>BELOW AVERAGE</v>
      </c>
      <c r="G24" t="str">
        <f>VLOOKUP(B24,'Off Analysis'!$A$2:$O$33,15,FALSE)</f>
        <v>RUN</v>
      </c>
      <c r="H24">
        <f>VLOOKUP(C24,'Def Analysis'!$A$2:$S$33,15,FALSE)</f>
        <v>19</v>
      </c>
      <c r="I24" s="10">
        <f>((SUMIFS(QBRBWRTE!$J:$J,QBRBWRTE!$C:$C,B24,QBRBWRTE!$G:$G,A24)*VLOOKUP($G$32,Scoring!$A$2:$BT$4,5,FALSE))+(SUMIFS(QBRBWRTE!$K:$K,QBRBWRTE!$C:$C,B24,QBRBWRTE!$G:$G,A24)*VLOOKUP($G$32,Scoring!$A$2:$BT$4,6,FALSE))+(SUMIFS(QBRBWRTE!$L:$L,QBRBWRTE!$C:$C,B24,QBRBWRTE!$G:$G,A24)*VLOOKUP($G$32,Scoring!$A$2:$BT$4,8,FALSE))-(SUMIFS(QBRBWRTE!$M:$M,QBRBWRTE!$C:$C,B24,QBRBWRTE!$G:$G,A24)*VLOOKUP($G$32,Scoring!$A$2:$BT$4,7,FALSE))-(SUMIFS(QBRBWRTE!$Z:$Z,QBRBWRTE!$C:$C,B24,QBRBWRTE!$G:$G,A24,QBRBWRTE!$B:$B,"QB")*VLOOKUP($G$32,Scoring!$A$2:$BT$4,21,FALSE)))</f>
        <v>13.4</v>
      </c>
      <c r="J24">
        <f>VLOOKUP(E24,'Off Analysis'!$Q$2:$R$7,2,FALSE)</f>
        <v>3</v>
      </c>
      <c r="K24">
        <f>VLOOKUP(F24,'Def Analysis'!$U$2:$V$7,2,FALSE)</f>
        <v>3</v>
      </c>
      <c r="L24">
        <f t="shared" si="0"/>
        <v>0</v>
      </c>
      <c r="M24" s="2">
        <f>IF(GameData!$E$515+(L24*(GameData!$E$516*0.5))&lt;0,0,ROUND(GameData!$E$515+(L24*(GameData!$E$516*0.74)),0))</f>
        <v>23</v>
      </c>
      <c r="N24" t="str">
        <f t="shared" si="2"/>
        <v>AVERAGE</v>
      </c>
      <c r="O24" t="str">
        <f t="shared" si="1"/>
        <v>LOW</v>
      </c>
      <c r="P24" t="str">
        <f>IF(N24&lt;&gt;O24,IF(ABS(D24-M24)&gt;GameData!$E$516,"MISS",""),"")</f>
        <v>MISS</v>
      </c>
      <c r="Q24">
        <f>VLOOKUP($C24,'Def Analysis'!$A$2:$Q$33,14,FALSE)</f>
        <v>15</v>
      </c>
      <c r="R24">
        <f>VLOOKUP($C24,'Def Analysis'!$A$2:$Q$33,15,FALSE)</f>
        <v>19</v>
      </c>
      <c r="S24">
        <f>VLOOKUP($C24,'Def Analysis'!$A$2:$Q$33,16,FALSE)</f>
        <v>7</v>
      </c>
      <c r="T24">
        <f>VLOOKUP($C24,'Def Analysis'!$A$2:$Q$33,17,FALSE)</f>
        <v>7</v>
      </c>
    </row>
    <row r="25" spans="1:20" x14ac:dyDescent="0.2">
      <c r="A25" t="s">
        <v>207</v>
      </c>
      <c r="B25" t="s">
        <v>34</v>
      </c>
      <c r="C25" t="s">
        <v>57</v>
      </c>
      <c r="D25">
        <v>12</v>
      </c>
      <c r="E25" t="str">
        <f>VLOOKUP(B25,'Off Analysis'!$A$2:$O$33,14,FALSE)</f>
        <v>POOR</v>
      </c>
      <c r="F25" t="str">
        <f>VLOOKUP(C25,'Def Analysis'!$A$2:$S$33,18,FALSE)</f>
        <v>GOOD</v>
      </c>
      <c r="G25" t="str">
        <f>VLOOKUP(B25,'Off Analysis'!$A$2:$O$33,15,FALSE)</f>
        <v>BALANCED</v>
      </c>
      <c r="H25">
        <f>VLOOKUP(C25,'Def Analysis'!$A$2:$S$33,15,FALSE)</f>
        <v>6</v>
      </c>
      <c r="I25" s="10">
        <f>((SUMIFS(QBRBWRTE!$J:$J,QBRBWRTE!$C:$C,B25,QBRBWRTE!$G:$G,A25)*VLOOKUP($G$32,Scoring!$A$2:$BT$4,5,FALSE))+(SUMIFS(QBRBWRTE!$K:$K,QBRBWRTE!$C:$C,B25,QBRBWRTE!$G:$G,A25)*VLOOKUP($G$32,Scoring!$A$2:$BT$4,6,FALSE))+(SUMIFS(QBRBWRTE!$L:$L,QBRBWRTE!$C:$C,B25,QBRBWRTE!$G:$G,A25)*VLOOKUP($G$32,Scoring!$A$2:$BT$4,8,FALSE))-(SUMIFS(QBRBWRTE!$M:$M,QBRBWRTE!$C:$C,B25,QBRBWRTE!$G:$G,A25)*VLOOKUP($G$32,Scoring!$A$2:$BT$4,7,FALSE))-(SUMIFS(QBRBWRTE!$Z:$Z,QBRBWRTE!$C:$C,B25,QBRBWRTE!$G:$G,A25,QBRBWRTE!$B:$B,"QB")*VLOOKUP($G$32,Scoring!$A$2:$BT$4,21,FALSE)))</f>
        <v>3.88</v>
      </c>
      <c r="J25">
        <f>VLOOKUP(E25,'Off Analysis'!$Q$2:$R$7,2,FALSE)</f>
        <v>2</v>
      </c>
      <c r="K25">
        <f>VLOOKUP(F25,'Def Analysis'!$U$2:$V$7,2,FALSE)</f>
        <v>5</v>
      </c>
      <c r="L25">
        <f t="shared" si="0"/>
        <v>-3</v>
      </c>
      <c r="M25" s="2">
        <f>IF(GameData!$E$515+(L25*(GameData!$E$516*0.5))&lt;0,0,ROUND(GameData!$E$515+(L25*(GameData!$E$516*0.74)),0))</f>
        <v>2</v>
      </c>
      <c r="N25" t="str">
        <f t="shared" si="2"/>
        <v>VERY LOW</v>
      </c>
      <c r="O25" t="str">
        <f t="shared" si="1"/>
        <v>LOW</v>
      </c>
      <c r="P25" t="str">
        <f>IF(N25&lt;&gt;O25,IF(ABS(D25-M25)&gt;GameData!$E$516,"MISS",""),"")</f>
        <v>MISS</v>
      </c>
      <c r="Q25">
        <f>VLOOKUP($C25,'Def Analysis'!$A$2:$Q$33,14,FALSE)</f>
        <v>18</v>
      </c>
      <c r="R25">
        <f>VLOOKUP($C25,'Def Analysis'!$A$2:$Q$33,15,FALSE)</f>
        <v>6</v>
      </c>
      <c r="S25">
        <f>VLOOKUP($C25,'Def Analysis'!$A$2:$Q$33,16,FALSE)</f>
        <v>3</v>
      </c>
      <c r="T25">
        <f>VLOOKUP($C25,'Def Analysis'!$A$2:$Q$33,17,FALSE)</f>
        <v>27</v>
      </c>
    </row>
    <row r="26" spans="1:20" x14ac:dyDescent="0.2">
      <c r="A26" t="s">
        <v>208</v>
      </c>
      <c r="B26" t="s">
        <v>47</v>
      </c>
      <c r="C26" t="s">
        <v>31</v>
      </c>
      <c r="D26">
        <v>10</v>
      </c>
      <c r="E26" t="str">
        <f>VLOOKUP(B26,'Off Analysis'!$A$2:$O$33,14,FALSE)</f>
        <v>ABOVE AVERAGE</v>
      </c>
      <c r="F26" t="str">
        <f>VLOOKUP(C26,'Def Analysis'!$A$2:$S$33,18,FALSE)</f>
        <v>GREAT</v>
      </c>
      <c r="G26" t="str">
        <f>VLOOKUP(B26,'Off Analysis'!$A$2:$O$33,15,FALSE)</f>
        <v>RUN</v>
      </c>
      <c r="H26">
        <f>VLOOKUP(C26,'Def Analysis'!$A$2:$S$33,15,FALSE)</f>
        <v>8</v>
      </c>
      <c r="I26" s="10">
        <f>((SUMIFS(QBRBWRTE!$J:$J,QBRBWRTE!$C:$C,B26,QBRBWRTE!$G:$G,A26)*VLOOKUP($G$32,Scoring!$A$2:$BT$4,5,FALSE))+(SUMIFS(QBRBWRTE!$K:$K,QBRBWRTE!$C:$C,B26,QBRBWRTE!$G:$G,A26)*VLOOKUP($G$32,Scoring!$A$2:$BT$4,6,FALSE))+(SUMIFS(QBRBWRTE!$L:$L,QBRBWRTE!$C:$C,B26,QBRBWRTE!$G:$G,A26)*VLOOKUP($G$32,Scoring!$A$2:$BT$4,8,FALSE))-(SUMIFS(QBRBWRTE!$M:$M,QBRBWRTE!$C:$C,B26,QBRBWRTE!$G:$G,A26)*VLOOKUP($G$32,Scoring!$A$2:$BT$4,7,FALSE))-(SUMIFS(QBRBWRTE!$Z:$Z,QBRBWRTE!$C:$C,B26,QBRBWRTE!$G:$G,A26,QBRBWRTE!$B:$B,"QB")*VLOOKUP($G$32,Scoring!$A$2:$BT$4,21,FALSE)))</f>
        <v>3.08</v>
      </c>
      <c r="J26">
        <f>VLOOKUP(E26,'Off Analysis'!$Q$2:$R$7,2,FALSE)</f>
        <v>4</v>
      </c>
      <c r="K26">
        <f>VLOOKUP(F26,'Def Analysis'!$U$2:$V$7,2,FALSE)</f>
        <v>6</v>
      </c>
      <c r="L26">
        <f t="shared" si="0"/>
        <v>-2</v>
      </c>
      <c r="M26" s="2">
        <f>IF(GameData!$E$515+(L26*(GameData!$E$516*0.5))&lt;0,0,ROUND(GameData!$E$515+(L26*(GameData!$E$516*0.74)),0))</f>
        <v>9</v>
      </c>
      <c r="N26" t="str">
        <f t="shared" si="2"/>
        <v>LOW</v>
      </c>
      <c r="O26" t="str">
        <f t="shared" si="1"/>
        <v>LOW</v>
      </c>
      <c r="P26" t="str">
        <f>IF(N26&lt;&gt;O26,IF(ABS(D26-M26)&gt;GameData!$E$516,"MISS",""),"")</f>
        <v/>
      </c>
      <c r="Q26">
        <f>VLOOKUP($C26,'Def Analysis'!$A$2:$Q$33,14,FALSE)</f>
        <v>1</v>
      </c>
      <c r="R26">
        <f>VLOOKUP($C26,'Def Analysis'!$A$2:$Q$33,15,FALSE)</f>
        <v>8</v>
      </c>
      <c r="S26">
        <f>VLOOKUP($C26,'Def Analysis'!$A$2:$Q$33,16,FALSE)</f>
        <v>1</v>
      </c>
      <c r="T26">
        <f>VLOOKUP($C26,'Def Analysis'!$A$2:$Q$33,17,FALSE)</f>
        <v>25</v>
      </c>
    </row>
    <row r="27" spans="1:20" x14ac:dyDescent="0.2">
      <c r="A27" t="s">
        <v>208</v>
      </c>
      <c r="B27" t="s">
        <v>31</v>
      </c>
      <c r="C27" t="s">
        <v>47</v>
      </c>
      <c r="D27">
        <v>29</v>
      </c>
      <c r="E27" t="str">
        <f>VLOOKUP(B27,'Off Analysis'!$A$2:$O$33,14,FALSE)</f>
        <v>POOR</v>
      </c>
      <c r="F27" t="str">
        <f>VLOOKUP(C27,'Def Analysis'!$A$2:$S$33,18,FALSE)</f>
        <v>ABOVE AVERAGE</v>
      </c>
      <c r="G27" t="str">
        <f>VLOOKUP(B27,'Off Analysis'!$A$2:$O$33,15,FALSE)</f>
        <v>BALANCED</v>
      </c>
      <c r="H27">
        <f>VLOOKUP(C27,'Def Analysis'!$A$2:$S$33,15,FALSE)</f>
        <v>29</v>
      </c>
      <c r="I27" s="10">
        <f>((SUMIFS(QBRBWRTE!$J:$J,QBRBWRTE!$C:$C,B27,QBRBWRTE!$G:$G,A27)*VLOOKUP($G$32,Scoring!$A$2:$BT$4,5,FALSE))+(SUMIFS(QBRBWRTE!$K:$K,QBRBWRTE!$C:$C,B27,QBRBWRTE!$G:$G,A27)*VLOOKUP($G$32,Scoring!$A$2:$BT$4,6,FALSE))+(SUMIFS(QBRBWRTE!$L:$L,QBRBWRTE!$C:$C,B27,QBRBWRTE!$G:$G,A27)*VLOOKUP($G$32,Scoring!$A$2:$BT$4,8,FALSE))-(SUMIFS(QBRBWRTE!$M:$M,QBRBWRTE!$C:$C,B27,QBRBWRTE!$G:$G,A27)*VLOOKUP($G$32,Scoring!$A$2:$BT$4,7,FALSE))-(SUMIFS(QBRBWRTE!$Z:$Z,QBRBWRTE!$C:$C,B27,QBRBWRTE!$G:$G,A27,QBRBWRTE!$B:$B,"QB")*VLOOKUP($G$32,Scoring!$A$2:$BT$4,21,FALSE)))</f>
        <v>14.6</v>
      </c>
      <c r="J27">
        <f>VLOOKUP(E27,'Off Analysis'!$Q$2:$R$7,2,FALSE)</f>
        <v>2</v>
      </c>
      <c r="K27">
        <f>VLOOKUP(F27,'Def Analysis'!$U$2:$V$7,2,FALSE)</f>
        <v>4</v>
      </c>
      <c r="L27">
        <f t="shared" si="0"/>
        <v>-2</v>
      </c>
      <c r="M27" s="2">
        <f>IF(GameData!$E$515+(L27*(GameData!$E$516*0.5))&lt;0,0,ROUND(GameData!$E$515+(L27*(GameData!$E$516*0.74)),0))</f>
        <v>9</v>
      </c>
      <c r="N27" t="str">
        <f t="shared" si="2"/>
        <v>LOW</v>
      </c>
      <c r="O27" t="str">
        <f t="shared" si="1"/>
        <v>HIGH</v>
      </c>
      <c r="P27" t="str">
        <f>IF(N27&lt;&gt;O27,IF(ABS(D27-M27)&gt;GameData!$E$516,"MISS",""),"")</f>
        <v>MISS</v>
      </c>
      <c r="Q27">
        <f>VLOOKUP($C27,'Def Analysis'!$A$2:$Q$33,14,FALSE)</f>
        <v>17</v>
      </c>
      <c r="R27">
        <f>VLOOKUP($C27,'Def Analysis'!$A$2:$Q$33,15,FALSE)</f>
        <v>29</v>
      </c>
      <c r="S27">
        <f>VLOOKUP($C27,'Def Analysis'!$A$2:$Q$33,16,FALSE)</f>
        <v>20</v>
      </c>
      <c r="T27">
        <f>VLOOKUP($C27,'Def Analysis'!$A$2:$Q$33,17,FALSE)</f>
        <v>18</v>
      </c>
    </row>
    <row r="28" spans="1:20" x14ac:dyDescent="0.2">
      <c r="A28" t="s">
        <v>209</v>
      </c>
      <c r="B28" t="s">
        <v>59</v>
      </c>
      <c r="C28" t="s">
        <v>44</v>
      </c>
      <c r="D28">
        <v>26</v>
      </c>
      <c r="E28" t="str">
        <f>VLOOKUP(B28,'Off Analysis'!$A$2:$O$33,14,FALSE)</f>
        <v>BELOW AVERAGE</v>
      </c>
      <c r="F28" t="str">
        <f>VLOOKUP(C28,'Def Analysis'!$A$2:$S$33,18,FALSE)</f>
        <v>GOOD</v>
      </c>
      <c r="G28" t="str">
        <f>VLOOKUP(B28,'Off Analysis'!$A$2:$O$33,15,FALSE)</f>
        <v>PASS</v>
      </c>
      <c r="H28">
        <f>VLOOKUP(C28,'Def Analysis'!$A$2:$S$33,15,FALSE)</f>
        <v>24</v>
      </c>
      <c r="I28" s="10">
        <f>((SUMIFS(QBRBWRTE!$J:$J,QBRBWRTE!$C:$C,B28,QBRBWRTE!$G:$G,A28)*VLOOKUP($G$32,Scoring!$A$2:$BT$4,5,FALSE))+(SUMIFS(QBRBWRTE!$K:$K,QBRBWRTE!$C:$C,B28,QBRBWRTE!$G:$G,A28)*VLOOKUP($G$32,Scoring!$A$2:$BT$4,6,FALSE))+(SUMIFS(QBRBWRTE!$L:$L,QBRBWRTE!$C:$C,B28,QBRBWRTE!$G:$G,A28)*VLOOKUP($G$32,Scoring!$A$2:$BT$4,8,FALSE))-(SUMIFS(QBRBWRTE!$M:$M,QBRBWRTE!$C:$C,B28,QBRBWRTE!$G:$G,A28)*VLOOKUP($G$32,Scoring!$A$2:$BT$4,7,FALSE))-(SUMIFS(QBRBWRTE!$Z:$Z,QBRBWRTE!$C:$C,B28,QBRBWRTE!$G:$G,A28,QBRBWRTE!$B:$B,"QB")*VLOOKUP($G$32,Scoring!$A$2:$BT$4,21,FALSE)))</f>
        <v>20.240000000000002</v>
      </c>
      <c r="J28">
        <f>VLOOKUP(E28,'Off Analysis'!$Q$2:$R$7,2,FALSE)</f>
        <v>3</v>
      </c>
      <c r="K28">
        <f>VLOOKUP(F28,'Def Analysis'!$U$2:$V$7,2,FALSE)</f>
        <v>5</v>
      </c>
      <c r="L28">
        <f t="shared" si="0"/>
        <v>-2</v>
      </c>
      <c r="M28" s="2">
        <f>IF(GameData!$E$515+(L28*(GameData!$E$516*0.5))&lt;0,0,ROUND(GameData!$E$515+(L28*(GameData!$E$516*0.74)),0))</f>
        <v>9</v>
      </c>
      <c r="N28" t="str">
        <f t="shared" si="2"/>
        <v>LOW</v>
      </c>
      <c r="O28" t="str">
        <f t="shared" si="1"/>
        <v>HIGH</v>
      </c>
      <c r="P28" t="str">
        <f>IF(N28&lt;&gt;O28,IF(ABS(D28-M28)&gt;GameData!$E$516,"MISS",""),"")</f>
        <v>MISS</v>
      </c>
      <c r="Q28">
        <f>VLOOKUP($C28,'Def Analysis'!$A$2:$Q$33,14,FALSE)</f>
        <v>13</v>
      </c>
      <c r="R28">
        <f>VLOOKUP($C28,'Def Analysis'!$A$2:$Q$33,15,FALSE)</f>
        <v>24</v>
      </c>
      <c r="S28">
        <f>VLOOKUP($C28,'Def Analysis'!$A$2:$Q$33,16,FALSE)</f>
        <v>2</v>
      </c>
      <c r="T28">
        <f>VLOOKUP($C28,'Def Analysis'!$A$2:$Q$33,17,FALSE)</f>
        <v>14</v>
      </c>
    </row>
    <row r="29" spans="1:20" x14ac:dyDescent="0.2">
      <c r="A29" t="s">
        <v>209</v>
      </c>
      <c r="B29" t="s">
        <v>44</v>
      </c>
      <c r="C29" t="s">
        <v>59</v>
      </c>
      <c r="D29">
        <v>29</v>
      </c>
      <c r="E29" t="str">
        <f>VLOOKUP(B29,'Off Analysis'!$A$2:$O$33,14,FALSE)</f>
        <v>ABOVE AVERAGE</v>
      </c>
      <c r="F29" t="str">
        <f>VLOOKUP(C29,'Def Analysis'!$A$2:$S$33,18,FALSE)</f>
        <v>BELOW AVERAGE</v>
      </c>
      <c r="G29" t="str">
        <f>VLOOKUP(B29,'Off Analysis'!$A$2:$O$33,15,FALSE)</f>
        <v>RUN</v>
      </c>
      <c r="H29">
        <f>VLOOKUP(C29,'Def Analysis'!$A$2:$S$33,15,FALSE)</f>
        <v>22</v>
      </c>
      <c r="I29" s="10">
        <f>((SUMIFS(QBRBWRTE!$J:$J,QBRBWRTE!$C:$C,B29,QBRBWRTE!$G:$G,A29)*VLOOKUP($G$32,Scoring!$A$2:$BT$4,5,FALSE))+(SUMIFS(QBRBWRTE!$K:$K,QBRBWRTE!$C:$C,B29,QBRBWRTE!$G:$G,A29)*VLOOKUP($G$32,Scoring!$A$2:$BT$4,6,FALSE))+(SUMIFS(QBRBWRTE!$L:$L,QBRBWRTE!$C:$C,B29,QBRBWRTE!$G:$G,A29)*VLOOKUP($G$32,Scoring!$A$2:$BT$4,8,FALSE))-(SUMIFS(QBRBWRTE!$M:$M,QBRBWRTE!$C:$C,B29,QBRBWRTE!$G:$G,A29)*VLOOKUP($G$32,Scoring!$A$2:$BT$4,7,FALSE))-(SUMIFS(QBRBWRTE!$Z:$Z,QBRBWRTE!$C:$C,B29,QBRBWRTE!$G:$G,A29,QBRBWRTE!$B:$B,"QB")*VLOOKUP($G$32,Scoring!$A$2:$BT$4,21,FALSE)))</f>
        <v>19.920000000000002</v>
      </c>
      <c r="J29">
        <f>VLOOKUP(E29,'Off Analysis'!$Q$2:$R$7,2,FALSE)</f>
        <v>4</v>
      </c>
      <c r="K29">
        <f>VLOOKUP(F29,'Def Analysis'!$U$2:$V$7,2,FALSE)</f>
        <v>3</v>
      </c>
      <c r="L29">
        <f t="shared" si="0"/>
        <v>1</v>
      </c>
      <c r="M29" s="2">
        <f>IF(GameData!$E$515+(L29*(GameData!$E$516*0.5))&lt;0,0,ROUND(GameData!$E$515+(L29*(GameData!$E$516*0.74)),0))</f>
        <v>31</v>
      </c>
      <c r="N29" t="str">
        <f t="shared" si="2"/>
        <v>VERY HIGH</v>
      </c>
      <c r="O29" t="str">
        <f t="shared" si="1"/>
        <v>HIGH</v>
      </c>
      <c r="P29" t="str">
        <f>IF(N29&lt;&gt;O29,IF(ABS(D29-M29)&gt;GameData!$E$516,"MISS",""),"")</f>
        <v/>
      </c>
      <c r="Q29">
        <f>VLOOKUP($C29,'Def Analysis'!$A$2:$Q$33,14,FALSE)</f>
        <v>7</v>
      </c>
      <c r="R29">
        <f>VLOOKUP($C29,'Def Analysis'!$A$2:$Q$33,15,FALSE)</f>
        <v>22</v>
      </c>
      <c r="S29">
        <f>VLOOKUP($C29,'Def Analysis'!$A$2:$Q$33,16,FALSE)</f>
        <v>22</v>
      </c>
      <c r="T29">
        <f>VLOOKUP($C29,'Def Analysis'!$A$2:$Q$33,17,FALSE)</f>
        <v>23</v>
      </c>
    </row>
    <row r="32" spans="1:20" x14ac:dyDescent="0.2">
      <c r="F32" t="s">
        <v>1353</v>
      </c>
      <c r="G32" t="s">
        <v>1412</v>
      </c>
    </row>
    <row r="33" spans="14:15" x14ac:dyDescent="0.2">
      <c r="N33" t="s">
        <v>1452</v>
      </c>
      <c r="O33" t="s">
        <v>1454</v>
      </c>
    </row>
    <row r="34" spans="14:15" x14ac:dyDescent="0.2">
      <c r="N34" t="s">
        <v>1453</v>
      </c>
      <c r="O34" t="s">
        <v>1455</v>
      </c>
    </row>
    <row r="35" spans="14:15" x14ac:dyDescent="0.2">
      <c r="N35" t="s">
        <v>1456</v>
      </c>
      <c r="O35" t="s">
        <v>1457</v>
      </c>
    </row>
    <row r="36" spans="14:15" x14ac:dyDescent="0.2">
      <c r="N36" t="s">
        <v>1437</v>
      </c>
      <c r="O36" s="12" t="s">
        <v>1458</v>
      </c>
    </row>
    <row r="37" spans="14:15" x14ac:dyDescent="0.2">
      <c r="N37" t="s">
        <v>1459</v>
      </c>
      <c r="O37" s="12" t="s">
        <v>1460</v>
      </c>
    </row>
  </sheetData>
  <conditionalFormatting sqref="I2:I29">
    <cfRule type="cellIs" dxfId="54" priority="38" operator="lessThan">
      <formula>15</formula>
    </cfRule>
    <cfRule type="cellIs" dxfId="53" priority="39" operator="greaterThan">
      <formula>25</formula>
    </cfRule>
  </conditionalFormatting>
  <conditionalFormatting sqref="G2:G29">
    <cfRule type="cellIs" dxfId="52" priority="35" operator="equal">
      <formula>"BALANCED"</formula>
    </cfRule>
    <cfRule type="cellIs" dxfId="51" priority="36" operator="equal">
      <formula>"RUN"</formula>
    </cfRule>
    <cfRule type="cellIs" dxfId="50" priority="37" operator="equal">
      <formula>"PASS"</formula>
    </cfRule>
  </conditionalFormatting>
  <conditionalFormatting sqref="H2:H29">
    <cfRule type="cellIs" dxfId="49" priority="32" operator="equal">
      <formula>"BALANCED"</formula>
    </cfRule>
    <cfRule type="cellIs" dxfId="48" priority="33" operator="equal">
      <formula>"RUN"</formula>
    </cfRule>
    <cfRule type="cellIs" dxfId="47" priority="34" operator="equal">
      <formula>"PASS"</formula>
    </cfRule>
  </conditionalFormatting>
  <conditionalFormatting sqref="E2:E29">
    <cfRule type="cellIs" dxfId="46" priority="28" operator="equal">
      <formula>"POOR"</formula>
    </cfRule>
    <cfRule type="cellIs" dxfId="45" priority="29" operator="equal">
      <formula>"BELOW AVERAGE"</formula>
    </cfRule>
    <cfRule type="cellIs" dxfId="44" priority="30" operator="equal">
      <formula>"GOOD"</formula>
    </cfRule>
    <cfRule type="cellIs" dxfId="43" priority="31" operator="equal">
      <formula>"GREAT"</formula>
    </cfRule>
  </conditionalFormatting>
  <conditionalFormatting sqref="E2:E29">
    <cfRule type="cellIs" dxfId="42" priority="27" operator="equal">
      <formula>"ABOVE AVERAGE"</formula>
    </cfRule>
  </conditionalFormatting>
  <conditionalFormatting sqref="E2:E29">
    <cfRule type="cellIs" dxfId="41" priority="26" operator="equal">
      <formula>"BAD"</formula>
    </cfRule>
  </conditionalFormatting>
  <conditionalFormatting sqref="F2:F29">
    <cfRule type="cellIs" dxfId="40" priority="22" operator="equal">
      <formula>"POOR"</formula>
    </cfRule>
    <cfRule type="cellIs" dxfId="39" priority="23" operator="equal">
      <formula>"BELOW AVERAGE"</formula>
    </cfRule>
    <cfRule type="cellIs" dxfId="38" priority="24" operator="equal">
      <formula>"GOOD"</formula>
    </cfRule>
    <cfRule type="cellIs" dxfId="37" priority="25" operator="equal">
      <formula>"GREAT"</formula>
    </cfRule>
  </conditionalFormatting>
  <conditionalFormatting sqref="F2:F29">
    <cfRule type="cellIs" dxfId="36" priority="21" operator="equal">
      <formula>"ABOVE AVERAGE"</formula>
    </cfRule>
  </conditionalFormatting>
  <conditionalFormatting sqref="F2:F29">
    <cfRule type="cellIs" dxfId="35" priority="20" operator="equal">
      <formula>"BAD"</formula>
    </cfRule>
  </conditionalFormatting>
  <conditionalFormatting sqref="O1 N1:N1048576">
    <cfRule type="cellIs" dxfId="34" priority="12" operator="equal">
      <formula>"VERY LOW"</formula>
    </cfRule>
    <cfRule type="cellIs" dxfId="33" priority="14" operator="equal">
      <formula>"VERY HIGH"</formula>
    </cfRule>
    <cfRule type="cellIs" dxfId="32" priority="15" operator="equal">
      <formula>"HIGH"</formula>
    </cfRule>
    <cfRule type="cellIs" dxfId="31" priority="16" operator="equal">
      <formula>"LOW"</formula>
    </cfRule>
    <cfRule type="cellIs" dxfId="30" priority="17" operator="equal">
      <formula>"AVERAGE"</formula>
    </cfRule>
  </conditionalFormatting>
  <conditionalFormatting sqref="O2:O29">
    <cfRule type="cellIs" dxfId="29" priority="1" operator="equal">
      <formula>"VERY LOW"</formula>
    </cfRule>
    <cfRule type="cellIs" dxfId="28" priority="2" operator="equal">
      <formula>"VERY HIGH"</formula>
    </cfRule>
    <cfRule type="cellIs" dxfId="27" priority="3" operator="equal">
      <formula>"HIGH"</formula>
    </cfRule>
    <cfRule type="cellIs" dxfId="26" priority="4" operator="equal">
      <formula>"LOW"</formula>
    </cfRule>
    <cfRule type="cellIs" dxfId="25" priority="5" operator="equal">
      <formula>"AVERAGE"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</sheetPr>
  <dimension ref="A1:AB201"/>
  <sheetViews>
    <sheetView tabSelected="1" topLeftCell="B1" zoomScale="90" zoomScaleNormal="90" zoomScalePageLayoutView="90" workbookViewId="0">
      <selection activeCell="W11" sqref="W11"/>
    </sheetView>
  </sheetViews>
  <sheetFormatPr baseColWidth="10" defaultRowHeight="16" x14ac:dyDescent="0.2"/>
  <cols>
    <col min="1" max="1" width="23.1640625" hidden="1" customWidth="1"/>
    <col min="2" max="2" width="8.1640625" customWidth="1"/>
    <col min="3" max="3" width="8" customWidth="1"/>
    <col min="4" max="4" width="8.33203125" hidden="1" customWidth="1"/>
    <col min="5" max="6" width="15.33203125" bestFit="1" customWidth="1"/>
    <col min="7" max="7" width="12.5" bestFit="1" customWidth="1"/>
    <col min="8" max="8" width="12.5" customWidth="1"/>
    <col min="9" max="9" width="6.33203125" customWidth="1"/>
    <col min="10" max="13" width="10.83203125" hidden="1" customWidth="1"/>
    <col min="15" max="15" width="9.1640625" customWidth="1"/>
    <col min="16" max="17" width="9.33203125" customWidth="1"/>
    <col min="18" max="18" width="8.83203125" customWidth="1"/>
    <col min="19" max="19" width="3.6640625" customWidth="1"/>
    <col min="20" max="20" width="17.33203125" customWidth="1"/>
    <col min="21" max="21" width="20.33203125" customWidth="1"/>
    <col min="22" max="22" width="24.6640625" customWidth="1"/>
    <col min="23" max="23" width="27.33203125" customWidth="1"/>
    <col min="24" max="24" width="2" customWidth="1"/>
    <col min="25" max="25" width="22" bestFit="1" customWidth="1"/>
    <col min="26" max="26" width="20.83203125" bestFit="1" customWidth="1"/>
    <col min="27" max="27" width="20.6640625" bestFit="1" customWidth="1"/>
    <col min="28" max="28" width="20.1640625" bestFit="1" customWidth="1"/>
  </cols>
  <sheetData>
    <row r="1" spans="1:28" x14ac:dyDescent="0.2">
      <c r="A1" t="s">
        <v>1346</v>
      </c>
      <c r="B1" t="s">
        <v>63</v>
      </c>
      <c r="C1" t="s">
        <v>1348</v>
      </c>
      <c r="D1" t="s">
        <v>1347</v>
      </c>
      <c r="E1" t="s">
        <v>1349</v>
      </c>
      <c r="F1" t="s">
        <v>1350</v>
      </c>
      <c r="G1" t="s">
        <v>1352</v>
      </c>
      <c r="H1" t="s">
        <v>1351</v>
      </c>
      <c r="I1" t="s">
        <v>1417</v>
      </c>
      <c r="J1" t="s">
        <v>1449</v>
      </c>
      <c r="K1" t="s">
        <v>1450</v>
      </c>
      <c r="L1" t="s">
        <v>1451</v>
      </c>
      <c r="M1" t="s">
        <v>1448</v>
      </c>
      <c r="N1" t="s">
        <v>1438</v>
      </c>
      <c r="O1" t="s">
        <v>1469</v>
      </c>
      <c r="P1" t="s">
        <v>1470</v>
      </c>
      <c r="Q1" t="s">
        <v>1471</v>
      </c>
      <c r="R1" t="s">
        <v>1472</v>
      </c>
      <c r="T1" s="18" t="s">
        <v>1474</v>
      </c>
      <c r="U1" s="18"/>
      <c r="V1" s="18"/>
      <c r="W1" s="18"/>
      <c r="Y1" s="18" t="s">
        <v>1473</v>
      </c>
      <c r="Z1" s="18"/>
      <c r="AA1" s="18"/>
      <c r="AB1" s="18"/>
    </row>
    <row r="2" spans="1:28" x14ac:dyDescent="0.2">
      <c r="A2" t="s">
        <v>210</v>
      </c>
      <c r="B2" t="s">
        <v>51</v>
      </c>
      <c r="C2" t="s">
        <v>45</v>
      </c>
      <c r="E2" t="str">
        <f>VLOOKUP(B2,'Off Analysis'!$A$2:$O$33,14,FALSE)</f>
        <v>GOOD</v>
      </c>
      <c r="F2" t="str">
        <f>VLOOKUP(C2,'Def Analysis'!$A$2:$S$33,18,FALSE)</f>
        <v>BELOW AVERAGE</v>
      </c>
      <c r="G2" t="str">
        <f>VLOOKUP(B2,'Off Analysis'!$A$2:$O$33,15,FALSE)</f>
        <v>BALANCED</v>
      </c>
      <c r="H2" t="str">
        <f>VLOOKUP(C2,'Def Analysis'!$A$2:$S$33,19,FALSE)</f>
        <v>RUN</v>
      </c>
      <c r="I2" s="10">
        <f>((SUMIFS(QBRBWRTE!$J:$J,QBRBWRTE!$C:$C,B2,QBRBWRTE!$G:$G,A2)*VLOOKUP($G$30,Scoring!$A$2:$BT$4,5,FALSE))+(SUMIFS(QBRBWRTE!$K:$K,QBRBWRTE!$C:$C,B2,QBRBWRTE!$G:$G,A2)*VLOOKUP($G$30,Scoring!$A$2:$BT$4,6,FALSE))+(SUMIFS(QBRBWRTE!$L:$L,QBRBWRTE!$C:$C,B2,QBRBWRTE!$G:$G,A2)*VLOOKUP($G$30,Scoring!$A$2:$BT$4,8,FALSE))-(SUMIFS(QBRBWRTE!$M:$M,QBRBWRTE!$C:$C,B2,QBRBWRTE!$G:$G,A2)*VLOOKUP($G$30,Scoring!$A$2:$BT$4,7,FALSE))-(SUMIFS(QBRBWRTE!$Z:$Z,QBRBWRTE!$C:$C,B2,QBRBWRTE!$G:$G,A2,QBRBWRTE!$B:$B,"QB")*VLOOKUP($G$30,Scoring!$A$2:$BT$4,21,FALSE)))</f>
        <v>0</v>
      </c>
      <c r="J2">
        <f>VLOOKUP(E2,'Off Analysis'!$Q$2:$R$7,2,FALSE)</f>
        <v>5</v>
      </c>
      <c r="K2">
        <f>VLOOKUP(F2,'Def Analysis'!$U$2:$V$7,2,FALSE)</f>
        <v>3</v>
      </c>
      <c r="L2">
        <f>J2-K2</f>
        <v>2</v>
      </c>
      <c r="M2" s="2">
        <f>IF(GameData!$E$515+(L2*(GameData!$E$516*0.5))&lt;0,0,ROUND(GameData!$E$515+(L2*(GameData!$E$516*0.74)),0))</f>
        <v>38</v>
      </c>
      <c r="N2" t="str">
        <f>IF(M2&gt;=31,"VERY HIGH",IF(M2&gt;=25,"HIGH",IF(M2&gt;=14,"AVERAGE",IF(M2&gt;=7,"LOW","VERY LOW"))))</f>
        <v>VERY HIGH</v>
      </c>
      <c r="O2" s="16">
        <f>VLOOKUP($C2,'Def Analysis'!$A$2:$Q$33,14,FALSE)</f>
        <v>22</v>
      </c>
      <c r="P2" s="16">
        <f>VLOOKUP($C2,'Def Analysis'!$A$2:$Q$33,15,FALSE)</f>
        <v>25</v>
      </c>
      <c r="Q2">
        <f>VLOOKUP($C2,'Def Analysis'!$A$2:$Q$33,16,FALSE)</f>
        <v>8</v>
      </c>
      <c r="R2">
        <f>VLOOKUP($C2,'Def Analysis'!$A$2:$Q$33,17,FALSE)</f>
        <v>5</v>
      </c>
      <c r="T2" t="s">
        <v>368</v>
      </c>
      <c r="U2" t="s">
        <v>476</v>
      </c>
      <c r="V2" t="s">
        <v>721</v>
      </c>
      <c r="W2">
        <v>0</v>
      </c>
      <c r="Y2" t="s">
        <v>368</v>
      </c>
      <c r="Z2" t="s">
        <v>476</v>
      </c>
      <c r="AA2" t="s">
        <v>721</v>
      </c>
      <c r="AB2" t="s">
        <v>795</v>
      </c>
    </row>
    <row r="3" spans="1:28" x14ac:dyDescent="0.2">
      <c r="A3" t="s">
        <v>210</v>
      </c>
      <c r="B3" t="s">
        <v>45</v>
      </c>
      <c r="C3" t="s">
        <v>51</v>
      </c>
      <c r="E3" t="str">
        <f>VLOOKUP(B3,'Off Analysis'!$A$2:$O$33,14,FALSE)</f>
        <v>BELOW AVERAGE</v>
      </c>
      <c r="F3" t="str">
        <f>VLOOKUP(C3,'Def Analysis'!$A$2:$S$33,18,FALSE)</f>
        <v>GOOD</v>
      </c>
      <c r="G3" t="str">
        <f>VLOOKUP(B3,'Off Analysis'!$A$2:$O$33,15,FALSE)</f>
        <v>BALANCED</v>
      </c>
      <c r="H3" t="str">
        <f>VLOOKUP(C3,'Def Analysis'!$A$2:$S$33,19,FALSE)</f>
        <v>PASS</v>
      </c>
      <c r="I3" s="10">
        <f>((SUMIFS(QBRBWRTE!$J:$J,QBRBWRTE!$C:$C,B3,QBRBWRTE!$G:$G,A3)*VLOOKUP($G$30,Scoring!$A$2:$BT$4,5,FALSE))+(SUMIFS(QBRBWRTE!$K:$K,QBRBWRTE!$C:$C,B3,QBRBWRTE!$G:$G,A3)*VLOOKUP($G$30,Scoring!$A$2:$BT$4,6,FALSE))+(SUMIFS(QBRBWRTE!$L:$L,QBRBWRTE!$C:$C,B3,QBRBWRTE!$G:$G,A3)*VLOOKUP($G$30,Scoring!$A$2:$BT$4,8,FALSE))-(SUMIFS(QBRBWRTE!$M:$M,QBRBWRTE!$C:$C,B3,QBRBWRTE!$G:$G,A3)*VLOOKUP($G$30,Scoring!$A$2:$BT$4,7,FALSE))-(SUMIFS(QBRBWRTE!$Z:$Z,QBRBWRTE!$C:$C,B3,QBRBWRTE!$G:$G,A3,QBRBWRTE!$B:$B,"QB")*VLOOKUP($G$30,Scoring!$A$2:$BT$4,21,FALSE)))</f>
        <v>0</v>
      </c>
      <c r="J3">
        <f>VLOOKUP(E3,'Off Analysis'!$Q$2:$R$7,2,FALSE)</f>
        <v>3</v>
      </c>
      <c r="K3">
        <f>VLOOKUP(F3,'Def Analysis'!$U$2:$V$7,2,FALSE)</f>
        <v>5</v>
      </c>
      <c r="L3">
        <f t="shared" ref="L3:L27" si="0">J3-K3</f>
        <v>-2</v>
      </c>
      <c r="M3" s="2">
        <f>IF(GameData!$E$515+(L3*(GameData!$E$516*0.5))&lt;0,0,ROUND(GameData!$E$515+(L3*(GameData!$E$516*0.74)),0))</f>
        <v>9</v>
      </c>
      <c r="N3" t="str">
        <f>IF(M3&gt;=31,"VERY HIGH",IF(M3&gt;=25,"HIGH",IF(M3&gt;=14,"AVERAGE",IF(M3&gt;=7,"LOW","VERY LOW"))))</f>
        <v>LOW</v>
      </c>
      <c r="O3" s="15">
        <f>VLOOKUP($C3,'Def Analysis'!$A$2:$Q$33,14,FALSE)</f>
        <v>3</v>
      </c>
      <c r="P3">
        <f>VLOOKUP($C3,'Def Analysis'!$A$2:$Q$33,15,FALSE)</f>
        <v>17</v>
      </c>
      <c r="Q3">
        <f>VLOOKUP($C3,'Def Analysis'!$A$2:$Q$33,16,FALSE)</f>
        <v>23</v>
      </c>
      <c r="R3" s="15">
        <f>VLOOKUP($C3,'Def Analysis'!$A$2:$Q$33,17,FALSE)</f>
        <v>3</v>
      </c>
      <c r="T3" s="14" t="s">
        <v>1475</v>
      </c>
      <c r="U3" s="14" t="s">
        <v>1482</v>
      </c>
      <c r="V3" s="14" t="s">
        <v>1493</v>
      </c>
      <c r="W3" s="13">
        <v>0</v>
      </c>
      <c r="Y3" s="17" t="s">
        <v>1513</v>
      </c>
      <c r="Z3" s="17" t="s">
        <v>1514</v>
      </c>
      <c r="AA3" s="17" t="s">
        <v>1521</v>
      </c>
      <c r="AB3" s="17" t="s">
        <v>1539</v>
      </c>
    </row>
    <row r="4" spans="1:28" x14ac:dyDescent="0.2">
      <c r="A4" t="s">
        <v>212</v>
      </c>
      <c r="B4" t="s">
        <v>47</v>
      </c>
      <c r="C4" t="s">
        <v>44</v>
      </c>
      <c r="E4" t="str">
        <f>VLOOKUP(B4,'Off Analysis'!$A$2:$O$33,14,FALSE)</f>
        <v>ABOVE AVERAGE</v>
      </c>
      <c r="F4" t="str">
        <f>VLOOKUP(C4,'Def Analysis'!$A$2:$S$33,18,FALSE)</f>
        <v>GOOD</v>
      </c>
      <c r="G4" t="str">
        <f>VLOOKUP(B4,'Off Analysis'!$A$2:$O$33,15,FALSE)</f>
        <v>RUN</v>
      </c>
      <c r="H4" t="str">
        <f>VLOOKUP(C4,'Def Analysis'!$A$2:$S$33,19,FALSE)</f>
        <v>BALANCED</v>
      </c>
      <c r="I4" s="10">
        <f>((SUMIFS(QBRBWRTE!$J:$J,QBRBWRTE!$C:$C,B4,QBRBWRTE!$G:$G,A4)*VLOOKUP($G$30,Scoring!$A$2:$BT$4,5,FALSE))+(SUMIFS(QBRBWRTE!$K:$K,QBRBWRTE!$C:$C,B4,QBRBWRTE!$G:$G,A4)*VLOOKUP($G$30,Scoring!$A$2:$BT$4,6,FALSE))+(SUMIFS(QBRBWRTE!$L:$L,QBRBWRTE!$C:$C,B4,QBRBWRTE!$G:$G,A4)*VLOOKUP($G$30,Scoring!$A$2:$BT$4,8,FALSE))-(SUMIFS(QBRBWRTE!$M:$M,QBRBWRTE!$C:$C,B4,QBRBWRTE!$G:$G,A4)*VLOOKUP($G$30,Scoring!$A$2:$BT$4,7,FALSE))-(SUMIFS(QBRBWRTE!$Z:$Z,QBRBWRTE!$C:$C,B4,QBRBWRTE!$G:$G,A4,QBRBWRTE!$B:$B,"QB")*VLOOKUP($G$30,Scoring!$A$2:$BT$4,21,FALSE)))</f>
        <v>0</v>
      </c>
      <c r="J4">
        <f>VLOOKUP(E4,'Off Analysis'!$Q$2:$R$7,2,FALSE)</f>
        <v>4</v>
      </c>
      <c r="K4">
        <f>VLOOKUP(F4,'Def Analysis'!$U$2:$V$7,2,FALSE)</f>
        <v>5</v>
      </c>
      <c r="L4">
        <f t="shared" si="0"/>
        <v>-1</v>
      </c>
      <c r="M4" s="2">
        <f>IF(GameData!$E$515+(L4*(GameData!$E$516*0.5))&lt;0,0,ROUND(GameData!$E$515+(L4*(GameData!$E$516*0.74)),0))</f>
        <v>16</v>
      </c>
      <c r="N4" t="str">
        <f>IF(M4&gt;=31,"VERY HIGH",IF(M4&gt;=25,"HIGH",IF(M4&gt;=14,"AVERAGE",IF(M4&gt;=7,"LOW","VERY LOW"))))</f>
        <v>AVERAGE</v>
      </c>
      <c r="O4">
        <f>VLOOKUP($C4,'Def Analysis'!$A$2:$Q$33,14,FALSE)</f>
        <v>13</v>
      </c>
      <c r="P4" s="13">
        <f>VLOOKUP($C4,'Def Analysis'!$A$2:$Q$33,15,FALSE)</f>
        <v>24</v>
      </c>
      <c r="Q4" s="15">
        <f>VLOOKUP($C4,'Def Analysis'!$A$2:$Q$33,16,FALSE)</f>
        <v>2</v>
      </c>
      <c r="R4">
        <f>VLOOKUP($C4,'Def Analysis'!$A$2:$Q$33,17,FALSE)</f>
        <v>14</v>
      </c>
      <c r="T4" s="13" t="s">
        <v>1476</v>
      </c>
      <c r="U4" s="14" t="s">
        <v>1483</v>
      </c>
      <c r="V4" s="14" t="s">
        <v>1494</v>
      </c>
      <c r="W4" s="13">
        <v>0</v>
      </c>
      <c r="Y4" s="17" t="s">
        <v>1512</v>
      </c>
      <c r="Z4" s="17" t="s">
        <v>1515</v>
      </c>
      <c r="AA4" s="17" t="s">
        <v>1522</v>
      </c>
      <c r="AB4" s="14" t="s">
        <v>1540</v>
      </c>
    </row>
    <row r="5" spans="1:28" x14ac:dyDescent="0.2">
      <c r="A5" t="s">
        <v>212</v>
      </c>
      <c r="B5" t="s">
        <v>44</v>
      </c>
      <c r="C5" t="s">
        <v>47</v>
      </c>
      <c r="E5" t="str">
        <f>VLOOKUP(B5,'Off Analysis'!$A$2:$O$33,14,FALSE)</f>
        <v>ABOVE AVERAGE</v>
      </c>
      <c r="F5" t="str">
        <f>VLOOKUP(C5,'Def Analysis'!$A$2:$S$33,18,FALSE)</f>
        <v>ABOVE AVERAGE</v>
      </c>
      <c r="G5" t="str">
        <f>VLOOKUP(B5,'Off Analysis'!$A$2:$O$33,15,FALSE)</f>
        <v>RUN</v>
      </c>
      <c r="H5" t="str">
        <f>VLOOKUP(C5,'Def Analysis'!$A$2:$S$33,19,FALSE)</f>
        <v>BALANCED</v>
      </c>
      <c r="I5" s="10">
        <f>((SUMIFS(QBRBWRTE!$J:$J,QBRBWRTE!$C:$C,B5,QBRBWRTE!$G:$G,A5)*VLOOKUP($G$30,Scoring!$A$2:$BT$4,5,FALSE))+(SUMIFS(QBRBWRTE!$K:$K,QBRBWRTE!$C:$C,B5,QBRBWRTE!$G:$G,A5)*VLOOKUP($G$30,Scoring!$A$2:$BT$4,6,FALSE))+(SUMIFS(QBRBWRTE!$L:$L,QBRBWRTE!$C:$C,B5,QBRBWRTE!$G:$G,A5)*VLOOKUP($G$30,Scoring!$A$2:$BT$4,8,FALSE))-(SUMIFS(QBRBWRTE!$M:$M,QBRBWRTE!$C:$C,B5,QBRBWRTE!$G:$G,A5)*VLOOKUP($G$30,Scoring!$A$2:$BT$4,7,FALSE))-(SUMIFS(QBRBWRTE!$Z:$Z,QBRBWRTE!$C:$C,B5,QBRBWRTE!$G:$G,A5,QBRBWRTE!$B:$B,"QB")*VLOOKUP($G$30,Scoring!$A$2:$BT$4,21,FALSE)))</f>
        <v>0</v>
      </c>
      <c r="J5">
        <f>VLOOKUP(E5,'Off Analysis'!$Q$2:$R$7,2,FALSE)</f>
        <v>4</v>
      </c>
      <c r="K5">
        <f>VLOOKUP(F5,'Def Analysis'!$U$2:$V$7,2,FALSE)</f>
        <v>4</v>
      </c>
      <c r="L5">
        <f t="shared" si="0"/>
        <v>0</v>
      </c>
      <c r="M5" s="2">
        <f>IF(GameData!$E$515+(L5*(GameData!$E$516*0.5))&lt;0,0,ROUND(GameData!$E$515+(L5*(GameData!$E$516*0.74)),0))</f>
        <v>23</v>
      </c>
      <c r="N5" t="str">
        <f>IF(M5&gt;=31,"VERY HIGH",IF(M5&gt;=25,"HIGH",IF(M5&gt;=14,"AVERAGE",IF(M5&gt;=7,"LOW","VERY LOW"))))</f>
        <v>AVERAGE</v>
      </c>
      <c r="O5">
        <f>VLOOKUP($C5,'Def Analysis'!$A$2:$Q$33,14,FALSE)</f>
        <v>17</v>
      </c>
      <c r="P5" s="13">
        <f>VLOOKUP($C5,'Def Analysis'!$A$2:$Q$33,15,FALSE)</f>
        <v>29</v>
      </c>
      <c r="Q5" s="11">
        <f>VLOOKUP($C5,'Def Analysis'!$A$2:$Q$33,16,FALSE)</f>
        <v>20</v>
      </c>
      <c r="R5">
        <f>VLOOKUP($C5,'Def Analysis'!$A$2:$Q$33,17,FALSE)</f>
        <v>18</v>
      </c>
      <c r="T5" s="13" t="s">
        <v>1477</v>
      </c>
      <c r="U5" s="13" t="s">
        <v>1484</v>
      </c>
      <c r="V5" s="14" t="s">
        <v>1495</v>
      </c>
      <c r="W5" s="14">
        <v>1</v>
      </c>
      <c r="Y5" s="17" t="s">
        <v>1511</v>
      </c>
      <c r="Z5" s="17" t="s">
        <v>1516</v>
      </c>
      <c r="AA5" s="17" t="s">
        <v>1523</v>
      </c>
      <c r="AB5" s="17" t="s">
        <v>1541</v>
      </c>
    </row>
    <row r="6" spans="1:28" x14ac:dyDescent="0.2">
      <c r="A6" t="s">
        <v>213</v>
      </c>
      <c r="B6" t="s">
        <v>40</v>
      </c>
      <c r="C6" t="s">
        <v>32</v>
      </c>
      <c r="E6" t="str">
        <f>VLOOKUP(B6,'Off Analysis'!$A$2:$O$33,14,FALSE)</f>
        <v>BELOW AVERAGE</v>
      </c>
      <c r="F6" t="str">
        <f>VLOOKUP(C6,'Def Analysis'!$A$2:$S$33,18,FALSE)</f>
        <v>GOOD</v>
      </c>
      <c r="G6" t="str">
        <f>VLOOKUP(B6,'Off Analysis'!$A$2:$O$33,15,FALSE)</f>
        <v>BALANCED</v>
      </c>
      <c r="H6" t="str">
        <f>VLOOKUP(C6,'Def Analysis'!$A$2:$S$33,19,FALSE)</f>
        <v>PASS</v>
      </c>
      <c r="I6" s="10">
        <f>((SUMIFS(QBRBWRTE!$J:$J,QBRBWRTE!$C:$C,B6,QBRBWRTE!$G:$G,A6)*VLOOKUP($G$30,Scoring!$A$2:$BT$4,5,FALSE))+(SUMIFS(QBRBWRTE!$K:$K,QBRBWRTE!$C:$C,B6,QBRBWRTE!$G:$G,A6)*VLOOKUP($G$30,Scoring!$A$2:$BT$4,6,FALSE))+(SUMIFS(QBRBWRTE!$L:$L,QBRBWRTE!$C:$C,B6,QBRBWRTE!$G:$G,A6)*VLOOKUP($G$30,Scoring!$A$2:$BT$4,8,FALSE))-(SUMIFS(QBRBWRTE!$M:$M,QBRBWRTE!$C:$C,B6,QBRBWRTE!$G:$G,A6)*VLOOKUP($G$30,Scoring!$A$2:$BT$4,7,FALSE))-(SUMIFS(QBRBWRTE!$Z:$Z,QBRBWRTE!$C:$C,B6,QBRBWRTE!$G:$G,A6,QBRBWRTE!$B:$B,"QB")*VLOOKUP($G$30,Scoring!$A$2:$BT$4,21,FALSE)))</f>
        <v>0</v>
      </c>
      <c r="J6">
        <f>VLOOKUP(E6,'Off Analysis'!$Q$2:$R$7,2,FALSE)</f>
        <v>3</v>
      </c>
      <c r="K6">
        <f>VLOOKUP(F6,'Def Analysis'!$U$2:$V$7,2,FALSE)</f>
        <v>5</v>
      </c>
      <c r="L6">
        <f t="shared" si="0"/>
        <v>-2</v>
      </c>
      <c r="M6" s="2">
        <f>IF(GameData!$E$515+(L6*(GameData!$E$516*0.5))&lt;0,0,ROUND(GameData!$E$515+(L6*(GameData!$E$516*0.74)),0))</f>
        <v>9</v>
      </c>
      <c r="N6" t="str">
        <f>IF(M6&gt;=31,"VERY HIGH",IF(M6&gt;=25,"HIGH",IF(M6&gt;=14,"AVERAGE",IF(M6&gt;=7,"LOW","VERY LOW"))))</f>
        <v>LOW</v>
      </c>
      <c r="O6" s="15">
        <f>VLOOKUP($C6,'Def Analysis'!$A$2:$Q$33,14,FALSE)</f>
        <v>6</v>
      </c>
      <c r="P6" s="15">
        <f>VLOOKUP($C6,'Def Analysis'!$A$2:$Q$33,15,FALSE)</f>
        <v>2</v>
      </c>
      <c r="Q6">
        <f>VLOOKUP($C6,'Def Analysis'!$A$2:$Q$33,16,FALSE)</f>
        <v>11</v>
      </c>
      <c r="R6">
        <f>VLOOKUP($C6,'Def Analysis'!$A$2:$Q$33,17,FALSE)</f>
        <v>13</v>
      </c>
      <c r="T6" s="13" t="s">
        <v>1478</v>
      </c>
      <c r="U6" s="13" t="s">
        <v>1485</v>
      </c>
      <c r="V6" s="14" t="s">
        <v>1496</v>
      </c>
      <c r="W6" s="13">
        <v>0</v>
      </c>
      <c r="Y6" s="17" t="s">
        <v>1510</v>
      </c>
      <c r="Z6" s="17" t="s">
        <v>1517</v>
      </c>
      <c r="AA6" s="14" t="s">
        <v>1524</v>
      </c>
      <c r="AB6" s="17" t="s">
        <v>1542</v>
      </c>
    </row>
    <row r="7" spans="1:28" x14ac:dyDescent="0.2">
      <c r="A7" t="s">
        <v>213</v>
      </c>
      <c r="B7" t="s">
        <v>32</v>
      </c>
      <c r="C7" t="s">
        <v>40</v>
      </c>
      <c r="E7" t="str">
        <f>VLOOKUP(B7,'Off Analysis'!$A$2:$O$33,14,FALSE)</f>
        <v>ABOVE AVERAGE</v>
      </c>
      <c r="F7" t="str">
        <f>VLOOKUP(C7,'Def Analysis'!$A$2:$S$33,18,FALSE)</f>
        <v>ABOVE AVERAGE</v>
      </c>
      <c r="G7" t="str">
        <f>VLOOKUP(B7,'Off Analysis'!$A$2:$O$33,15,FALSE)</f>
        <v>BALANCED</v>
      </c>
      <c r="H7" t="str">
        <f>VLOOKUP(C7,'Def Analysis'!$A$2:$S$33,19,FALSE)</f>
        <v>BALANCED</v>
      </c>
      <c r="I7" s="10">
        <f>((SUMIFS(QBRBWRTE!$J:$J,QBRBWRTE!$C:$C,B7,QBRBWRTE!$G:$G,A7)*VLOOKUP($G$30,Scoring!$A$2:$BT$4,5,FALSE))+(SUMIFS(QBRBWRTE!$K:$K,QBRBWRTE!$C:$C,B7,QBRBWRTE!$G:$G,A7)*VLOOKUP($G$30,Scoring!$A$2:$BT$4,6,FALSE))+(SUMIFS(QBRBWRTE!$L:$L,QBRBWRTE!$C:$C,B7,QBRBWRTE!$G:$G,A7)*VLOOKUP($G$30,Scoring!$A$2:$BT$4,8,FALSE))-(SUMIFS(QBRBWRTE!$M:$M,QBRBWRTE!$C:$C,B7,QBRBWRTE!$G:$G,A7)*VLOOKUP($G$30,Scoring!$A$2:$BT$4,7,FALSE))-(SUMIFS(QBRBWRTE!$Z:$Z,QBRBWRTE!$C:$C,B7,QBRBWRTE!$G:$G,A7,QBRBWRTE!$B:$B,"QB")*VLOOKUP($G$30,Scoring!$A$2:$BT$4,21,FALSE)))</f>
        <v>0</v>
      </c>
      <c r="J7">
        <f>VLOOKUP(E7,'Off Analysis'!$Q$2:$R$7,2,FALSE)</f>
        <v>4</v>
      </c>
      <c r="K7">
        <f>VLOOKUP(F7,'Def Analysis'!$U$2:$V$7,2,FALSE)</f>
        <v>4</v>
      </c>
      <c r="L7">
        <f t="shared" si="0"/>
        <v>0</v>
      </c>
      <c r="M7" s="2">
        <f>IF(GameData!$E$515+(L7*(GameData!$E$516*0.5))&lt;0,0,ROUND(GameData!$E$515+(L7*(GameData!$E$516*0.74)),0))</f>
        <v>23</v>
      </c>
      <c r="N7" t="str">
        <f t="shared" ref="N7:N27" si="1">IF(M7&gt;=31,"VERY HIGH",IF(M7&gt;=25,"HIGH",IF(M7&gt;=14,"AVERAGE",IF(M7&gt;=7,"LOW","VERY LOW"))))</f>
        <v>AVERAGE</v>
      </c>
      <c r="O7">
        <f>VLOOKUP($C7,'Def Analysis'!$A$2:$Q$33,14,FALSE)</f>
        <v>14</v>
      </c>
      <c r="P7" s="13">
        <f>VLOOKUP($C7,'Def Analysis'!$A$2:$Q$33,15,FALSE)</f>
        <v>32</v>
      </c>
      <c r="Q7">
        <f>VLOOKUP($C7,'Def Analysis'!$A$2:$Q$33,16,FALSE)</f>
        <v>17</v>
      </c>
      <c r="R7">
        <f>VLOOKUP($C7,'Def Analysis'!$A$2:$Q$33,17,FALSE)</f>
        <v>17</v>
      </c>
      <c r="T7" s="14" t="s">
        <v>1479</v>
      </c>
      <c r="U7" s="14" t="s">
        <v>1486</v>
      </c>
      <c r="V7" s="14" t="s">
        <v>1497</v>
      </c>
      <c r="W7" s="13">
        <v>0</v>
      </c>
      <c r="Y7" s="17" t="s">
        <v>1509</v>
      </c>
      <c r="Z7" s="17" t="s">
        <v>1518</v>
      </c>
      <c r="AA7" s="14" t="s">
        <v>1525</v>
      </c>
      <c r="AB7" s="17" t="s">
        <v>1543</v>
      </c>
    </row>
    <row r="8" spans="1:28" x14ac:dyDescent="0.2">
      <c r="A8" t="s">
        <v>214</v>
      </c>
      <c r="B8" t="s">
        <v>42</v>
      </c>
      <c r="C8" t="s">
        <v>58</v>
      </c>
      <c r="E8" t="str">
        <f>VLOOKUP(B8,'Off Analysis'!$A$2:$O$33,14,FALSE)</f>
        <v>BELOW AVERAGE</v>
      </c>
      <c r="F8" t="str">
        <f>VLOOKUP(C8,'Def Analysis'!$A$2:$S$33,18,FALSE)</f>
        <v>BELOW AVERAGE</v>
      </c>
      <c r="G8" t="str">
        <f>VLOOKUP(B8,'Off Analysis'!$A$2:$O$33,15,FALSE)</f>
        <v>PASS</v>
      </c>
      <c r="H8" t="str">
        <f>VLOOKUP(C8,'Def Analysis'!$A$2:$S$33,19,FALSE)</f>
        <v>PASS</v>
      </c>
      <c r="I8" s="10">
        <f>((SUMIFS(QBRBWRTE!$J:$J,QBRBWRTE!$C:$C,B8,QBRBWRTE!$G:$G,A8)*VLOOKUP($G$30,Scoring!$A$2:$BT$4,5,FALSE))+(SUMIFS(QBRBWRTE!$K:$K,QBRBWRTE!$C:$C,B8,QBRBWRTE!$G:$G,A8)*VLOOKUP($G$30,Scoring!$A$2:$BT$4,6,FALSE))+(SUMIFS(QBRBWRTE!$L:$L,QBRBWRTE!$C:$C,B8,QBRBWRTE!$G:$G,A8)*VLOOKUP($G$30,Scoring!$A$2:$BT$4,8,FALSE))-(SUMIFS(QBRBWRTE!$M:$M,QBRBWRTE!$C:$C,B8,QBRBWRTE!$G:$G,A8)*VLOOKUP($G$30,Scoring!$A$2:$BT$4,7,FALSE))-(SUMIFS(QBRBWRTE!$Z:$Z,QBRBWRTE!$C:$C,B8,QBRBWRTE!$G:$G,A8,QBRBWRTE!$B:$B,"QB")*VLOOKUP($G$30,Scoring!$A$2:$BT$4,21,FALSE)))</f>
        <v>0</v>
      </c>
      <c r="J8">
        <f>VLOOKUP(E8,'Off Analysis'!$Q$2:$R$7,2,FALSE)</f>
        <v>3</v>
      </c>
      <c r="K8">
        <f>VLOOKUP(F8,'Def Analysis'!$U$2:$V$7,2,FALSE)</f>
        <v>3</v>
      </c>
      <c r="L8">
        <f t="shared" si="0"/>
        <v>0</v>
      </c>
      <c r="M8" s="2">
        <f>IF(GameData!$E$515+(L8*(GameData!$E$516*0.5))&lt;0,0,ROUND(GameData!$E$515+(L8*(GameData!$E$516*0.74)),0))</f>
        <v>23</v>
      </c>
      <c r="N8" t="str">
        <f t="shared" si="1"/>
        <v>AVERAGE</v>
      </c>
      <c r="O8">
        <f>VLOOKUP($C8,'Def Analysis'!$A$2:$Q$33,14,FALSE)</f>
        <v>19</v>
      </c>
      <c r="P8">
        <f>VLOOKUP($C8,'Def Analysis'!$A$2:$Q$33,15,FALSE)</f>
        <v>13</v>
      </c>
      <c r="Q8">
        <f>VLOOKUP($C8,'Def Analysis'!$A$2:$Q$33,16,FALSE)</f>
        <v>14</v>
      </c>
      <c r="R8">
        <f>VLOOKUP($C8,'Def Analysis'!$A$2:$Q$33,17,FALSE)</f>
        <v>8</v>
      </c>
      <c r="T8" s="14" t="s">
        <v>1480</v>
      </c>
      <c r="U8" s="13" t="s">
        <v>1487</v>
      </c>
      <c r="V8" s="13" t="s">
        <v>1498</v>
      </c>
      <c r="W8" s="14">
        <v>0</v>
      </c>
      <c r="Z8" s="17" t="s">
        <v>1519</v>
      </c>
      <c r="AA8" s="14" t="s">
        <v>1526</v>
      </c>
      <c r="AB8" s="17" t="s">
        <v>1544</v>
      </c>
    </row>
    <row r="9" spans="1:28" x14ac:dyDescent="0.2">
      <c r="A9" t="s">
        <v>214</v>
      </c>
      <c r="B9" t="s">
        <v>58</v>
      </c>
      <c r="C9" t="s">
        <v>42</v>
      </c>
      <c r="E9" t="str">
        <f>VLOOKUP(B9,'Off Analysis'!$A$2:$O$33,14,FALSE)</f>
        <v>ABOVE AVERAGE</v>
      </c>
      <c r="F9" t="str">
        <f>VLOOKUP(C9,'Def Analysis'!$A$2:$S$33,18,FALSE)</f>
        <v>BELOW AVERAGE</v>
      </c>
      <c r="G9" t="str">
        <f>VLOOKUP(B9,'Off Analysis'!$A$2:$O$33,15,FALSE)</f>
        <v>BALANCED</v>
      </c>
      <c r="H9" t="str">
        <f>VLOOKUP(C9,'Def Analysis'!$A$2:$S$33,19,FALSE)</f>
        <v>RUN</v>
      </c>
      <c r="I9" s="10">
        <f>((SUMIFS(QBRBWRTE!$J:$J,QBRBWRTE!$C:$C,B9,QBRBWRTE!$G:$G,A9)*VLOOKUP($G$30,Scoring!$A$2:$BT$4,5,FALSE))+(SUMIFS(QBRBWRTE!$K:$K,QBRBWRTE!$C:$C,B9,QBRBWRTE!$G:$G,A9)*VLOOKUP($G$30,Scoring!$A$2:$BT$4,6,FALSE))+(SUMIFS(QBRBWRTE!$L:$L,QBRBWRTE!$C:$C,B9,QBRBWRTE!$G:$G,A9)*VLOOKUP($G$30,Scoring!$A$2:$BT$4,8,FALSE))-(SUMIFS(QBRBWRTE!$M:$M,QBRBWRTE!$C:$C,B9,QBRBWRTE!$G:$G,A9)*VLOOKUP($G$30,Scoring!$A$2:$BT$4,7,FALSE))-(SUMIFS(QBRBWRTE!$Z:$Z,QBRBWRTE!$C:$C,B9,QBRBWRTE!$G:$G,A9,QBRBWRTE!$B:$B,"QB")*VLOOKUP($G$30,Scoring!$A$2:$BT$4,21,FALSE)))</f>
        <v>0</v>
      </c>
      <c r="J9">
        <f>VLOOKUP(E9,'Off Analysis'!$Q$2:$R$7,2,FALSE)</f>
        <v>4</v>
      </c>
      <c r="K9">
        <f>VLOOKUP(F9,'Def Analysis'!$U$2:$V$7,2,FALSE)</f>
        <v>3</v>
      </c>
      <c r="L9">
        <f t="shared" si="0"/>
        <v>1</v>
      </c>
      <c r="M9" s="2">
        <f>IF(GameData!$E$515+(L9*(GameData!$E$516*0.5))&lt;0,0,ROUND(GameData!$E$515+(L9*(GameData!$E$516*0.74)),0))</f>
        <v>31</v>
      </c>
      <c r="N9" t="str">
        <f t="shared" si="1"/>
        <v>VERY HIGH</v>
      </c>
      <c r="O9" s="16">
        <f>VLOOKUP($C9,'Def Analysis'!$A$2:$Q$33,14,FALSE)</f>
        <v>24</v>
      </c>
      <c r="P9" s="16">
        <f>VLOOKUP($C9,'Def Analysis'!$A$2:$Q$33,15,FALSE)</f>
        <v>26</v>
      </c>
      <c r="Q9" s="16">
        <f>VLOOKUP($C9,'Def Analysis'!$A$2:$Q$33,16,FALSE)</f>
        <v>24</v>
      </c>
      <c r="R9" s="16">
        <f>VLOOKUP($C9,'Def Analysis'!$A$2:$Q$33,17,FALSE)</f>
        <v>30</v>
      </c>
      <c r="T9" s="14" t="s">
        <v>1481</v>
      </c>
      <c r="U9" s="14" t="s">
        <v>1488</v>
      </c>
      <c r="V9" s="13" t="s">
        <v>1499</v>
      </c>
      <c r="W9" s="13">
        <v>0</v>
      </c>
      <c r="Z9" s="17" t="s">
        <v>1520</v>
      </c>
      <c r="AA9" s="14" t="s">
        <v>1527</v>
      </c>
      <c r="AB9" s="17" t="s">
        <v>1545</v>
      </c>
    </row>
    <row r="10" spans="1:28" x14ac:dyDescent="0.2">
      <c r="A10" t="s">
        <v>215</v>
      </c>
      <c r="B10" t="s">
        <v>56</v>
      </c>
      <c r="C10" t="s">
        <v>48</v>
      </c>
      <c r="E10" t="str">
        <f>VLOOKUP(B10,'Off Analysis'!$A$2:$O$33,14,FALSE)</f>
        <v>GOOD</v>
      </c>
      <c r="F10" t="str">
        <f>VLOOKUP(C10,'Def Analysis'!$A$2:$S$33,18,FALSE)</f>
        <v>GOOD</v>
      </c>
      <c r="G10" t="str">
        <f>VLOOKUP(B10,'Off Analysis'!$A$2:$O$33,15,FALSE)</f>
        <v>BALANCED</v>
      </c>
      <c r="H10" t="str">
        <f>VLOOKUP(C10,'Def Analysis'!$A$2:$S$33,19,FALSE)</f>
        <v>BALANCED</v>
      </c>
      <c r="I10" s="10">
        <f>((SUMIFS(QBRBWRTE!$J:$J,QBRBWRTE!$C:$C,B10,QBRBWRTE!$G:$G,A10)*VLOOKUP($G$30,Scoring!$A$2:$BT$4,5,FALSE))+(SUMIFS(QBRBWRTE!$K:$K,QBRBWRTE!$C:$C,B10,QBRBWRTE!$G:$G,A10)*VLOOKUP($G$30,Scoring!$A$2:$BT$4,6,FALSE))+(SUMIFS(QBRBWRTE!$L:$L,QBRBWRTE!$C:$C,B10,QBRBWRTE!$G:$G,A10)*VLOOKUP($G$30,Scoring!$A$2:$BT$4,8,FALSE))-(SUMIFS(QBRBWRTE!$M:$M,QBRBWRTE!$C:$C,B10,QBRBWRTE!$G:$G,A10)*VLOOKUP($G$30,Scoring!$A$2:$BT$4,7,FALSE))-(SUMIFS(QBRBWRTE!$Z:$Z,QBRBWRTE!$C:$C,B10,QBRBWRTE!$G:$G,A10,QBRBWRTE!$B:$B,"QB")*VLOOKUP($G$30,Scoring!$A$2:$BT$4,21,FALSE)))</f>
        <v>0</v>
      </c>
      <c r="J10">
        <f>VLOOKUP(E10,'Off Analysis'!$Q$2:$R$7,2,FALSE)</f>
        <v>5</v>
      </c>
      <c r="K10">
        <f>VLOOKUP(F10,'Def Analysis'!$U$2:$V$7,2,FALSE)</f>
        <v>5</v>
      </c>
      <c r="L10">
        <f t="shared" si="0"/>
        <v>0</v>
      </c>
      <c r="M10" s="2">
        <f>IF(GameData!$E$515+(L10*(GameData!$E$516*0.5))&lt;0,0,ROUND(GameData!$E$515+(L10*(GameData!$E$516*0.74)),0))</f>
        <v>23</v>
      </c>
      <c r="N10" t="str">
        <f t="shared" si="1"/>
        <v>AVERAGE</v>
      </c>
      <c r="O10">
        <f>VLOOKUP($C10,'Def Analysis'!$A$2:$Q$33,14,FALSE)</f>
        <v>8</v>
      </c>
      <c r="P10" s="15">
        <f>VLOOKUP($C10,'Def Analysis'!$A$2:$Q$33,15,FALSE)</f>
        <v>4</v>
      </c>
      <c r="Q10" s="15">
        <f>VLOOKUP($C10,'Def Analysis'!$A$2:$Q$33,16,FALSE)</f>
        <v>9</v>
      </c>
      <c r="R10" s="13">
        <f>VLOOKUP($C10,'Def Analysis'!$A$2:$Q$33,17,FALSE)</f>
        <v>29</v>
      </c>
      <c r="U10" s="14" t="s">
        <v>1489</v>
      </c>
      <c r="V10" s="13" t="s">
        <v>1500</v>
      </c>
      <c r="W10">
        <v>0</v>
      </c>
      <c r="AA10" s="17" t="s">
        <v>1528</v>
      </c>
    </row>
    <row r="11" spans="1:28" x14ac:dyDescent="0.2">
      <c r="A11" t="s">
        <v>215</v>
      </c>
      <c r="B11" t="s">
        <v>48</v>
      </c>
      <c r="C11" t="s">
        <v>56</v>
      </c>
      <c r="E11" t="str">
        <f>VLOOKUP(B11,'Off Analysis'!$A$2:$O$33,14,FALSE)</f>
        <v>ABOVE AVERAGE</v>
      </c>
      <c r="F11" t="str">
        <f>VLOOKUP(C11,'Def Analysis'!$A$2:$S$33,18,FALSE)</f>
        <v>BELOW AVERAGE</v>
      </c>
      <c r="G11" t="str">
        <f>VLOOKUP(B11,'Off Analysis'!$A$2:$O$33,15,FALSE)</f>
        <v>BALANCED</v>
      </c>
      <c r="H11" t="str">
        <f>VLOOKUP(C11,'Def Analysis'!$A$2:$S$33,19,FALSE)</f>
        <v>PASS</v>
      </c>
      <c r="I11" s="10">
        <f>((SUMIFS(QBRBWRTE!$J:$J,QBRBWRTE!$C:$C,B11,QBRBWRTE!$G:$G,A11)*VLOOKUP($G$30,Scoring!$A$2:$BT$4,5,FALSE))+(SUMIFS(QBRBWRTE!$K:$K,QBRBWRTE!$C:$C,B11,QBRBWRTE!$G:$G,A11)*VLOOKUP($G$30,Scoring!$A$2:$BT$4,6,FALSE))+(SUMIFS(QBRBWRTE!$L:$L,QBRBWRTE!$C:$C,B11,QBRBWRTE!$G:$G,A11)*VLOOKUP($G$30,Scoring!$A$2:$BT$4,8,FALSE))-(SUMIFS(QBRBWRTE!$M:$M,QBRBWRTE!$C:$C,B11,QBRBWRTE!$G:$G,A11)*VLOOKUP($G$30,Scoring!$A$2:$BT$4,7,FALSE))-(SUMIFS(QBRBWRTE!$Z:$Z,QBRBWRTE!$C:$C,B11,QBRBWRTE!$G:$G,A11,QBRBWRTE!$B:$B,"QB")*VLOOKUP($G$30,Scoring!$A$2:$BT$4,21,FALSE)))</f>
        <v>0</v>
      </c>
      <c r="J11">
        <f>VLOOKUP(E11,'Off Analysis'!$Q$2:$R$7,2,FALSE)</f>
        <v>4</v>
      </c>
      <c r="K11">
        <f>VLOOKUP(F11,'Def Analysis'!$U$2:$V$7,2,FALSE)</f>
        <v>3</v>
      </c>
      <c r="L11">
        <f t="shared" si="0"/>
        <v>1</v>
      </c>
      <c r="M11" s="2">
        <f>IF(GameData!$E$515+(L11*(GameData!$E$516*0.5))&lt;0,0,ROUND(GameData!$E$515+(L11*(GameData!$E$516*0.74)),0))</f>
        <v>31</v>
      </c>
      <c r="N11" t="str">
        <f t="shared" si="1"/>
        <v>VERY HIGH</v>
      </c>
      <c r="O11" s="14">
        <f>VLOOKUP($C11,'Def Analysis'!$A$2:$Q$33,14,FALSE)</f>
        <v>12</v>
      </c>
      <c r="P11" s="13">
        <f>VLOOKUP($C11,'Def Analysis'!$A$2:$Q$33,15,FALSE)</f>
        <v>14</v>
      </c>
      <c r="Q11" s="15">
        <f>VLOOKUP($C11,'Def Analysis'!$A$2:$Q$33,16,FALSE)</f>
        <v>6</v>
      </c>
      <c r="R11" s="16">
        <f>VLOOKUP($C11,'Def Analysis'!$A$2:$Q$33,17,FALSE)</f>
        <v>32</v>
      </c>
      <c r="U11" s="13" t="s">
        <v>1490</v>
      </c>
      <c r="V11" s="13" t="s">
        <v>1501</v>
      </c>
      <c r="W11">
        <v>0</v>
      </c>
      <c r="AA11" s="17" t="s">
        <v>1529</v>
      </c>
    </row>
    <row r="12" spans="1:28" x14ac:dyDescent="0.2">
      <c r="A12" t="s">
        <v>216</v>
      </c>
      <c r="B12" t="s">
        <v>35</v>
      </c>
      <c r="C12" t="s">
        <v>39</v>
      </c>
      <c r="E12" t="str">
        <f>VLOOKUP(B12,'Off Analysis'!$A$2:$O$33,14,FALSE)</f>
        <v>BELOW AVERAGE</v>
      </c>
      <c r="F12" t="str">
        <f>VLOOKUP(C12,'Def Analysis'!$A$2:$S$33,18,FALSE)</f>
        <v>ABOVE AVERAGE</v>
      </c>
      <c r="G12" t="str">
        <f>VLOOKUP(B12,'Off Analysis'!$A$2:$O$33,15,FALSE)</f>
        <v>RUN</v>
      </c>
      <c r="H12" t="str">
        <f>VLOOKUP(C12,'Def Analysis'!$A$2:$S$33,19,FALSE)</f>
        <v>BALANCED</v>
      </c>
      <c r="I12" s="10">
        <f>((SUMIFS(QBRBWRTE!$J:$J,QBRBWRTE!$C:$C,B12,QBRBWRTE!$G:$G,A12)*VLOOKUP($G$30,Scoring!$A$2:$BT$4,5,FALSE))+(SUMIFS(QBRBWRTE!$K:$K,QBRBWRTE!$C:$C,B12,QBRBWRTE!$G:$G,A12)*VLOOKUP($G$30,Scoring!$A$2:$BT$4,6,FALSE))+(SUMIFS(QBRBWRTE!$L:$L,QBRBWRTE!$C:$C,B12,QBRBWRTE!$G:$G,A12)*VLOOKUP($G$30,Scoring!$A$2:$BT$4,8,FALSE))-(SUMIFS(QBRBWRTE!$M:$M,QBRBWRTE!$C:$C,B12,QBRBWRTE!$G:$G,A12)*VLOOKUP($G$30,Scoring!$A$2:$BT$4,7,FALSE))-(SUMIFS(QBRBWRTE!$Z:$Z,QBRBWRTE!$C:$C,B12,QBRBWRTE!$G:$G,A12,QBRBWRTE!$B:$B,"QB")*VLOOKUP($G$30,Scoring!$A$2:$BT$4,21,FALSE)))</f>
        <v>0</v>
      </c>
      <c r="J12">
        <f>VLOOKUP(E12,'Off Analysis'!$Q$2:$R$7,2,FALSE)</f>
        <v>3</v>
      </c>
      <c r="K12">
        <f>VLOOKUP(F12,'Def Analysis'!$U$2:$V$7,2,FALSE)</f>
        <v>4</v>
      </c>
      <c r="L12">
        <f t="shared" si="0"/>
        <v>-1</v>
      </c>
      <c r="M12" s="2">
        <f>IF(GameData!$E$515+(L12*(GameData!$E$516*0.5))&lt;0,0,ROUND(GameData!$E$515+(L12*(GameData!$E$516*0.74)),0))</f>
        <v>16</v>
      </c>
      <c r="N12" t="str">
        <f t="shared" si="1"/>
        <v>AVERAGE</v>
      </c>
      <c r="O12">
        <f>VLOOKUP($C12,'Def Analysis'!$A$2:$Q$33,14,FALSE)</f>
        <v>16</v>
      </c>
      <c r="P12">
        <f>VLOOKUP($C12,'Def Analysis'!$A$2:$Q$33,15,FALSE)</f>
        <v>21</v>
      </c>
      <c r="Q12">
        <f>VLOOKUP($C12,'Def Analysis'!$A$2:$Q$33,16,FALSE)</f>
        <v>13</v>
      </c>
      <c r="R12">
        <f>VLOOKUP($C12,'Def Analysis'!$A$2:$Q$33,17,FALSE)</f>
        <v>11</v>
      </c>
      <c r="U12" s="14" t="s">
        <v>1491</v>
      </c>
      <c r="V12" s="13" t="s">
        <v>1502</v>
      </c>
      <c r="W12">
        <v>0</v>
      </c>
      <c r="AA12" s="17" t="s">
        <v>1530</v>
      </c>
    </row>
    <row r="13" spans="1:28" x14ac:dyDescent="0.2">
      <c r="A13" t="s">
        <v>216</v>
      </c>
      <c r="B13" t="s">
        <v>39</v>
      </c>
      <c r="C13" t="s">
        <v>35</v>
      </c>
      <c r="E13" t="str">
        <f>VLOOKUP(B13,'Off Analysis'!$A$2:$O$33,14,FALSE)</f>
        <v>BELOW AVERAGE</v>
      </c>
      <c r="F13" t="str">
        <f>VLOOKUP(C13,'Def Analysis'!$A$2:$S$33,18,FALSE)</f>
        <v>GREAT</v>
      </c>
      <c r="G13" t="str">
        <f>VLOOKUP(B13,'Off Analysis'!$A$2:$O$33,15,FALSE)</f>
        <v>RUN</v>
      </c>
      <c r="H13" t="str">
        <f>VLOOKUP(C13,'Def Analysis'!$A$2:$S$33,19,FALSE)</f>
        <v>BALANCED</v>
      </c>
      <c r="I13" s="10">
        <f>((SUMIFS(QBRBWRTE!$J:$J,QBRBWRTE!$C:$C,B13,QBRBWRTE!$G:$G,A13)*VLOOKUP($G$30,Scoring!$A$2:$BT$4,5,FALSE))+(SUMIFS(QBRBWRTE!$K:$K,QBRBWRTE!$C:$C,B13,QBRBWRTE!$G:$G,A13)*VLOOKUP($G$30,Scoring!$A$2:$BT$4,6,FALSE))+(SUMIFS(QBRBWRTE!$L:$L,QBRBWRTE!$C:$C,B13,QBRBWRTE!$G:$G,A13)*VLOOKUP($G$30,Scoring!$A$2:$BT$4,8,FALSE))-(SUMIFS(QBRBWRTE!$M:$M,QBRBWRTE!$C:$C,B13,QBRBWRTE!$G:$G,A13)*VLOOKUP($G$30,Scoring!$A$2:$BT$4,7,FALSE))-(SUMIFS(QBRBWRTE!$Z:$Z,QBRBWRTE!$C:$C,B13,QBRBWRTE!$G:$G,A13,QBRBWRTE!$B:$B,"QB")*VLOOKUP($G$30,Scoring!$A$2:$BT$4,21,FALSE)))</f>
        <v>0</v>
      </c>
      <c r="J13">
        <f>VLOOKUP(E13,'Off Analysis'!$Q$2:$R$7,2,FALSE)</f>
        <v>3</v>
      </c>
      <c r="K13">
        <f>VLOOKUP(F13,'Def Analysis'!$U$2:$V$7,2,FALSE)</f>
        <v>6</v>
      </c>
      <c r="L13">
        <f t="shared" si="0"/>
        <v>-3</v>
      </c>
      <c r="M13" s="2">
        <f>IF(GameData!$E$515+(L13*(GameData!$E$516*0.5))&lt;0,0,ROUND(GameData!$E$515+(L13*(GameData!$E$516*0.74)),0))</f>
        <v>2</v>
      </c>
      <c r="N13" t="str">
        <f t="shared" si="1"/>
        <v>VERY LOW</v>
      </c>
      <c r="O13" s="15">
        <f>VLOOKUP($C13,'Def Analysis'!$A$2:$Q$33,14,FALSE)</f>
        <v>2</v>
      </c>
      <c r="P13" s="15">
        <f>VLOOKUP($C13,'Def Analysis'!$A$2:$Q$33,15,FALSE)</f>
        <v>7</v>
      </c>
      <c r="Q13" s="15">
        <f>VLOOKUP($C13,'Def Analysis'!$A$2:$Q$33,16,FALSE)</f>
        <v>5</v>
      </c>
      <c r="R13" s="15">
        <f>VLOOKUP($C13,'Def Analysis'!$A$2:$Q$33,17,FALSE)</f>
        <v>16</v>
      </c>
      <c r="U13" s="14" t="s">
        <v>1492</v>
      </c>
      <c r="V13" s="14" t="s">
        <v>1503</v>
      </c>
      <c r="W13">
        <v>0</v>
      </c>
      <c r="AA13" s="17" t="s">
        <v>1531</v>
      </c>
    </row>
    <row r="14" spans="1:28" x14ac:dyDescent="0.2">
      <c r="A14" t="s">
        <v>217</v>
      </c>
      <c r="B14" t="s">
        <v>54</v>
      </c>
      <c r="C14" t="s">
        <v>41</v>
      </c>
      <c r="E14" t="str">
        <f>VLOOKUP(B14,'Off Analysis'!$A$2:$O$33,14,FALSE)</f>
        <v>POOR</v>
      </c>
      <c r="F14" t="str">
        <f>VLOOKUP(C14,'Def Analysis'!$A$2:$S$33,18,FALSE)</f>
        <v>BELOW AVERAGE</v>
      </c>
      <c r="G14" t="str">
        <f>VLOOKUP(B14,'Off Analysis'!$A$2:$O$33,15,FALSE)</f>
        <v>BALANCED</v>
      </c>
      <c r="H14" t="str">
        <f>VLOOKUP(C14,'Def Analysis'!$A$2:$S$33,19,FALSE)</f>
        <v>BALANCED</v>
      </c>
      <c r="I14" s="10">
        <f>((SUMIFS(QBRBWRTE!$J:$J,QBRBWRTE!$C:$C,B14,QBRBWRTE!$G:$G,A14)*VLOOKUP($G$30,Scoring!$A$2:$BT$4,5,FALSE))+(SUMIFS(QBRBWRTE!$K:$K,QBRBWRTE!$C:$C,B14,QBRBWRTE!$G:$G,A14)*VLOOKUP($G$30,Scoring!$A$2:$BT$4,6,FALSE))+(SUMIFS(QBRBWRTE!$L:$L,QBRBWRTE!$C:$C,B14,QBRBWRTE!$G:$G,A14)*VLOOKUP($G$30,Scoring!$A$2:$BT$4,8,FALSE))-(SUMIFS(QBRBWRTE!$M:$M,QBRBWRTE!$C:$C,B14,QBRBWRTE!$G:$G,A14)*VLOOKUP($G$30,Scoring!$A$2:$BT$4,7,FALSE))-(SUMIFS(QBRBWRTE!$Z:$Z,QBRBWRTE!$C:$C,B14,QBRBWRTE!$G:$G,A14,QBRBWRTE!$B:$B,"QB")*VLOOKUP($G$30,Scoring!$A$2:$BT$4,21,FALSE)))</f>
        <v>0</v>
      </c>
      <c r="J14">
        <f>VLOOKUP(E14,'Off Analysis'!$Q$2:$R$7,2,FALSE)</f>
        <v>2</v>
      </c>
      <c r="K14">
        <f>VLOOKUP(F14,'Def Analysis'!$U$2:$V$7,2,FALSE)</f>
        <v>3</v>
      </c>
      <c r="L14">
        <f t="shared" si="0"/>
        <v>-1</v>
      </c>
      <c r="M14" s="2">
        <f>IF(GameData!$E$515+(L14*(GameData!$E$516*0.5))&lt;0,0,ROUND(GameData!$E$515+(L14*(GameData!$E$516*0.74)),0))</f>
        <v>16</v>
      </c>
      <c r="N14" t="str">
        <f t="shared" si="1"/>
        <v>AVERAGE</v>
      </c>
      <c r="O14" s="13">
        <f>VLOOKUP($C14,'Def Analysis'!$A$2:$Q$33,14,FALSE)</f>
        <v>32</v>
      </c>
      <c r="P14" s="11">
        <f>VLOOKUP($C14,'Def Analysis'!$A$2:$Q$33,15,FALSE)</f>
        <v>18</v>
      </c>
      <c r="Q14" s="13">
        <f>VLOOKUP($C14,'Def Analysis'!$A$2:$Q$33,16,FALSE)</f>
        <v>27</v>
      </c>
      <c r="R14" s="13">
        <f>VLOOKUP($C14,'Def Analysis'!$A$2:$Q$33,17,FALSE)</f>
        <v>26</v>
      </c>
      <c r="V14" s="13" t="s">
        <v>1504</v>
      </c>
      <c r="W14">
        <v>0</v>
      </c>
      <c r="AA14" s="17" t="s">
        <v>1532</v>
      </c>
    </row>
    <row r="15" spans="1:28" x14ac:dyDescent="0.2">
      <c r="A15" t="s">
        <v>217</v>
      </c>
      <c r="B15" t="s">
        <v>41</v>
      </c>
      <c r="C15" t="s">
        <v>54</v>
      </c>
      <c r="E15" t="str">
        <f>VLOOKUP(B15,'Off Analysis'!$A$2:$O$33,14,FALSE)</f>
        <v>BELOW AVERAGE</v>
      </c>
      <c r="F15" t="str">
        <f>VLOOKUP(C15,'Def Analysis'!$A$2:$S$33,18,FALSE)</f>
        <v>BELOW AVERAGE</v>
      </c>
      <c r="G15" t="str">
        <f>VLOOKUP(B15,'Off Analysis'!$A$2:$O$33,15,FALSE)</f>
        <v>BALANCED</v>
      </c>
      <c r="H15" t="str">
        <f>VLOOKUP(C15,'Def Analysis'!$A$2:$S$33,19,FALSE)</f>
        <v>RUN</v>
      </c>
      <c r="I15" s="10">
        <f>((SUMIFS(QBRBWRTE!$J:$J,QBRBWRTE!$C:$C,B15,QBRBWRTE!$G:$G,A15)*VLOOKUP($G$30,Scoring!$A$2:$BT$4,5,FALSE))+(SUMIFS(QBRBWRTE!$K:$K,QBRBWRTE!$C:$C,B15,QBRBWRTE!$G:$G,A15)*VLOOKUP($G$30,Scoring!$A$2:$BT$4,6,FALSE))+(SUMIFS(QBRBWRTE!$L:$L,QBRBWRTE!$C:$C,B15,QBRBWRTE!$G:$G,A15)*VLOOKUP($G$30,Scoring!$A$2:$BT$4,8,FALSE))-(SUMIFS(QBRBWRTE!$M:$M,QBRBWRTE!$C:$C,B15,QBRBWRTE!$G:$G,A15)*VLOOKUP($G$30,Scoring!$A$2:$BT$4,7,FALSE))-(SUMIFS(QBRBWRTE!$Z:$Z,QBRBWRTE!$C:$C,B15,QBRBWRTE!$G:$G,A15,QBRBWRTE!$B:$B,"QB")*VLOOKUP($G$30,Scoring!$A$2:$BT$4,21,FALSE)))</f>
        <v>0</v>
      </c>
      <c r="J15">
        <f>VLOOKUP(E15,'Off Analysis'!$Q$2:$R$7,2,FALSE)</f>
        <v>3</v>
      </c>
      <c r="K15">
        <f>VLOOKUP(F15,'Def Analysis'!$U$2:$V$7,2,FALSE)</f>
        <v>3</v>
      </c>
      <c r="L15">
        <f t="shared" si="0"/>
        <v>0</v>
      </c>
      <c r="M15" s="2">
        <f>IF(GameData!$E$515+(L15*(GameData!$E$516*0.5))&lt;0,0,ROUND(GameData!$E$515+(L15*(GameData!$E$516*0.74)),0))</f>
        <v>23</v>
      </c>
      <c r="N15" t="str">
        <f t="shared" si="1"/>
        <v>AVERAGE</v>
      </c>
      <c r="O15" s="11">
        <f>VLOOKUP($C15,'Def Analysis'!$A$2:$Q$33,14,FALSE)</f>
        <v>20</v>
      </c>
      <c r="P15" s="13">
        <f>VLOOKUP($C15,'Def Analysis'!$A$2:$Q$33,15,FALSE)</f>
        <v>27</v>
      </c>
      <c r="Q15">
        <f>VLOOKUP($C15,'Def Analysis'!$A$2:$Q$33,16,FALSE)</f>
        <v>12</v>
      </c>
      <c r="R15" s="15">
        <f>VLOOKUP($C15,'Def Analysis'!$A$2:$Q$33,17,FALSE)</f>
        <v>4</v>
      </c>
      <c r="V15" s="13" t="s">
        <v>1505</v>
      </c>
      <c r="W15">
        <v>0</v>
      </c>
      <c r="AA15" s="17" t="s">
        <v>1533</v>
      </c>
    </row>
    <row r="16" spans="1:28" x14ac:dyDescent="0.2">
      <c r="A16" t="s">
        <v>218</v>
      </c>
      <c r="B16" t="s">
        <v>53</v>
      </c>
      <c r="C16" t="s">
        <v>43</v>
      </c>
      <c r="E16" t="str">
        <f>VLOOKUP(B16,'Off Analysis'!$A$2:$O$33,14,FALSE)</f>
        <v>POOR</v>
      </c>
      <c r="F16" t="str">
        <f>VLOOKUP(C16,'Def Analysis'!$A$2:$S$33,18,FALSE)</f>
        <v>ABOVE AVERAGE</v>
      </c>
      <c r="G16" t="str">
        <f>VLOOKUP(B16,'Off Analysis'!$A$2:$O$33,15,FALSE)</f>
        <v>BALANCED</v>
      </c>
      <c r="H16" t="str">
        <f>VLOOKUP(C16,'Def Analysis'!$A$2:$S$33,19,FALSE)</f>
        <v>PASS</v>
      </c>
      <c r="I16" s="10">
        <f>((SUMIFS(QBRBWRTE!$J:$J,QBRBWRTE!$C:$C,B16,QBRBWRTE!$G:$G,A16)*VLOOKUP($G$30,Scoring!$A$2:$BT$4,5,FALSE))+(SUMIFS(QBRBWRTE!$K:$K,QBRBWRTE!$C:$C,B16,QBRBWRTE!$G:$G,A16)*VLOOKUP($G$30,Scoring!$A$2:$BT$4,6,FALSE))+(SUMIFS(QBRBWRTE!$L:$L,QBRBWRTE!$C:$C,B16,QBRBWRTE!$G:$G,A16)*VLOOKUP($G$30,Scoring!$A$2:$BT$4,8,FALSE))-(SUMIFS(QBRBWRTE!$M:$M,QBRBWRTE!$C:$C,B16,QBRBWRTE!$G:$G,A16)*VLOOKUP($G$30,Scoring!$A$2:$BT$4,7,FALSE))-(SUMIFS(QBRBWRTE!$Z:$Z,QBRBWRTE!$C:$C,B16,QBRBWRTE!$G:$G,A16,QBRBWRTE!$B:$B,"QB")*VLOOKUP($G$30,Scoring!$A$2:$BT$4,21,FALSE)))</f>
        <v>0</v>
      </c>
      <c r="J16">
        <f>VLOOKUP(E16,'Off Analysis'!$Q$2:$R$7,2,FALSE)</f>
        <v>2</v>
      </c>
      <c r="K16">
        <f>VLOOKUP(F16,'Def Analysis'!$U$2:$V$7,2,FALSE)</f>
        <v>4</v>
      </c>
      <c r="L16">
        <f t="shared" si="0"/>
        <v>-2</v>
      </c>
      <c r="M16" s="2">
        <f>IF(GameData!$E$515+(L16*(GameData!$E$516*0.5))&lt;0,0,ROUND(GameData!$E$515+(L16*(GameData!$E$516*0.74)),0))</f>
        <v>9</v>
      </c>
      <c r="N16" t="str">
        <f t="shared" si="1"/>
        <v>LOW</v>
      </c>
      <c r="O16">
        <f>VLOOKUP($C16,'Def Analysis'!$A$2:$Q$33,14,FALSE)</f>
        <v>21</v>
      </c>
      <c r="P16" s="15">
        <f>VLOOKUP($C16,'Def Analysis'!$A$2:$Q$33,15,FALSE)</f>
        <v>9</v>
      </c>
      <c r="Q16">
        <f>VLOOKUP($C16,'Def Analysis'!$A$2:$Q$33,16,FALSE)</f>
        <v>16</v>
      </c>
      <c r="R16" s="15">
        <f>VLOOKUP($C16,'Def Analysis'!$A$2:$Q$33,17,FALSE)</f>
        <v>6</v>
      </c>
      <c r="V16" s="14" t="s">
        <v>1506</v>
      </c>
      <c r="W16">
        <v>0</v>
      </c>
      <c r="AA16" s="17" t="s">
        <v>1534</v>
      </c>
    </row>
    <row r="17" spans="1:27" x14ac:dyDescent="0.2">
      <c r="A17" t="s">
        <v>218</v>
      </c>
      <c r="B17" t="s">
        <v>43</v>
      </c>
      <c r="C17" t="s">
        <v>53</v>
      </c>
      <c r="E17" t="str">
        <f>VLOOKUP(B17,'Off Analysis'!$A$2:$O$33,14,FALSE)</f>
        <v>GOOD</v>
      </c>
      <c r="F17" t="str">
        <f>VLOOKUP(C17,'Def Analysis'!$A$2:$S$33,18,FALSE)</f>
        <v>BELOW AVERAGE</v>
      </c>
      <c r="G17" t="str">
        <f>VLOOKUP(B17,'Off Analysis'!$A$2:$O$33,15,FALSE)</f>
        <v>PASS</v>
      </c>
      <c r="H17" t="str">
        <f>VLOOKUP(C17,'Def Analysis'!$A$2:$S$33,19,FALSE)</f>
        <v>BALANCED</v>
      </c>
      <c r="I17" s="10">
        <f>((SUMIFS(QBRBWRTE!$J:$J,QBRBWRTE!$C:$C,B17,QBRBWRTE!$G:$G,A17)*VLOOKUP($G$30,Scoring!$A$2:$BT$4,5,FALSE))+(SUMIFS(QBRBWRTE!$K:$K,QBRBWRTE!$C:$C,B17,QBRBWRTE!$G:$G,A17)*VLOOKUP($G$30,Scoring!$A$2:$BT$4,6,FALSE))+(SUMIFS(QBRBWRTE!$L:$L,QBRBWRTE!$C:$C,B17,QBRBWRTE!$G:$G,A17)*VLOOKUP($G$30,Scoring!$A$2:$BT$4,8,FALSE))-(SUMIFS(QBRBWRTE!$M:$M,QBRBWRTE!$C:$C,B17,QBRBWRTE!$G:$G,A17)*VLOOKUP($G$30,Scoring!$A$2:$BT$4,7,FALSE))-(SUMIFS(QBRBWRTE!$Z:$Z,QBRBWRTE!$C:$C,B17,QBRBWRTE!$G:$G,A17,QBRBWRTE!$B:$B,"QB")*VLOOKUP($G$30,Scoring!$A$2:$BT$4,21,FALSE)))</f>
        <v>0</v>
      </c>
      <c r="J17">
        <f>VLOOKUP(E17,'Off Analysis'!$Q$2:$R$7,2,FALSE)</f>
        <v>5</v>
      </c>
      <c r="K17">
        <f>VLOOKUP(F17,'Def Analysis'!$U$2:$V$7,2,FALSE)</f>
        <v>3</v>
      </c>
      <c r="L17">
        <f t="shared" si="0"/>
        <v>2</v>
      </c>
      <c r="M17" s="2">
        <f>IF(GameData!$E$515+(L17*(GameData!$E$516*0.5))&lt;0,0,ROUND(GameData!$E$515+(L17*(GameData!$E$516*0.74)),0))</f>
        <v>38</v>
      </c>
      <c r="N17" t="str">
        <f t="shared" si="1"/>
        <v>VERY HIGH</v>
      </c>
      <c r="O17" s="14">
        <f>VLOOKUP($C17,'Def Analysis'!$A$2:$Q$33,14,FALSE)</f>
        <v>10</v>
      </c>
      <c r="P17" s="13">
        <f>VLOOKUP($C17,'Def Analysis'!$A$2:$Q$33,15,FALSE)</f>
        <v>15</v>
      </c>
      <c r="Q17" s="16">
        <f>VLOOKUP($C17,'Def Analysis'!$A$2:$Q$33,16,FALSE)</f>
        <v>18</v>
      </c>
      <c r="R17" s="13">
        <f>VLOOKUP($C17,'Def Analysis'!$A$2:$Q$33,17,FALSE)</f>
        <v>10</v>
      </c>
      <c r="V17" s="13" t="s">
        <v>1507</v>
      </c>
      <c r="W17">
        <v>0</v>
      </c>
      <c r="AA17" s="17" t="s">
        <v>1535</v>
      </c>
    </row>
    <row r="18" spans="1:27" x14ac:dyDescent="0.2">
      <c r="A18" t="s">
        <v>219</v>
      </c>
      <c r="B18" t="s">
        <v>60</v>
      </c>
      <c r="C18" t="s">
        <v>50</v>
      </c>
      <c r="E18" t="str">
        <f>VLOOKUP(B18,'Off Analysis'!$A$2:$O$33,14,FALSE)</f>
        <v>BAD</v>
      </c>
      <c r="F18" t="str">
        <f>VLOOKUP(C18,'Def Analysis'!$A$2:$S$33,18,FALSE)</f>
        <v>ABOVE AVERAGE</v>
      </c>
      <c r="G18" t="str">
        <f>VLOOKUP(B18,'Off Analysis'!$A$2:$O$33,15,FALSE)</f>
        <v>BALANCED</v>
      </c>
      <c r="H18" t="str">
        <f>VLOOKUP(C18,'Def Analysis'!$A$2:$S$33,19,FALSE)</f>
        <v>PASS</v>
      </c>
      <c r="I18" s="10">
        <f>((SUMIFS(QBRBWRTE!$J:$J,QBRBWRTE!$C:$C,B18,QBRBWRTE!$G:$G,A18)*VLOOKUP($G$30,Scoring!$A$2:$BT$4,5,FALSE))+(SUMIFS(QBRBWRTE!$K:$K,QBRBWRTE!$C:$C,B18,QBRBWRTE!$G:$G,A18)*VLOOKUP($G$30,Scoring!$A$2:$BT$4,6,FALSE))+(SUMIFS(QBRBWRTE!$L:$L,QBRBWRTE!$C:$C,B18,QBRBWRTE!$G:$G,A18)*VLOOKUP($G$30,Scoring!$A$2:$BT$4,8,FALSE))-(SUMIFS(QBRBWRTE!$M:$M,QBRBWRTE!$C:$C,B18,QBRBWRTE!$G:$G,A18)*VLOOKUP($G$30,Scoring!$A$2:$BT$4,7,FALSE))-(SUMIFS(QBRBWRTE!$Z:$Z,QBRBWRTE!$C:$C,B18,QBRBWRTE!$G:$G,A18,QBRBWRTE!$B:$B,"QB")*VLOOKUP($G$30,Scoring!$A$2:$BT$4,21,FALSE)))</f>
        <v>0</v>
      </c>
      <c r="J18">
        <f>VLOOKUP(E18,'Off Analysis'!$Q$2:$R$7,2,FALSE)</f>
        <v>1</v>
      </c>
      <c r="K18">
        <f>VLOOKUP(F18,'Def Analysis'!$U$2:$V$7,2,FALSE)</f>
        <v>4</v>
      </c>
      <c r="L18">
        <f t="shared" si="0"/>
        <v>-3</v>
      </c>
      <c r="M18" s="2">
        <f>IF(GameData!$E$515+(L18*(GameData!$E$516*0.5))&lt;0,0,ROUND(GameData!$E$515+(L18*(GameData!$E$516*0.74)),0))</f>
        <v>2</v>
      </c>
      <c r="N18" t="str">
        <f t="shared" si="1"/>
        <v>VERY LOW</v>
      </c>
      <c r="O18" s="15">
        <f>VLOOKUP($C18,'Def Analysis'!$A$2:$Q$33,14,FALSE)</f>
        <v>9</v>
      </c>
      <c r="P18" s="15">
        <f>VLOOKUP($C18,'Def Analysis'!$A$2:$Q$33,15,FALSE)</f>
        <v>20</v>
      </c>
      <c r="Q18" s="15">
        <f>VLOOKUP($C18,'Def Analysis'!$A$2:$Q$33,16,FALSE)</f>
        <v>15</v>
      </c>
      <c r="R18" s="15">
        <f>VLOOKUP($C18,'Def Analysis'!$A$2:$Q$33,17,FALSE)</f>
        <v>22</v>
      </c>
      <c r="V18" s="13" t="s">
        <v>1508</v>
      </c>
      <c r="W18">
        <v>0</v>
      </c>
      <c r="AA18" s="17" t="s">
        <v>1536</v>
      </c>
    </row>
    <row r="19" spans="1:27" x14ac:dyDescent="0.2">
      <c r="A19" t="s">
        <v>219</v>
      </c>
      <c r="B19" t="s">
        <v>50</v>
      </c>
      <c r="C19" t="s">
        <v>60</v>
      </c>
      <c r="E19" t="str">
        <f>VLOOKUP(B19,'Off Analysis'!$A$2:$O$33,14,FALSE)</f>
        <v>BELOW AVERAGE</v>
      </c>
      <c r="F19" t="str">
        <f>VLOOKUP(C19,'Def Analysis'!$A$2:$S$33,18,FALSE)</f>
        <v>BELOW AVERAGE</v>
      </c>
      <c r="G19" t="str">
        <f>VLOOKUP(B19,'Off Analysis'!$A$2:$O$33,15,FALSE)</f>
        <v>BALANCED</v>
      </c>
      <c r="H19" t="str">
        <f>VLOOKUP(C19,'Def Analysis'!$A$2:$S$33,19,FALSE)</f>
        <v>RUN</v>
      </c>
      <c r="I19" s="10">
        <f>((SUMIFS(QBRBWRTE!$J:$J,QBRBWRTE!$C:$C,B19,QBRBWRTE!$G:$G,A19)*VLOOKUP($G$30,Scoring!$A$2:$BT$4,5,FALSE))+(SUMIFS(QBRBWRTE!$K:$K,QBRBWRTE!$C:$C,B19,QBRBWRTE!$G:$G,A19)*VLOOKUP($G$30,Scoring!$A$2:$BT$4,6,FALSE))+(SUMIFS(QBRBWRTE!$L:$L,QBRBWRTE!$C:$C,B19,QBRBWRTE!$G:$G,A19)*VLOOKUP($G$30,Scoring!$A$2:$BT$4,8,FALSE))-(SUMIFS(QBRBWRTE!$M:$M,QBRBWRTE!$C:$C,B19,QBRBWRTE!$G:$G,A19)*VLOOKUP($G$30,Scoring!$A$2:$BT$4,7,FALSE))-(SUMIFS(QBRBWRTE!$Z:$Z,QBRBWRTE!$C:$C,B19,QBRBWRTE!$G:$G,A19,QBRBWRTE!$B:$B,"QB")*VLOOKUP($G$30,Scoring!$A$2:$BT$4,21,FALSE)))</f>
        <v>0</v>
      </c>
      <c r="J19">
        <f>VLOOKUP(E19,'Off Analysis'!$Q$2:$R$7,2,FALSE)</f>
        <v>3</v>
      </c>
      <c r="K19">
        <f>VLOOKUP(F19,'Def Analysis'!$U$2:$V$7,2,FALSE)</f>
        <v>3</v>
      </c>
      <c r="L19">
        <f t="shared" si="0"/>
        <v>0</v>
      </c>
      <c r="M19" s="2">
        <f>IF(GameData!$E$515+(L19*(GameData!$E$516*0.5))&lt;0,0,ROUND(GameData!$E$515+(L19*(GameData!$E$516*0.74)),0))</f>
        <v>23</v>
      </c>
      <c r="N19" t="str">
        <f t="shared" si="1"/>
        <v>AVERAGE</v>
      </c>
      <c r="O19">
        <f>VLOOKUP($C19,'Def Analysis'!$A$2:$Q$33,14,FALSE)</f>
        <v>23</v>
      </c>
      <c r="P19" s="13">
        <f>VLOOKUP($C19,'Def Analysis'!$A$2:$Q$33,15,FALSE)</f>
        <v>30</v>
      </c>
      <c r="Q19" s="13">
        <f>VLOOKUP($C19,'Def Analysis'!$A$2:$Q$33,16,FALSE)</f>
        <v>29</v>
      </c>
      <c r="R19">
        <f>VLOOKUP($C19,'Def Analysis'!$A$2:$Q$33,17,FALSE)</f>
        <v>21</v>
      </c>
      <c r="W19">
        <v>0</v>
      </c>
      <c r="AA19" s="17" t="s">
        <v>1537</v>
      </c>
    </row>
    <row r="20" spans="1:27" x14ac:dyDescent="0.2">
      <c r="A20" t="s">
        <v>220</v>
      </c>
      <c r="B20" t="s">
        <v>37</v>
      </c>
      <c r="C20" t="s">
        <v>36</v>
      </c>
      <c r="E20" t="str">
        <f>VLOOKUP(B20,'Off Analysis'!$A$2:$O$33,14,FALSE)</f>
        <v>ABOVE AVERAGE</v>
      </c>
      <c r="F20" t="str">
        <f>VLOOKUP(C20,'Def Analysis'!$A$2:$S$33,18,FALSE)</f>
        <v>BELOW AVERAGE</v>
      </c>
      <c r="G20" t="str">
        <f>VLOOKUP(B20,'Off Analysis'!$A$2:$O$33,15,FALSE)</f>
        <v>BALANCED</v>
      </c>
      <c r="H20" t="str">
        <f>VLOOKUP(C20,'Def Analysis'!$A$2:$S$33,19,FALSE)</f>
        <v>BALANCED</v>
      </c>
      <c r="I20" s="10">
        <f>((SUMIFS(QBRBWRTE!$J:$J,QBRBWRTE!$C:$C,B20,QBRBWRTE!$G:$G,A20)*VLOOKUP($G$30,Scoring!$A$2:$BT$4,5,FALSE))+(SUMIFS(QBRBWRTE!$K:$K,QBRBWRTE!$C:$C,B20,QBRBWRTE!$G:$G,A20)*VLOOKUP($G$30,Scoring!$A$2:$BT$4,6,FALSE))+(SUMIFS(QBRBWRTE!$L:$L,QBRBWRTE!$C:$C,B20,QBRBWRTE!$G:$G,A20)*VLOOKUP($G$30,Scoring!$A$2:$BT$4,8,FALSE))-(SUMIFS(QBRBWRTE!$M:$M,QBRBWRTE!$C:$C,B20,QBRBWRTE!$G:$G,A20)*VLOOKUP($G$30,Scoring!$A$2:$BT$4,7,FALSE))-(SUMIFS(QBRBWRTE!$Z:$Z,QBRBWRTE!$C:$C,B20,QBRBWRTE!$G:$G,A20,QBRBWRTE!$B:$B,"QB")*VLOOKUP($G$30,Scoring!$A$2:$BT$4,21,FALSE)))</f>
        <v>0</v>
      </c>
      <c r="J20">
        <f>VLOOKUP(E20,'Off Analysis'!$Q$2:$R$7,2,FALSE)</f>
        <v>4</v>
      </c>
      <c r="K20">
        <f>VLOOKUP(F20,'Def Analysis'!$U$2:$V$7,2,FALSE)</f>
        <v>3</v>
      </c>
      <c r="L20">
        <f t="shared" si="0"/>
        <v>1</v>
      </c>
      <c r="M20" s="2">
        <f>IF(GameData!$E$515+(L20*(GameData!$E$516*0.5))&lt;0,0,ROUND(GameData!$E$515+(L20*(GameData!$E$516*0.74)),0))</f>
        <v>31</v>
      </c>
      <c r="N20" t="str">
        <f t="shared" si="1"/>
        <v>VERY HIGH</v>
      </c>
      <c r="O20" s="14">
        <f>VLOOKUP($C20,'Def Analysis'!$A$2:$Q$33,14,FALSE)</f>
        <v>11</v>
      </c>
      <c r="P20" s="13">
        <f>VLOOKUP($C20,'Def Analysis'!$A$2:$Q$33,15,FALSE)</f>
        <v>11</v>
      </c>
      <c r="Q20" s="16">
        <f>VLOOKUP($C20,'Def Analysis'!$A$2:$Q$33,16,FALSE)</f>
        <v>28</v>
      </c>
      <c r="R20" s="13">
        <f>VLOOKUP($C20,'Def Analysis'!$A$2:$Q$33,17,FALSE)</f>
        <v>19</v>
      </c>
      <c r="W20">
        <v>0</v>
      </c>
      <c r="AA20" s="17" t="s">
        <v>1538</v>
      </c>
    </row>
    <row r="21" spans="1:27" x14ac:dyDescent="0.2">
      <c r="A21" t="s">
        <v>220</v>
      </c>
      <c r="B21" t="s">
        <v>36</v>
      </c>
      <c r="C21" t="s">
        <v>37</v>
      </c>
      <c r="E21" t="str">
        <f>VLOOKUP(B21,'Off Analysis'!$A$2:$O$33,14,FALSE)</f>
        <v>ABOVE AVERAGE</v>
      </c>
      <c r="F21" t="str">
        <f>VLOOKUP(C21,'Def Analysis'!$A$2:$S$33,18,FALSE)</f>
        <v>ABOVE AVERAGE</v>
      </c>
      <c r="G21" t="str">
        <f>VLOOKUP(B21,'Off Analysis'!$A$2:$O$33,15,FALSE)</f>
        <v>RUN</v>
      </c>
      <c r="H21" t="str">
        <f>VLOOKUP(C21,'Def Analysis'!$A$2:$S$33,19,FALSE)</f>
        <v>BALANCED</v>
      </c>
      <c r="I21" s="10">
        <f>((SUMIFS(QBRBWRTE!$J:$J,QBRBWRTE!$C:$C,B21,QBRBWRTE!$G:$G,A21)*VLOOKUP($G$30,Scoring!$A$2:$BT$4,5,FALSE))+(SUMIFS(QBRBWRTE!$K:$K,QBRBWRTE!$C:$C,B21,QBRBWRTE!$G:$G,A21)*VLOOKUP($G$30,Scoring!$A$2:$BT$4,6,FALSE))+(SUMIFS(QBRBWRTE!$L:$L,QBRBWRTE!$C:$C,B21,QBRBWRTE!$G:$G,A21)*VLOOKUP($G$30,Scoring!$A$2:$BT$4,8,FALSE))-(SUMIFS(QBRBWRTE!$M:$M,QBRBWRTE!$C:$C,B21,QBRBWRTE!$G:$G,A21)*VLOOKUP($G$30,Scoring!$A$2:$BT$4,7,FALSE))-(SUMIFS(QBRBWRTE!$Z:$Z,QBRBWRTE!$C:$C,B21,QBRBWRTE!$G:$G,A21,QBRBWRTE!$B:$B,"QB")*VLOOKUP($G$30,Scoring!$A$2:$BT$4,21,FALSE)))</f>
        <v>0</v>
      </c>
      <c r="J21">
        <f>VLOOKUP(E21,'Off Analysis'!$Q$2:$R$7,2,FALSE)</f>
        <v>4</v>
      </c>
      <c r="K21">
        <f>VLOOKUP(F21,'Def Analysis'!$U$2:$V$7,2,FALSE)</f>
        <v>4</v>
      </c>
      <c r="L21">
        <f t="shared" si="0"/>
        <v>0</v>
      </c>
      <c r="M21" s="2">
        <f>IF(GameData!$E$515+(L21*(GameData!$E$516*0.5))&lt;0,0,ROUND(GameData!$E$515+(L21*(GameData!$E$516*0.74)),0))</f>
        <v>23</v>
      </c>
      <c r="N21" t="str">
        <f>IF(M21&gt;=31,"VERY HIGH",IF(M21&gt;=25,"HIGH",IF(M21&gt;=14,"AVERAGE",IF(M21&gt;=7,"LOW","VERY LOW"))))</f>
        <v>AVERAGE</v>
      </c>
      <c r="O21" s="13">
        <f>VLOOKUP($C21,'Def Analysis'!$A$2:$Q$33,14,FALSE)</f>
        <v>31</v>
      </c>
      <c r="P21">
        <f>VLOOKUP($C21,'Def Analysis'!$A$2:$Q$33,15,FALSE)</f>
        <v>10</v>
      </c>
      <c r="Q21" s="13">
        <f>VLOOKUP($C21,'Def Analysis'!$A$2:$Q$33,16,FALSE)</f>
        <v>25</v>
      </c>
      <c r="R21">
        <f>VLOOKUP($C21,'Def Analysis'!$A$2:$Q$33,17,FALSE)</f>
        <v>31</v>
      </c>
      <c r="W21">
        <v>0</v>
      </c>
    </row>
    <row r="22" spans="1:27" x14ac:dyDescent="0.2">
      <c r="A22" t="s">
        <v>221</v>
      </c>
      <c r="B22" t="s">
        <v>31</v>
      </c>
      <c r="C22" t="s">
        <v>59</v>
      </c>
      <c r="E22" t="str">
        <f>VLOOKUP(B22,'Off Analysis'!$A$2:$O$33,14,FALSE)</f>
        <v>POOR</v>
      </c>
      <c r="F22" t="str">
        <f>VLOOKUP(C22,'Def Analysis'!$A$2:$S$33,18,FALSE)</f>
        <v>BELOW AVERAGE</v>
      </c>
      <c r="G22" t="str">
        <f>VLOOKUP(B22,'Off Analysis'!$A$2:$O$33,15,FALSE)</f>
        <v>BALANCED</v>
      </c>
      <c r="H22" t="str">
        <f>VLOOKUP(C22,'Def Analysis'!$A$2:$S$33,19,FALSE)</f>
        <v>BALANCED</v>
      </c>
      <c r="I22" s="10">
        <f>((SUMIFS(QBRBWRTE!$J:$J,QBRBWRTE!$C:$C,B22,QBRBWRTE!$G:$G,A22)*VLOOKUP($G$30,Scoring!$A$2:$BT$4,5,FALSE))+(SUMIFS(QBRBWRTE!$K:$K,QBRBWRTE!$C:$C,B22,QBRBWRTE!$G:$G,A22)*VLOOKUP($G$30,Scoring!$A$2:$BT$4,6,FALSE))+(SUMIFS(QBRBWRTE!$L:$L,QBRBWRTE!$C:$C,B22,QBRBWRTE!$G:$G,A22)*VLOOKUP($G$30,Scoring!$A$2:$BT$4,8,FALSE))-(SUMIFS(QBRBWRTE!$M:$M,QBRBWRTE!$C:$C,B22,QBRBWRTE!$G:$G,A22)*VLOOKUP($G$30,Scoring!$A$2:$BT$4,7,FALSE))-(SUMIFS(QBRBWRTE!$Z:$Z,QBRBWRTE!$C:$C,B22,QBRBWRTE!$G:$G,A22,QBRBWRTE!$B:$B,"QB")*VLOOKUP($G$30,Scoring!$A$2:$BT$4,21,FALSE)))</f>
        <v>0</v>
      </c>
      <c r="J22">
        <f>VLOOKUP(E22,'Off Analysis'!$Q$2:$R$7,2,FALSE)</f>
        <v>2</v>
      </c>
      <c r="K22">
        <f>VLOOKUP(F22,'Def Analysis'!$U$2:$V$7,2,FALSE)</f>
        <v>3</v>
      </c>
      <c r="L22">
        <f t="shared" si="0"/>
        <v>-1</v>
      </c>
      <c r="M22" s="2">
        <f>IF(GameData!$E$515+(L22*(GameData!$E$516*0.5))&lt;0,0,ROUND(GameData!$E$515+(L22*(GameData!$E$516*0.74)),0))</f>
        <v>16</v>
      </c>
      <c r="N22" t="str">
        <f t="shared" si="1"/>
        <v>AVERAGE</v>
      </c>
      <c r="O22">
        <f>VLOOKUP($C22,'Def Analysis'!$A$2:$Q$33,14,FALSE)</f>
        <v>7</v>
      </c>
      <c r="P22">
        <f>VLOOKUP($C22,'Def Analysis'!$A$2:$Q$33,15,FALSE)</f>
        <v>22</v>
      </c>
      <c r="Q22">
        <f>VLOOKUP($C22,'Def Analysis'!$A$2:$Q$33,16,FALSE)</f>
        <v>22</v>
      </c>
      <c r="R22">
        <f>VLOOKUP($C22,'Def Analysis'!$A$2:$Q$33,17,FALSE)</f>
        <v>23</v>
      </c>
      <c r="W22">
        <v>0</v>
      </c>
    </row>
    <row r="23" spans="1:27" x14ac:dyDescent="0.2">
      <c r="A23" t="s">
        <v>221</v>
      </c>
      <c r="B23" t="s">
        <v>59</v>
      </c>
      <c r="C23" t="s">
        <v>31</v>
      </c>
      <c r="E23" t="str">
        <f>VLOOKUP(B23,'Off Analysis'!$A$2:$O$33,14,FALSE)</f>
        <v>BELOW AVERAGE</v>
      </c>
      <c r="F23" t="str">
        <f>VLOOKUP(C23,'Def Analysis'!$A$2:$S$33,18,FALSE)</f>
        <v>GREAT</v>
      </c>
      <c r="G23" t="str">
        <f>VLOOKUP(B23,'Off Analysis'!$A$2:$O$33,15,FALSE)</f>
        <v>PASS</v>
      </c>
      <c r="H23" t="str">
        <f>VLOOKUP(C23,'Def Analysis'!$A$2:$S$33,19,FALSE)</f>
        <v>BALANCED</v>
      </c>
      <c r="I23" s="10">
        <f>((SUMIFS(QBRBWRTE!$J:$J,QBRBWRTE!$C:$C,B23,QBRBWRTE!$G:$G,A23)*VLOOKUP($G$30,Scoring!$A$2:$BT$4,5,FALSE))+(SUMIFS(QBRBWRTE!$K:$K,QBRBWRTE!$C:$C,B23,QBRBWRTE!$G:$G,A23)*VLOOKUP($G$30,Scoring!$A$2:$BT$4,6,FALSE))+(SUMIFS(QBRBWRTE!$L:$L,QBRBWRTE!$C:$C,B23,QBRBWRTE!$G:$G,A23)*VLOOKUP($G$30,Scoring!$A$2:$BT$4,8,FALSE))-(SUMIFS(QBRBWRTE!$M:$M,QBRBWRTE!$C:$C,B23,QBRBWRTE!$G:$G,A23)*VLOOKUP($G$30,Scoring!$A$2:$BT$4,7,FALSE))-(SUMIFS(QBRBWRTE!$Z:$Z,QBRBWRTE!$C:$C,B23,QBRBWRTE!$G:$G,A23,QBRBWRTE!$B:$B,"QB")*VLOOKUP($G$30,Scoring!$A$2:$BT$4,21,FALSE)))</f>
        <v>0</v>
      </c>
      <c r="J23">
        <f>VLOOKUP(E23,'Off Analysis'!$Q$2:$R$7,2,FALSE)</f>
        <v>3</v>
      </c>
      <c r="K23">
        <f>VLOOKUP(F23,'Def Analysis'!$U$2:$V$7,2,FALSE)</f>
        <v>6</v>
      </c>
      <c r="L23">
        <f t="shared" si="0"/>
        <v>-3</v>
      </c>
      <c r="M23" s="2">
        <f>IF(GameData!$E$515+(L23*(GameData!$E$516*0.5))&lt;0,0,ROUND(GameData!$E$515+(L23*(GameData!$E$516*0.74)),0))</f>
        <v>2</v>
      </c>
      <c r="N23" t="str">
        <f t="shared" si="1"/>
        <v>VERY LOW</v>
      </c>
      <c r="O23" s="15">
        <f>VLOOKUP($C23,'Def Analysis'!$A$2:$Q$33,14,FALSE)</f>
        <v>1</v>
      </c>
      <c r="P23" s="15">
        <f>VLOOKUP($C23,'Def Analysis'!$A$2:$Q$33,15,FALSE)</f>
        <v>8</v>
      </c>
      <c r="Q23" s="15">
        <f>VLOOKUP($C23,'Def Analysis'!$A$2:$Q$33,16,FALSE)</f>
        <v>1</v>
      </c>
      <c r="R23" s="15">
        <f>VLOOKUP($C23,'Def Analysis'!$A$2:$Q$33,17,FALSE)</f>
        <v>25</v>
      </c>
      <c r="W23">
        <v>1</v>
      </c>
    </row>
    <row r="24" spans="1:27" x14ac:dyDescent="0.2">
      <c r="A24" t="s">
        <v>222</v>
      </c>
      <c r="B24" t="s">
        <v>38</v>
      </c>
      <c r="C24" t="s">
        <v>34</v>
      </c>
      <c r="E24" t="str">
        <f>VLOOKUP(B24,'Off Analysis'!$A$2:$O$33,14,FALSE)</f>
        <v>BELOW AVERAGE</v>
      </c>
      <c r="F24" t="str">
        <f>VLOOKUP(C24,'Def Analysis'!$A$2:$S$33,18,FALSE)</f>
        <v>BELOW AVERAGE</v>
      </c>
      <c r="G24" t="str">
        <f>VLOOKUP(B24,'Off Analysis'!$A$2:$O$33,15,FALSE)</f>
        <v>BALANCED</v>
      </c>
      <c r="H24" t="str">
        <f>VLOOKUP(C24,'Def Analysis'!$A$2:$S$33,19,FALSE)</f>
        <v>BALANCED</v>
      </c>
      <c r="I24" s="10">
        <f>((SUMIFS(QBRBWRTE!$J:$J,QBRBWRTE!$C:$C,B24,QBRBWRTE!$G:$G,A24)*VLOOKUP($G$30,Scoring!$A$2:$BT$4,5,FALSE))+(SUMIFS(QBRBWRTE!$K:$K,QBRBWRTE!$C:$C,B24,QBRBWRTE!$G:$G,A24)*VLOOKUP($G$30,Scoring!$A$2:$BT$4,6,FALSE))+(SUMIFS(QBRBWRTE!$L:$L,QBRBWRTE!$C:$C,B24,QBRBWRTE!$G:$G,A24)*VLOOKUP($G$30,Scoring!$A$2:$BT$4,8,FALSE))-(SUMIFS(QBRBWRTE!$M:$M,QBRBWRTE!$C:$C,B24,QBRBWRTE!$G:$G,A24)*VLOOKUP($G$30,Scoring!$A$2:$BT$4,7,FALSE))-(SUMIFS(QBRBWRTE!$Z:$Z,QBRBWRTE!$C:$C,B24,QBRBWRTE!$G:$G,A24,QBRBWRTE!$B:$B,"QB")*VLOOKUP($G$30,Scoring!$A$2:$BT$4,21,FALSE)))</f>
        <v>0</v>
      </c>
      <c r="J24">
        <f>VLOOKUP(E24,'Off Analysis'!$Q$2:$R$7,2,FALSE)</f>
        <v>3</v>
      </c>
      <c r="K24">
        <f>VLOOKUP(F24,'Def Analysis'!$U$2:$V$7,2,FALSE)</f>
        <v>3</v>
      </c>
      <c r="L24">
        <f t="shared" si="0"/>
        <v>0</v>
      </c>
      <c r="M24" s="2">
        <f>IF(GameData!$E$515+(L24*(GameData!$E$516*0.5))&lt;0,0,ROUND(GameData!$E$515+(L24*(GameData!$E$516*0.74)),0))</f>
        <v>23</v>
      </c>
      <c r="N24" t="str">
        <f t="shared" si="1"/>
        <v>AVERAGE</v>
      </c>
      <c r="O24">
        <f>VLOOKUP($C24,'Def Analysis'!$A$2:$Q$33,14,FALSE)</f>
        <v>15</v>
      </c>
      <c r="P24">
        <f>VLOOKUP($C24,'Def Analysis'!$A$2:$Q$33,15,FALSE)</f>
        <v>19</v>
      </c>
      <c r="Q24" s="15">
        <f>VLOOKUP($C24,'Def Analysis'!$A$2:$Q$33,16,FALSE)</f>
        <v>7</v>
      </c>
      <c r="R24" s="15">
        <f>VLOOKUP($C24,'Def Analysis'!$A$2:$Q$33,17,FALSE)</f>
        <v>7</v>
      </c>
      <c r="W24">
        <v>0</v>
      </c>
    </row>
    <row r="25" spans="1:27" x14ac:dyDescent="0.2">
      <c r="A25" t="s">
        <v>222</v>
      </c>
      <c r="B25" t="s">
        <v>34</v>
      </c>
      <c r="C25" t="s">
        <v>38</v>
      </c>
      <c r="E25" t="str">
        <f>VLOOKUP(B25,'Off Analysis'!$A$2:$O$33,14,FALSE)</f>
        <v>POOR</v>
      </c>
      <c r="F25" t="str">
        <f>VLOOKUP(C25,'Def Analysis'!$A$2:$S$33,18,FALSE)</f>
        <v>GOOD</v>
      </c>
      <c r="G25" t="str">
        <f>VLOOKUP(B25,'Off Analysis'!$A$2:$O$33,15,FALSE)</f>
        <v>BALANCED</v>
      </c>
      <c r="H25" t="str">
        <f>VLOOKUP(C25,'Def Analysis'!$A$2:$S$33,19,FALSE)</f>
        <v>BALANCED</v>
      </c>
      <c r="I25" s="10">
        <f>((SUMIFS(QBRBWRTE!$J:$J,QBRBWRTE!$C:$C,B25,QBRBWRTE!$G:$G,A25)*VLOOKUP($G$30,Scoring!$A$2:$BT$4,5,FALSE))+(SUMIFS(QBRBWRTE!$K:$K,QBRBWRTE!$C:$C,B25,QBRBWRTE!$G:$G,A25)*VLOOKUP($G$30,Scoring!$A$2:$BT$4,6,FALSE))+(SUMIFS(QBRBWRTE!$L:$L,QBRBWRTE!$C:$C,B25,QBRBWRTE!$G:$G,A25)*VLOOKUP($G$30,Scoring!$A$2:$BT$4,8,FALSE))-(SUMIFS(QBRBWRTE!$M:$M,QBRBWRTE!$C:$C,B25,QBRBWRTE!$G:$G,A25)*VLOOKUP($G$30,Scoring!$A$2:$BT$4,7,FALSE))-(SUMIFS(QBRBWRTE!$Z:$Z,QBRBWRTE!$C:$C,B25,QBRBWRTE!$G:$G,A25,QBRBWRTE!$B:$B,"QB")*VLOOKUP($G$30,Scoring!$A$2:$BT$4,21,FALSE)))</f>
        <v>0</v>
      </c>
      <c r="J25">
        <f>VLOOKUP(E25,'Off Analysis'!$Q$2:$R$7,2,FALSE)</f>
        <v>2</v>
      </c>
      <c r="K25">
        <f>VLOOKUP(F25,'Def Analysis'!$U$2:$V$7,2,FALSE)</f>
        <v>5</v>
      </c>
      <c r="L25">
        <f t="shared" si="0"/>
        <v>-3</v>
      </c>
      <c r="M25" s="2">
        <f>IF(GameData!$E$515+(L25*(GameData!$E$516*0.5))&lt;0,0,ROUND(GameData!$E$515+(L25*(GameData!$E$516*0.74)),0))</f>
        <v>2</v>
      </c>
      <c r="N25" t="str">
        <f t="shared" si="1"/>
        <v>VERY LOW</v>
      </c>
      <c r="O25" s="15">
        <f>VLOOKUP($C25,'Def Analysis'!$A$2:$Q$33,14,FALSE)</f>
        <v>4</v>
      </c>
      <c r="P25" s="15">
        <f>VLOOKUP($C25,'Def Analysis'!$A$2:$Q$33,15,FALSE)</f>
        <v>1</v>
      </c>
      <c r="Q25" s="15">
        <f>VLOOKUP($C25,'Def Analysis'!$A$2:$Q$33,16,FALSE)</f>
        <v>32</v>
      </c>
      <c r="R25" s="15">
        <f>VLOOKUP($C25,'Def Analysis'!$A$2:$Q$33,17,FALSE)</f>
        <v>9</v>
      </c>
      <c r="W25">
        <v>0</v>
      </c>
    </row>
    <row r="26" spans="1:27" x14ac:dyDescent="0.2">
      <c r="A26" t="s">
        <v>223</v>
      </c>
      <c r="B26" t="s">
        <v>49</v>
      </c>
      <c r="C26" t="s">
        <v>52</v>
      </c>
      <c r="E26" t="str">
        <f>VLOOKUP(B26,'Off Analysis'!$A$2:$O$33,14,FALSE)</f>
        <v>ABOVE AVERAGE</v>
      </c>
      <c r="F26" t="str">
        <f>VLOOKUP(C26,'Def Analysis'!$A$2:$S$33,18,FALSE)</f>
        <v>BELOW AVERAGE</v>
      </c>
      <c r="G26" t="str">
        <f>VLOOKUP(B26,'Off Analysis'!$A$2:$O$33,15,FALSE)</f>
        <v>PASS</v>
      </c>
      <c r="H26" t="str">
        <f>VLOOKUP(C26,'Def Analysis'!$A$2:$S$33,19,FALSE)</f>
        <v>RUN</v>
      </c>
      <c r="I26" s="10">
        <f>((SUMIFS(QBRBWRTE!$J:$J,QBRBWRTE!$C:$C,B26,QBRBWRTE!$G:$G,A26)*VLOOKUP($G$30,Scoring!$A$2:$BT$4,5,FALSE))+(SUMIFS(QBRBWRTE!$K:$K,QBRBWRTE!$C:$C,B26,QBRBWRTE!$G:$G,A26)*VLOOKUP($G$30,Scoring!$A$2:$BT$4,6,FALSE))+(SUMIFS(QBRBWRTE!$L:$L,QBRBWRTE!$C:$C,B26,QBRBWRTE!$G:$G,A26)*VLOOKUP($G$30,Scoring!$A$2:$BT$4,8,FALSE))-(SUMIFS(QBRBWRTE!$M:$M,QBRBWRTE!$C:$C,B26,QBRBWRTE!$G:$G,A26)*VLOOKUP($G$30,Scoring!$A$2:$BT$4,7,FALSE))-(SUMIFS(QBRBWRTE!$Z:$Z,QBRBWRTE!$C:$C,B26,QBRBWRTE!$G:$G,A26,QBRBWRTE!$B:$B,"QB")*VLOOKUP($G$30,Scoring!$A$2:$BT$4,21,FALSE)))</f>
        <v>0</v>
      </c>
      <c r="J26">
        <f>VLOOKUP(E26,'Off Analysis'!$Q$2:$R$7,2,FALSE)</f>
        <v>4</v>
      </c>
      <c r="K26">
        <f>VLOOKUP(F26,'Def Analysis'!$U$2:$V$7,2,FALSE)</f>
        <v>3</v>
      </c>
      <c r="L26">
        <f t="shared" si="0"/>
        <v>1</v>
      </c>
      <c r="M26" s="2">
        <f>IF(GameData!$E$515+(L26*(GameData!$E$516*0.5))&lt;0,0,ROUND(GameData!$E$515+(L26*(GameData!$E$516*0.74)),0))</f>
        <v>31</v>
      </c>
      <c r="N26" t="str">
        <f t="shared" si="1"/>
        <v>VERY HIGH</v>
      </c>
      <c r="O26" s="16">
        <f>VLOOKUP($C26,'Def Analysis'!$A$2:$Q$33,14,FALSE)</f>
        <v>25</v>
      </c>
      <c r="P26">
        <f>VLOOKUP($C26,'Def Analysis'!$A$2:$Q$33,15,FALSE)</f>
        <v>5</v>
      </c>
      <c r="Q26" s="16">
        <f>VLOOKUP($C26,'Def Analysis'!$A$2:$Q$33,16,FALSE)</f>
        <v>30</v>
      </c>
      <c r="R26" s="13">
        <f>VLOOKUP($C26,'Def Analysis'!$A$2:$Q$33,17,FALSE)</f>
        <v>15</v>
      </c>
      <c r="W26">
        <v>0</v>
      </c>
    </row>
    <row r="27" spans="1:27" x14ac:dyDescent="0.2">
      <c r="A27" t="s">
        <v>223</v>
      </c>
      <c r="B27" t="s">
        <v>52</v>
      </c>
      <c r="C27" t="s">
        <v>49</v>
      </c>
      <c r="E27" t="str">
        <f>VLOOKUP(B27,'Off Analysis'!$A$2:$O$33,14,FALSE)</f>
        <v>BELOW AVERAGE</v>
      </c>
      <c r="F27" t="str">
        <f>VLOOKUP(C27,'Def Analysis'!$A$2:$S$33,18,FALSE)</f>
        <v>POOR</v>
      </c>
      <c r="G27" t="str">
        <f>VLOOKUP(B27,'Off Analysis'!$A$2:$O$33,15,FALSE)</f>
        <v>BALANCED</v>
      </c>
      <c r="H27" t="str">
        <f>VLOOKUP(C27,'Def Analysis'!$A$2:$S$33,19,FALSE)</f>
        <v>BALANCED</v>
      </c>
      <c r="I27" s="10">
        <f>((SUMIFS(QBRBWRTE!$J:$J,QBRBWRTE!$C:$C,B27,QBRBWRTE!$G:$G,A27)*VLOOKUP($G$30,Scoring!$A$2:$BT$4,5,FALSE))+(SUMIFS(QBRBWRTE!$K:$K,QBRBWRTE!$C:$C,B27,QBRBWRTE!$G:$G,A27)*VLOOKUP($G$30,Scoring!$A$2:$BT$4,6,FALSE))+(SUMIFS(QBRBWRTE!$L:$L,QBRBWRTE!$C:$C,B27,QBRBWRTE!$G:$G,A27)*VLOOKUP($G$30,Scoring!$A$2:$BT$4,8,FALSE))-(SUMIFS(QBRBWRTE!$M:$M,QBRBWRTE!$C:$C,B27,QBRBWRTE!$G:$G,A27)*VLOOKUP($G$30,Scoring!$A$2:$BT$4,7,FALSE))-(SUMIFS(QBRBWRTE!$Z:$Z,QBRBWRTE!$C:$C,B27,QBRBWRTE!$G:$G,A27,QBRBWRTE!$B:$B,"QB")*VLOOKUP($G$30,Scoring!$A$2:$BT$4,21,FALSE)))</f>
        <v>0</v>
      </c>
      <c r="J27">
        <f>VLOOKUP(E27,'Off Analysis'!$Q$2:$R$7,2,FALSE)</f>
        <v>3</v>
      </c>
      <c r="K27">
        <f>VLOOKUP(F27,'Def Analysis'!$U$2:$V$7,2,FALSE)</f>
        <v>2</v>
      </c>
      <c r="L27">
        <f t="shared" si="0"/>
        <v>1</v>
      </c>
      <c r="M27" s="2">
        <f>IF(GameData!$E$515+(L27*(GameData!$E$516*0.5))&lt;0,0,ROUND(GameData!$E$515+(L27*(GameData!$E$516*0.74)),0))</f>
        <v>31</v>
      </c>
      <c r="N27" t="str">
        <f t="shared" si="1"/>
        <v>VERY HIGH</v>
      </c>
      <c r="O27" s="16">
        <f>VLOOKUP($C27,'Def Analysis'!$A$2:$Q$33,14,FALSE)</f>
        <v>26</v>
      </c>
      <c r="P27" s="16">
        <f>VLOOKUP($C27,'Def Analysis'!$A$2:$Q$33,15,FALSE)</f>
        <v>28</v>
      </c>
      <c r="Q27">
        <f>VLOOKUP($C27,'Def Analysis'!$A$2:$Q$33,16,FALSE)</f>
        <v>4</v>
      </c>
      <c r="R27" s="16">
        <f>VLOOKUP($C27,'Def Analysis'!$A$2:$Q$33,17,FALSE)</f>
        <v>24</v>
      </c>
      <c r="W27">
        <v>0</v>
      </c>
    </row>
    <row r="28" spans="1:27" x14ac:dyDescent="0.2">
      <c r="M28" s="2"/>
      <c r="W28">
        <v>0</v>
      </c>
    </row>
    <row r="29" spans="1:27" x14ac:dyDescent="0.2">
      <c r="M29" s="2"/>
      <c r="W29">
        <v>0</v>
      </c>
    </row>
    <row r="30" spans="1:27" x14ac:dyDescent="0.2">
      <c r="F30" t="s">
        <v>1353</v>
      </c>
      <c r="G30" t="s">
        <v>1412</v>
      </c>
      <c r="W30">
        <v>0</v>
      </c>
    </row>
    <row r="31" spans="1:27" x14ac:dyDescent="0.2">
      <c r="W31">
        <v>0</v>
      </c>
    </row>
    <row r="32" spans="1:27" x14ac:dyDescent="0.2">
      <c r="W32">
        <v>1</v>
      </c>
    </row>
    <row r="33" spans="23:23" x14ac:dyDescent="0.2">
      <c r="W33">
        <v>0</v>
      </c>
    </row>
    <row r="34" spans="23:23" x14ac:dyDescent="0.2">
      <c r="W34">
        <v>1</v>
      </c>
    </row>
    <row r="35" spans="23:23" x14ac:dyDescent="0.2">
      <c r="W35">
        <v>0</v>
      </c>
    </row>
    <row r="36" spans="23:23" x14ac:dyDescent="0.2">
      <c r="W36">
        <v>1</v>
      </c>
    </row>
    <row r="37" spans="23:23" x14ac:dyDescent="0.2">
      <c r="W37">
        <v>0</v>
      </c>
    </row>
    <row r="38" spans="23:23" x14ac:dyDescent="0.2">
      <c r="W38">
        <v>0</v>
      </c>
    </row>
    <row r="39" spans="23:23" x14ac:dyDescent="0.2">
      <c r="W39">
        <v>0</v>
      </c>
    </row>
    <row r="40" spans="23:23" x14ac:dyDescent="0.2">
      <c r="W40">
        <v>0</v>
      </c>
    </row>
    <row r="41" spans="23:23" x14ac:dyDescent="0.2">
      <c r="W41">
        <v>0</v>
      </c>
    </row>
    <row r="42" spans="23:23" x14ac:dyDescent="0.2">
      <c r="W42">
        <v>0</v>
      </c>
    </row>
    <row r="43" spans="23:23" x14ac:dyDescent="0.2">
      <c r="W43">
        <v>0</v>
      </c>
    </row>
    <row r="44" spans="23:23" x14ac:dyDescent="0.2">
      <c r="W44">
        <v>0</v>
      </c>
    </row>
    <row r="45" spans="23:23" x14ac:dyDescent="0.2">
      <c r="W45">
        <v>0</v>
      </c>
    </row>
    <row r="46" spans="23:23" x14ac:dyDescent="0.2">
      <c r="W46">
        <v>0</v>
      </c>
    </row>
    <row r="47" spans="23:23" x14ac:dyDescent="0.2">
      <c r="W47">
        <v>0</v>
      </c>
    </row>
    <row r="48" spans="23:23" x14ac:dyDescent="0.2">
      <c r="W48">
        <v>0</v>
      </c>
    </row>
    <row r="49" spans="23:23" x14ac:dyDescent="0.2">
      <c r="W49">
        <v>0</v>
      </c>
    </row>
    <row r="50" spans="23:23" x14ac:dyDescent="0.2">
      <c r="W50">
        <v>0</v>
      </c>
    </row>
    <row r="51" spans="23:23" x14ac:dyDescent="0.2">
      <c r="W51">
        <v>0</v>
      </c>
    </row>
    <row r="52" spans="23:23" x14ac:dyDescent="0.2">
      <c r="W52">
        <v>0</v>
      </c>
    </row>
    <row r="53" spans="23:23" x14ac:dyDescent="0.2">
      <c r="W53">
        <v>0</v>
      </c>
    </row>
    <row r="54" spans="23:23" x14ac:dyDescent="0.2">
      <c r="W54">
        <v>0</v>
      </c>
    </row>
    <row r="55" spans="23:23" x14ac:dyDescent="0.2">
      <c r="W55">
        <v>0</v>
      </c>
    </row>
    <row r="56" spans="23:23" x14ac:dyDescent="0.2">
      <c r="W56">
        <v>0</v>
      </c>
    </row>
    <row r="57" spans="23:23" x14ac:dyDescent="0.2">
      <c r="W57">
        <v>0</v>
      </c>
    </row>
    <row r="58" spans="23:23" x14ac:dyDescent="0.2">
      <c r="W58">
        <v>0</v>
      </c>
    </row>
    <row r="59" spans="23:23" x14ac:dyDescent="0.2">
      <c r="W59">
        <v>0</v>
      </c>
    </row>
    <row r="60" spans="23:23" x14ac:dyDescent="0.2">
      <c r="W60">
        <v>0</v>
      </c>
    </row>
    <row r="61" spans="23:23" x14ac:dyDescent="0.2">
      <c r="W61">
        <v>0</v>
      </c>
    </row>
    <row r="62" spans="23:23" x14ac:dyDescent="0.2">
      <c r="W62">
        <v>0</v>
      </c>
    </row>
    <row r="63" spans="23:23" x14ac:dyDescent="0.2">
      <c r="W63">
        <v>0</v>
      </c>
    </row>
    <row r="64" spans="23:23" x14ac:dyDescent="0.2">
      <c r="W64">
        <v>0</v>
      </c>
    </row>
    <row r="65" spans="23:23" x14ac:dyDescent="0.2">
      <c r="W65">
        <v>0</v>
      </c>
    </row>
    <row r="66" spans="23:23" x14ac:dyDescent="0.2">
      <c r="W66">
        <v>0</v>
      </c>
    </row>
    <row r="67" spans="23:23" x14ac:dyDescent="0.2">
      <c r="W67">
        <v>1</v>
      </c>
    </row>
    <row r="68" spans="23:23" x14ac:dyDescent="0.2">
      <c r="W68">
        <v>0</v>
      </c>
    </row>
    <row r="69" spans="23:23" x14ac:dyDescent="0.2">
      <c r="W69">
        <v>0</v>
      </c>
    </row>
    <row r="70" spans="23:23" x14ac:dyDescent="0.2">
      <c r="W70">
        <v>0</v>
      </c>
    </row>
    <row r="71" spans="23:23" x14ac:dyDescent="0.2">
      <c r="W71">
        <v>0</v>
      </c>
    </row>
    <row r="72" spans="23:23" x14ac:dyDescent="0.2">
      <c r="W72">
        <v>1</v>
      </c>
    </row>
    <row r="73" spans="23:23" x14ac:dyDescent="0.2">
      <c r="W73">
        <v>0</v>
      </c>
    </row>
    <row r="74" spans="23:23" x14ac:dyDescent="0.2">
      <c r="W74">
        <v>0</v>
      </c>
    </row>
    <row r="75" spans="23:23" x14ac:dyDescent="0.2">
      <c r="W75">
        <v>0</v>
      </c>
    </row>
    <row r="76" spans="23:23" x14ac:dyDescent="0.2">
      <c r="W76">
        <v>0</v>
      </c>
    </row>
    <row r="77" spans="23:23" x14ac:dyDescent="0.2">
      <c r="W77">
        <v>0</v>
      </c>
    </row>
    <row r="78" spans="23:23" x14ac:dyDescent="0.2">
      <c r="W78">
        <v>0</v>
      </c>
    </row>
    <row r="79" spans="23:23" x14ac:dyDescent="0.2">
      <c r="W79">
        <v>0</v>
      </c>
    </row>
    <row r="80" spans="23:23" x14ac:dyDescent="0.2">
      <c r="W80">
        <v>0</v>
      </c>
    </row>
    <row r="81" spans="23:23" x14ac:dyDescent="0.2">
      <c r="W81">
        <v>0</v>
      </c>
    </row>
    <row r="82" spans="23:23" x14ac:dyDescent="0.2">
      <c r="W82">
        <v>0</v>
      </c>
    </row>
    <row r="83" spans="23:23" x14ac:dyDescent="0.2">
      <c r="W83">
        <v>0</v>
      </c>
    </row>
    <row r="84" spans="23:23" x14ac:dyDescent="0.2">
      <c r="W84">
        <v>0</v>
      </c>
    </row>
    <row r="85" spans="23:23" x14ac:dyDescent="0.2">
      <c r="W85">
        <v>0</v>
      </c>
    </row>
    <row r="86" spans="23:23" x14ac:dyDescent="0.2">
      <c r="W86">
        <v>0</v>
      </c>
    </row>
    <row r="87" spans="23:23" x14ac:dyDescent="0.2">
      <c r="W87">
        <v>0</v>
      </c>
    </row>
    <row r="88" spans="23:23" x14ac:dyDescent="0.2">
      <c r="W88">
        <v>0</v>
      </c>
    </row>
    <row r="89" spans="23:23" x14ac:dyDescent="0.2">
      <c r="W89">
        <v>0</v>
      </c>
    </row>
    <row r="90" spans="23:23" x14ac:dyDescent="0.2">
      <c r="W90">
        <v>0</v>
      </c>
    </row>
    <row r="91" spans="23:23" x14ac:dyDescent="0.2">
      <c r="W91">
        <v>0</v>
      </c>
    </row>
    <row r="92" spans="23:23" x14ac:dyDescent="0.2">
      <c r="W92">
        <v>0</v>
      </c>
    </row>
    <row r="93" spans="23:23" x14ac:dyDescent="0.2">
      <c r="W93">
        <v>0</v>
      </c>
    </row>
    <row r="94" spans="23:23" x14ac:dyDescent="0.2">
      <c r="W94">
        <v>0</v>
      </c>
    </row>
    <row r="95" spans="23:23" x14ac:dyDescent="0.2">
      <c r="W95">
        <v>1</v>
      </c>
    </row>
    <row r="96" spans="23:23" x14ac:dyDescent="0.2">
      <c r="W96">
        <v>0</v>
      </c>
    </row>
    <row r="97" spans="23:23" x14ac:dyDescent="0.2">
      <c r="W97">
        <v>1</v>
      </c>
    </row>
    <row r="98" spans="23:23" x14ac:dyDescent="0.2">
      <c r="W98">
        <v>0</v>
      </c>
    </row>
    <row r="99" spans="23:23" x14ac:dyDescent="0.2">
      <c r="W99">
        <v>0</v>
      </c>
    </row>
    <row r="100" spans="23:23" x14ac:dyDescent="0.2">
      <c r="W100">
        <v>0</v>
      </c>
    </row>
    <row r="101" spans="23:23" x14ac:dyDescent="0.2">
      <c r="W101">
        <v>0</v>
      </c>
    </row>
    <row r="102" spans="23:23" x14ac:dyDescent="0.2">
      <c r="W102">
        <v>0</v>
      </c>
    </row>
    <row r="103" spans="23:23" x14ac:dyDescent="0.2">
      <c r="W103">
        <v>0</v>
      </c>
    </row>
    <row r="104" spans="23:23" x14ac:dyDescent="0.2">
      <c r="W104">
        <v>0</v>
      </c>
    </row>
    <row r="105" spans="23:23" x14ac:dyDescent="0.2">
      <c r="W105">
        <v>0</v>
      </c>
    </row>
    <row r="106" spans="23:23" x14ac:dyDescent="0.2">
      <c r="W106">
        <v>0</v>
      </c>
    </row>
    <row r="107" spans="23:23" x14ac:dyDescent="0.2">
      <c r="W107">
        <v>0</v>
      </c>
    </row>
    <row r="108" spans="23:23" x14ac:dyDescent="0.2">
      <c r="W108">
        <v>0</v>
      </c>
    </row>
    <row r="109" spans="23:23" x14ac:dyDescent="0.2">
      <c r="W109">
        <v>0</v>
      </c>
    </row>
    <row r="110" spans="23:23" x14ac:dyDescent="0.2">
      <c r="W110">
        <v>0</v>
      </c>
    </row>
    <row r="111" spans="23:23" x14ac:dyDescent="0.2">
      <c r="W111">
        <v>0</v>
      </c>
    </row>
    <row r="112" spans="23:23" x14ac:dyDescent="0.2">
      <c r="W112">
        <v>0</v>
      </c>
    </row>
    <row r="113" spans="23:23" x14ac:dyDescent="0.2">
      <c r="W113">
        <v>0</v>
      </c>
    </row>
    <row r="114" spans="23:23" x14ac:dyDescent="0.2">
      <c r="W114">
        <v>0</v>
      </c>
    </row>
    <row r="115" spans="23:23" x14ac:dyDescent="0.2">
      <c r="W115">
        <v>0</v>
      </c>
    </row>
    <row r="116" spans="23:23" x14ac:dyDescent="0.2">
      <c r="W116">
        <v>0</v>
      </c>
    </row>
    <row r="117" spans="23:23" x14ac:dyDescent="0.2">
      <c r="W117">
        <v>0</v>
      </c>
    </row>
    <row r="118" spans="23:23" x14ac:dyDescent="0.2">
      <c r="W118">
        <v>0</v>
      </c>
    </row>
    <row r="119" spans="23:23" x14ac:dyDescent="0.2">
      <c r="W119">
        <v>0</v>
      </c>
    </row>
    <row r="120" spans="23:23" x14ac:dyDescent="0.2">
      <c r="W120">
        <v>0</v>
      </c>
    </row>
    <row r="121" spans="23:23" x14ac:dyDescent="0.2">
      <c r="W121">
        <v>0</v>
      </c>
    </row>
    <row r="122" spans="23:23" x14ac:dyDescent="0.2">
      <c r="W122">
        <v>0</v>
      </c>
    </row>
    <row r="123" spans="23:23" x14ac:dyDescent="0.2">
      <c r="W123">
        <v>0</v>
      </c>
    </row>
    <row r="124" spans="23:23" x14ac:dyDescent="0.2">
      <c r="W124">
        <v>0</v>
      </c>
    </row>
    <row r="125" spans="23:23" x14ac:dyDescent="0.2">
      <c r="W125">
        <v>0</v>
      </c>
    </row>
    <row r="126" spans="23:23" x14ac:dyDescent="0.2">
      <c r="W126">
        <v>0</v>
      </c>
    </row>
    <row r="127" spans="23:23" x14ac:dyDescent="0.2">
      <c r="W127">
        <v>0</v>
      </c>
    </row>
    <row r="128" spans="23:23" x14ac:dyDescent="0.2">
      <c r="W128">
        <v>0</v>
      </c>
    </row>
    <row r="129" spans="23:23" x14ac:dyDescent="0.2">
      <c r="W129">
        <v>0</v>
      </c>
    </row>
    <row r="130" spans="23:23" x14ac:dyDescent="0.2">
      <c r="W130">
        <v>0</v>
      </c>
    </row>
    <row r="131" spans="23:23" x14ac:dyDescent="0.2">
      <c r="W131">
        <v>0</v>
      </c>
    </row>
    <row r="132" spans="23:23" x14ac:dyDescent="0.2">
      <c r="W132">
        <v>0</v>
      </c>
    </row>
    <row r="133" spans="23:23" x14ac:dyDescent="0.2">
      <c r="W133">
        <v>0</v>
      </c>
    </row>
    <row r="134" spans="23:23" x14ac:dyDescent="0.2">
      <c r="W134">
        <v>0</v>
      </c>
    </row>
    <row r="135" spans="23:23" x14ac:dyDescent="0.2">
      <c r="W135">
        <v>0</v>
      </c>
    </row>
    <row r="136" spans="23:23" x14ac:dyDescent="0.2">
      <c r="W136">
        <v>0</v>
      </c>
    </row>
    <row r="137" spans="23:23" x14ac:dyDescent="0.2">
      <c r="W137">
        <v>0</v>
      </c>
    </row>
    <row r="138" spans="23:23" x14ac:dyDescent="0.2">
      <c r="W138">
        <v>0</v>
      </c>
    </row>
    <row r="139" spans="23:23" x14ac:dyDescent="0.2">
      <c r="W139">
        <v>0</v>
      </c>
    </row>
    <row r="140" spans="23:23" x14ac:dyDescent="0.2">
      <c r="W140">
        <v>0</v>
      </c>
    </row>
    <row r="141" spans="23:23" x14ac:dyDescent="0.2">
      <c r="W141">
        <v>0</v>
      </c>
    </row>
    <row r="142" spans="23:23" x14ac:dyDescent="0.2">
      <c r="W142">
        <v>0</v>
      </c>
    </row>
    <row r="143" spans="23:23" x14ac:dyDescent="0.2">
      <c r="W143">
        <v>0</v>
      </c>
    </row>
    <row r="144" spans="23:23" x14ac:dyDescent="0.2">
      <c r="W144">
        <v>0</v>
      </c>
    </row>
    <row r="145" spans="23:23" x14ac:dyDescent="0.2">
      <c r="W145">
        <v>0</v>
      </c>
    </row>
    <row r="146" spans="23:23" x14ac:dyDescent="0.2">
      <c r="W146">
        <v>0</v>
      </c>
    </row>
    <row r="147" spans="23:23" x14ac:dyDescent="0.2">
      <c r="W147">
        <v>0</v>
      </c>
    </row>
    <row r="148" spans="23:23" x14ac:dyDescent="0.2">
      <c r="W148">
        <v>0</v>
      </c>
    </row>
    <row r="149" spans="23:23" x14ac:dyDescent="0.2">
      <c r="W149">
        <v>0</v>
      </c>
    </row>
    <row r="150" spans="23:23" x14ac:dyDescent="0.2">
      <c r="W150">
        <v>0</v>
      </c>
    </row>
    <row r="151" spans="23:23" x14ac:dyDescent="0.2">
      <c r="W151">
        <v>0</v>
      </c>
    </row>
    <row r="152" spans="23:23" x14ac:dyDescent="0.2">
      <c r="W152">
        <v>0</v>
      </c>
    </row>
    <row r="153" spans="23:23" x14ac:dyDescent="0.2">
      <c r="W153">
        <v>0</v>
      </c>
    </row>
    <row r="154" spans="23:23" x14ac:dyDescent="0.2">
      <c r="W154">
        <v>0</v>
      </c>
    </row>
    <row r="155" spans="23:23" x14ac:dyDescent="0.2">
      <c r="W155">
        <v>0</v>
      </c>
    </row>
    <row r="156" spans="23:23" x14ac:dyDescent="0.2">
      <c r="W156">
        <v>0</v>
      </c>
    </row>
    <row r="157" spans="23:23" x14ac:dyDescent="0.2">
      <c r="W157">
        <v>0</v>
      </c>
    </row>
    <row r="158" spans="23:23" x14ac:dyDescent="0.2">
      <c r="W158">
        <v>0</v>
      </c>
    </row>
    <row r="159" spans="23:23" x14ac:dyDescent="0.2">
      <c r="W159">
        <v>0</v>
      </c>
    </row>
    <row r="160" spans="23:23" x14ac:dyDescent="0.2">
      <c r="W160">
        <v>0</v>
      </c>
    </row>
    <row r="161" spans="23:23" x14ac:dyDescent="0.2">
      <c r="W161">
        <v>0</v>
      </c>
    </row>
    <row r="162" spans="23:23" x14ac:dyDescent="0.2">
      <c r="W162">
        <v>0</v>
      </c>
    </row>
    <row r="163" spans="23:23" x14ac:dyDescent="0.2">
      <c r="W163">
        <v>0</v>
      </c>
    </row>
    <row r="164" spans="23:23" x14ac:dyDescent="0.2">
      <c r="W164">
        <v>0</v>
      </c>
    </row>
    <row r="165" spans="23:23" x14ac:dyDescent="0.2">
      <c r="W165">
        <v>0</v>
      </c>
    </row>
    <row r="166" spans="23:23" x14ac:dyDescent="0.2">
      <c r="W166">
        <v>0</v>
      </c>
    </row>
    <row r="167" spans="23:23" x14ac:dyDescent="0.2">
      <c r="W167">
        <v>0</v>
      </c>
    </row>
    <row r="168" spans="23:23" x14ac:dyDescent="0.2">
      <c r="W168">
        <v>0</v>
      </c>
    </row>
    <row r="169" spans="23:23" x14ac:dyDescent="0.2">
      <c r="W169">
        <v>0</v>
      </c>
    </row>
    <row r="170" spans="23:23" x14ac:dyDescent="0.2">
      <c r="W170">
        <v>0</v>
      </c>
    </row>
    <row r="171" spans="23:23" x14ac:dyDescent="0.2">
      <c r="W171">
        <v>0</v>
      </c>
    </row>
    <row r="172" spans="23:23" x14ac:dyDescent="0.2">
      <c r="W172">
        <v>0</v>
      </c>
    </row>
    <row r="173" spans="23:23" x14ac:dyDescent="0.2">
      <c r="W173">
        <v>0</v>
      </c>
    </row>
    <row r="174" spans="23:23" x14ac:dyDescent="0.2">
      <c r="W174">
        <v>0</v>
      </c>
    </row>
    <row r="175" spans="23:23" x14ac:dyDescent="0.2">
      <c r="W175">
        <v>0</v>
      </c>
    </row>
    <row r="176" spans="23:23" x14ac:dyDescent="0.2">
      <c r="W176">
        <v>0</v>
      </c>
    </row>
    <row r="177" spans="23:23" x14ac:dyDescent="0.2">
      <c r="W177">
        <v>0</v>
      </c>
    </row>
    <row r="178" spans="23:23" x14ac:dyDescent="0.2">
      <c r="W178">
        <v>0</v>
      </c>
    </row>
    <row r="179" spans="23:23" x14ac:dyDescent="0.2">
      <c r="W179">
        <v>0</v>
      </c>
    </row>
    <row r="180" spans="23:23" x14ac:dyDescent="0.2">
      <c r="W180">
        <v>0</v>
      </c>
    </row>
    <row r="181" spans="23:23" x14ac:dyDescent="0.2">
      <c r="W181">
        <v>0</v>
      </c>
    </row>
    <row r="182" spans="23:23" x14ac:dyDescent="0.2">
      <c r="W182">
        <v>0</v>
      </c>
    </row>
    <row r="183" spans="23:23" x14ac:dyDescent="0.2">
      <c r="W183">
        <v>0</v>
      </c>
    </row>
    <row r="184" spans="23:23" x14ac:dyDescent="0.2">
      <c r="W184">
        <v>0</v>
      </c>
    </row>
    <row r="185" spans="23:23" x14ac:dyDescent="0.2">
      <c r="W185">
        <v>0</v>
      </c>
    </row>
    <row r="186" spans="23:23" x14ac:dyDescent="0.2">
      <c r="W186">
        <v>0</v>
      </c>
    </row>
    <row r="187" spans="23:23" x14ac:dyDescent="0.2">
      <c r="W187">
        <v>0</v>
      </c>
    </row>
    <row r="188" spans="23:23" x14ac:dyDescent="0.2">
      <c r="W188">
        <v>0</v>
      </c>
    </row>
    <row r="189" spans="23:23" x14ac:dyDescent="0.2">
      <c r="W189">
        <v>0</v>
      </c>
    </row>
    <row r="190" spans="23:23" x14ac:dyDescent="0.2">
      <c r="W190">
        <v>0</v>
      </c>
    </row>
    <row r="191" spans="23:23" x14ac:dyDescent="0.2">
      <c r="W191">
        <v>0</v>
      </c>
    </row>
    <row r="192" spans="23:23" x14ac:dyDescent="0.2">
      <c r="W192">
        <v>0</v>
      </c>
    </row>
    <row r="193" spans="23:23" x14ac:dyDescent="0.2">
      <c r="W193">
        <v>0</v>
      </c>
    </row>
    <row r="194" spans="23:23" x14ac:dyDescent="0.2">
      <c r="W194">
        <v>0</v>
      </c>
    </row>
    <row r="195" spans="23:23" x14ac:dyDescent="0.2">
      <c r="W195">
        <v>0</v>
      </c>
    </row>
    <row r="196" spans="23:23" x14ac:dyDescent="0.2">
      <c r="W196">
        <v>0</v>
      </c>
    </row>
    <row r="197" spans="23:23" x14ac:dyDescent="0.2">
      <c r="W197">
        <v>0</v>
      </c>
    </row>
    <row r="198" spans="23:23" x14ac:dyDescent="0.2">
      <c r="W198">
        <v>0</v>
      </c>
    </row>
    <row r="199" spans="23:23" x14ac:dyDescent="0.2">
      <c r="W199">
        <v>0</v>
      </c>
    </row>
    <row r="200" spans="23:23" x14ac:dyDescent="0.2">
      <c r="W200">
        <v>0</v>
      </c>
    </row>
    <row r="201" spans="23:23" x14ac:dyDescent="0.2">
      <c r="W201">
        <v>0</v>
      </c>
    </row>
  </sheetData>
  <mergeCells count="2">
    <mergeCell ref="T1:W1"/>
    <mergeCell ref="Y1:AB1"/>
  </mergeCells>
  <conditionalFormatting sqref="I2:I27">
    <cfRule type="cellIs" dxfId="24" priority="26" operator="lessThan">
      <formula>15</formula>
    </cfRule>
    <cfRule type="cellIs" dxfId="23" priority="27" operator="greaterThan">
      <formula>25</formula>
    </cfRule>
  </conditionalFormatting>
  <conditionalFormatting sqref="G2:G27">
    <cfRule type="cellIs" dxfId="22" priority="23" operator="equal">
      <formula>"BALANCED"</formula>
    </cfRule>
    <cfRule type="cellIs" dxfId="21" priority="24" operator="equal">
      <formula>"RUN"</formula>
    </cfRule>
    <cfRule type="cellIs" dxfId="20" priority="25" operator="equal">
      <formula>"PASS"</formula>
    </cfRule>
  </conditionalFormatting>
  <conditionalFormatting sqref="H2:H27">
    <cfRule type="cellIs" dxfId="19" priority="20" operator="equal">
      <formula>"BALANCED"</formula>
    </cfRule>
    <cfRule type="cellIs" dxfId="18" priority="21" operator="equal">
      <formula>"RUN"</formula>
    </cfRule>
    <cfRule type="cellIs" dxfId="17" priority="22" operator="equal">
      <formula>"PASS"</formula>
    </cfRule>
  </conditionalFormatting>
  <conditionalFormatting sqref="E2:E27">
    <cfRule type="cellIs" dxfId="16" priority="16" operator="equal">
      <formula>"POOR"</formula>
    </cfRule>
    <cfRule type="cellIs" dxfId="15" priority="17" operator="equal">
      <formula>"BELOW AVERAGE"</formula>
    </cfRule>
    <cfRule type="cellIs" dxfId="14" priority="18" operator="equal">
      <formula>"GOOD"</formula>
    </cfRule>
    <cfRule type="cellIs" dxfId="13" priority="19" operator="equal">
      <formula>"GREAT"</formula>
    </cfRule>
  </conditionalFormatting>
  <conditionalFormatting sqref="E2:E27">
    <cfRule type="cellIs" dxfId="12" priority="15" operator="equal">
      <formula>"ABOVE AVERAGE"</formula>
    </cfRule>
  </conditionalFormatting>
  <conditionalFormatting sqref="E2:E27">
    <cfRule type="cellIs" dxfId="11" priority="14" operator="equal">
      <formula>"BAD"</formula>
    </cfRule>
  </conditionalFormatting>
  <conditionalFormatting sqref="F2:F27">
    <cfRule type="cellIs" dxfId="10" priority="10" operator="equal">
      <formula>"POOR"</formula>
    </cfRule>
    <cfRule type="cellIs" dxfId="9" priority="11" operator="equal">
      <formula>"BELOW AVERAGE"</formula>
    </cfRule>
    <cfRule type="cellIs" dxfId="8" priority="12" operator="equal">
      <formula>"GOOD"</formula>
    </cfRule>
    <cfRule type="cellIs" dxfId="7" priority="13" operator="equal">
      <formula>"GREAT"</formula>
    </cfRule>
  </conditionalFormatting>
  <conditionalFormatting sqref="F2:F27">
    <cfRule type="cellIs" dxfId="6" priority="9" operator="equal">
      <formula>"ABOVE AVERAGE"</formula>
    </cfRule>
  </conditionalFormatting>
  <conditionalFormatting sqref="F2:F27">
    <cfRule type="cellIs" dxfId="5" priority="8" operator="equal">
      <formula>"BAD"</formula>
    </cfRule>
  </conditionalFormatting>
  <conditionalFormatting sqref="N1:N29">
    <cfRule type="cellIs" dxfId="4" priority="1" operator="equal">
      <formula>"VERY LOW"</formula>
    </cfRule>
    <cfRule type="cellIs" dxfId="3" priority="2" operator="equal">
      <formula>"VERY HIGH"</formula>
    </cfRule>
    <cfRule type="cellIs" dxfId="2" priority="3" operator="equal">
      <formula>"HIGH"</formula>
    </cfRule>
    <cfRule type="cellIs" dxfId="1" priority="4" operator="equal">
      <formula>"LOW"</formula>
    </cfRule>
    <cfRule type="cellIs" dxfId="0" priority="5" operator="equal">
      <formula>"AVERAGE"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"/>
  <sheetViews>
    <sheetView topLeftCell="AG1" workbookViewId="0">
      <selection activeCell="U2" sqref="U2"/>
    </sheetView>
  </sheetViews>
  <sheetFormatPr baseColWidth="10" defaultRowHeight="16" x14ac:dyDescent="0.2"/>
  <cols>
    <col min="1" max="1" width="13.5" bestFit="1" customWidth="1"/>
  </cols>
  <sheetData>
    <row r="1" spans="1:72" x14ac:dyDescent="0.2">
      <c r="B1" t="s">
        <v>1354</v>
      </c>
      <c r="C1" t="s">
        <v>1355</v>
      </c>
      <c r="D1" t="s">
        <v>1356</v>
      </c>
      <c r="E1" t="s">
        <v>355</v>
      </c>
      <c r="F1" t="s">
        <v>19</v>
      </c>
      <c r="G1" t="s">
        <v>1357</v>
      </c>
      <c r="H1" t="s">
        <v>22</v>
      </c>
      <c r="I1" t="s">
        <v>1358</v>
      </c>
      <c r="J1" t="s">
        <v>357</v>
      </c>
      <c r="K1" t="s">
        <v>13</v>
      </c>
      <c r="L1" t="s">
        <v>16</v>
      </c>
      <c r="M1" t="s">
        <v>1359</v>
      </c>
      <c r="N1" t="s">
        <v>1360</v>
      </c>
      <c r="O1" t="s">
        <v>361</v>
      </c>
      <c r="P1" t="s">
        <v>362</v>
      </c>
      <c r="Q1" t="s">
        <v>363</v>
      </c>
      <c r="R1" t="s">
        <v>1361</v>
      </c>
      <c r="S1" t="s">
        <v>1362</v>
      </c>
      <c r="T1" t="s">
        <v>366</v>
      </c>
      <c r="U1" t="s">
        <v>365</v>
      </c>
      <c r="V1" t="s">
        <v>1363</v>
      </c>
      <c r="W1" t="s">
        <v>1364</v>
      </c>
      <c r="X1" t="s">
        <v>1365</v>
      </c>
      <c r="Y1" t="s">
        <v>1366</v>
      </c>
      <c r="Z1" t="s">
        <v>1367</v>
      </c>
      <c r="AA1" t="s">
        <v>1368</v>
      </c>
      <c r="AB1" t="s">
        <v>1369</v>
      </c>
      <c r="AC1" t="s">
        <v>366</v>
      </c>
      <c r="AD1" t="s">
        <v>1370</v>
      </c>
      <c r="AE1" t="s">
        <v>1371</v>
      </c>
      <c r="AF1" t="s">
        <v>1372</v>
      </c>
      <c r="AG1" t="s">
        <v>1373</v>
      </c>
      <c r="AH1" t="s">
        <v>1374</v>
      </c>
      <c r="AI1" t="s">
        <v>1375</v>
      </c>
      <c r="AJ1" t="s">
        <v>1376</v>
      </c>
      <c r="AK1" t="s">
        <v>1377</v>
      </c>
      <c r="AL1" t="s">
        <v>1378</v>
      </c>
      <c r="AM1" t="s">
        <v>1379</v>
      </c>
      <c r="AN1" t="s">
        <v>1380</v>
      </c>
      <c r="AO1" t="s">
        <v>1381</v>
      </c>
      <c r="AP1" t="s">
        <v>1382</v>
      </c>
      <c r="AQ1" t="s">
        <v>1383</v>
      </c>
      <c r="AR1" t="s">
        <v>1384</v>
      </c>
      <c r="AS1" t="s">
        <v>1385</v>
      </c>
      <c r="AT1" t="s">
        <v>1386</v>
      </c>
      <c r="AU1" t="s">
        <v>1387</v>
      </c>
      <c r="AV1" t="s">
        <v>1388</v>
      </c>
      <c r="AW1" t="s">
        <v>1389</v>
      </c>
      <c r="AX1" t="s">
        <v>1390</v>
      </c>
      <c r="AY1" t="s">
        <v>1391</v>
      </c>
      <c r="AZ1" t="s">
        <v>1392</v>
      </c>
      <c r="BA1" t="s">
        <v>1393</v>
      </c>
      <c r="BB1" t="s">
        <v>1394</v>
      </c>
      <c r="BC1" t="s">
        <v>1395</v>
      </c>
      <c r="BD1" t="s">
        <v>1396</v>
      </c>
      <c r="BE1" t="s">
        <v>1397</v>
      </c>
      <c r="BF1" t="s">
        <v>1398</v>
      </c>
      <c r="BG1" t="s">
        <v>1399</v>
      </c>
      <c r="BH1" t="s">
        <v>1400</v>
      </c>
      <c r="BI1" t="s">
        <v>1401</v>
      </c>
      <c r="BJ1" t="s">
        <v>1402</v>
      </c>
      <c r="BK1" t="s">
        <v>1403</v>
      </c>
      <c r="BL1" t="s">
        <v>1404</v>
      </c>
      <c r="BM1" t="s">
        <v>1405</v>
      </c>
      <c r="BN1" t="s">
        <v>1406</v>
      </c>
      <c r="BO1" t="s">
        <v>28</v>
      </c>
      <c r="BP1" t="s">
        <v>1407</v>
      </c>
      <c r="BQ1" t="s">
        <v>1408</v>
      </c>
      <c r="BR1" t="s">
        <v>1409</v>
      </c>
      <c r="BS1" t="s">
        <v>1410</v>
      </c>
      <c r="BT1" t="s">
        <v>1411</v>
      </c>
    </row>
    <row r="2" spans="1:72" x14ac:dyDescent="0.2">
      <c r="A2" t="s">
        <v>1412</v>
      </c>
      <c r="B2">
        <v>50000</v>
      </c>
      <c r="C2" t="s">
        <v>1413</v>
      </c>
      <c r="D2">
        <v>9</v>
      </c>
      <c r="E2">
        <v>0.04</v>
      </c>
      <c r="F2">
        <v>4</v>
      </c>
      <c r="G2">
        <v>-1</v>
      </c>
      <c r="H2">
        <v>2</v>
      </c>
      <c r="I2">
        <v>3</v>
      </c>
      <c r="J2">
        <v>0.1</v>
      </c>
      <c r="K2">
        <v>6</v>
      </c>
      <c r="L2">
        <v>2</v>
      </c>
      <c r="M2">
        <v>3</v>
      </c>
      <c r="N2">
        <v>1</v>
      </c>
      <c r="O2">
        <v>0.1</v>
      </c>
      <c r="P2">
        <v>6</v>
      </c>
      <c r="Q2">
        <v>2</v>
      </c>
      <c r="R2">
        <v>3</v>
      </c>
      <c r="S2">
        <v>6</v>
      </c>
      <c r="T2">
        <v>6</v>
      </c>
      <c r="U2">
        <v>-1</v>
      </c>
      <c r="V2">
        <v>1</v>
      </c>
      <c r="W2">
        <v>2</v>
      </c>
      <c r="X2">
        <v>2</v>
      </c>
      <c r="Y2">
        <v>2</v>
      </c>
      <c r="Z2">
        <v>2</v>
      </c>
      <c r="AA2">
        <v>6</v>
      </c>
      <c r="AB2">
        <v>6</v>
      </c>
      <c r="AC2">
        <v>6</v>
      </c>
      <c r="AD2">
        <v>2</v>
      </c>
      <c r="AE2">
        <v>10</v>
      </c>
      <c r="AF2">
        <v>7</v>
      </c>
      <c r="AG2">
        <v>7</v>
      </c>
      <c r="AH2">
        <v>7</v>
      </c>
      <c r="AI2">
        <v>7</v>
      </c>
      <c r="AJ2">
        <v>7</v>
      </c>
      <c r="AK2">
        <v>7</v>
      </c>
      <c r="AL2">
        <v>4</v>
      </c>
      <c r="AM2">
        <v>4</v>
      </c>
      <c r="AN2">
        <v>4</v>
      </c>
      <c r="AO2">
        <v>4</v>
      </c>
      <c r="AP2">
        <v>4</v>
      </c>
      <c r="AQ2">
        <v>4</v>
      </c>
      <c r="AR2">
        <v>4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-1</v>
      </c>
      <c r="BM2">
        <v>-1</v>
      </c>
      <c r="BN2">
        <v>-4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</row>
    <row r="3" spans="1:72" x14ac:dyDescent="0.2">
      <c r="A3" t="s">
        <v>1414</v>
      </c>
      <c r="B3">
        <v>60000</v>
      </c>
      <c r="C3" t="s">
        <v>1415</v>
      </c>
      <c r="D3">
        <v>9</v>
      </c>
      <c r="E3">
        <v>0.04</v>
      </c>
      <c r="F3">
        <v>4</v>
      </c>
      <c r="G3">
        <v>-1</v>
      </c>
      <c r="H3">
        <v>2</v>
      </c>
      <c r="I3">
        <v>0</v>
      </c>
      <c r="J3">
        <v>0.1</v>
      </c>
      <c r="K3">
        <v>6</v>
      </c>
      <c r="L3">
        <v>2</v>
      </c>
      <c r="M3">
        <v>0</v>
      </c>
      <c r="N3">
        <v>0.5</v>
      </c>
      <c r="O3">
        <v>0.1</v>
      </c>
      <c r="P3">
        <v>6</v>
      </c>
      <c r="Q3">
        <v>2</v>
      </c>
      <c r="R3">
        <v>0</v>
      </c>
      <c r="S3">
        <v>6</v>
      </c>
      <c r="T3">
        <v>6</v>
      </c>
      <c r="U3">
        <v>-2</v>
      </c>
      <c r="V3">
        <v>1</v>
      </c>
      <c r="W3">
        <v>2</v>
      </c>
      <c r="X3">
        <v>2</v>
      </c>
      <c r="Y3">
        <v>2</v>
      </c>
      <c r="Z3">
        <v>2</v>
      </c>
      <c r="AA3">
        <v>6</v>
      </c>
      <c r="AB3">
        <v>6</v>
      </c>
      <c r="AC3">
        <v>6</v>
      </c>
      <c r="AD3">
        <v>2</v>
      </c>
      <c r="AE3">
        <v>10</v>
      </c>
      <c r="AF3">
        <v>7</v>
      </c>
      <c r="AG3">
        <v>7</v>
      </c>
      <c r="AH3">
        <v>7</v>
      </c>
      <c r="AI3">
        <v>7</v>
      </c>
      <c r="AJ3">
        <v>7</v>
      </c>
      <c r="AK3">
        <v>7</v>
      </c>
      <c r="AL3">
        <v>4</v>
      </c>
      <c r="AM3">
        <v>4</v>
      </c>
      <c r="AN3">
        <v>4</v>
      </c>
      <c r="AO3">
        <v>4</v>
      </c>
      <c r="AP3">
        <v>4</v>
      </c>
      <c r="AQ3">
        <v>4</v>
      </c>
      <c r="AR3">
        <v>4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-4</v>
      </c>
      <c r="BO3">
        <v>1</v>
      </c>
      <c r="BP3">
        <v>3</v>
      </c>
      <c r="BQ3">
        <v>3</v>
      </c>
      <c r="BR3">
        <v>3</v>
      </c>
      <c r="BS3">
        <v>4</v>
      </c>
      <c r="BT3">
        <v>5</v>
      </c>
    </row>
    <row r="4" spans="1:72" x14ac:dyDescent="0.2">
      <c r="A4" t="s">
        <v>1416</v>
      </c>
      <c r="B4">
        <v>200</v>
      </c>
      <c r="C4" t="s">
        <v>1413</v>
      </c>
      <c r="D4">
        <v>9</v>
      </c>
      <c r="E4">
        <v>0.04</v>
      </c>
      <c r="F4">
        <v>4</v>
      </c>
      <c r="G4">
        <v>-1</v>
      </c>
      <c r="H4">
        <v>2</v>
      </c>
      <c r="I4">
        <v>0</v>
      </c>
      <c r="J4">
        <v>0.1</v>
      </c>
      <c r="K4">
        <v>6</v>
      </c>
      <c r="L4">
        <v>2</v>
      </c>
      <c r="M4">
        <v>0</v>
      </c>
      <c r="N4">
        <v>0.5</v>
      </c>
      <c r="O4">
        <v>0.1</v>
      </c>
      <c r="P4">
        <v>6</v>
      </c>
      <c r="Q4">
        <v>2</v>
      </c>
      <c r="R4">
        <v>0</v>
      </c>
      <c r="S4">
        <v>6</v>
      </c>
      <c r="T4">
        <v>6</v>
      </c>
      <c r="U4">
        <v>-2</v>
      </c>
      <c r="V4">
        <v>1</v>
      </c>
      <c r="W4">
        <v>2</v>
      </c>
      <c r="X4">
        <v>2</v>
      </c>
      <c r="Y4">
        <v>2</v>
      </c>
      <c r="Z4">
        <v>2</v>
      </c>
      <c r="AA4">
        <v>6</v>
      </c>
      <c r="AB4">
        <v>6</v>
      </c>
      <c r="AC4">
        <v>6</v>
      </c>
      <c r="AD4">
        <v>2</v>
      </c>
      <c r="AE4">
        <v>10</v>
      </c>
      <c r="AF4">
        <v>7</v>
      </c>
      <c r="AG4">
        <v>7</v>
      </c>
      <c r="AH4">
        <v>7</v>
      </c>
      <c r="AI4">
        <v>7</v>
      </c>
      <c r="AJ4">
        <v>7</v>
      </c>
      <c r="AK4">
        <v>7</v>
      </c>
      <c r="AL4">
        <v>4</v>
      </c>
      <c r="AM4">
        <v>4</v>
      </c>
      <c r="AN4">
        <v>4</v>
      </c>
      <c r="AO4">
        <v>4</v>
      </c>
      <c r="AP4">
        <v>4</v>
      </c>
      <c r="AQ4">
        <v>4</v>
      </c>
      <c r="AR4">
        <v>4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-4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Off Game Stats</vt:lpstr>
      <vt:lpstr>Def Game Stats</vt:lpstr>
      <vt:lpstr>GameData</vt:lpstr>
      <vt:lpstr>Off Analysis</vt:lpstr>
      <vt:lpstr>Def Analysis</vt:lpstr>
      <vt:lpstr>QBRBWRTE</vt:lpstr>
      <vt:lpstr>Week8</vt:lpstr>
      <vt:lpstr>Week9</vt:lpstr>
      <vt:lpstr>Scoring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2015-11-06T10:43:05Z</dcterms:created>
  <dcterms:modified xsi:type="dcterms:W3CDTF">2015-11-09T00:56:58Z</dcterms:modified>
</cp:coreProperties>
</file>