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c r="F50" i="4" s="1"/>
  <c r="B41" i="4"/>
  <c r="F41" i="4" s="1"/>
  <c r="C49" i="4"/>
  <c r="C41" i="4"/>
  <c r="C50" i="4" s="1"/>
  <c r="D49" i="4"/>
  <c r="D41" i="4"/>
  <c r="D50" i="4" s="1"/>
  <c r="E49" i="4"/>
  <c r="E41" i="4"/>
  <c r="E50" i="4"/>
  <c r="F48" i="4"/>
  <c r="F47" i="4"/>
  <c r="F46" i="4"/>
  <c r="F45" i="4"/>
  <c r="F44" i="4"/>
  <c r="F43" i="4"/>
  <c r="F40" i="4"/>
  <c r="F39" i="4"/>
  <c r="F38" i="4"/>
  <c r="F37" i="4"/>
  <c r="F36" i="4"/>
  <c r="F35" i="4"/>
  <c r="F34" i="4"/>
  <c r="F33" i="4"/>
  <c r="F32" i="4"/>
  <c r="F31" i="4"/>
  <c r="B26" i="4"/>
  <c r="B27" i="4" s="1"/>
  <c r="F27" i="4" s="1"/>
  <c r="F26" i="4"/>
  <c r="B18" i="4"/>
  <c r="C18" i="4"/>
  <c r="C27" i="4"/>
  <c r="C26" i="4"/>
  <c r="D18" i="4"/>
  <c r="D27" i="4" s="1"/>
  <c r="F18" i="4"/>
  <c r="D26" i="4"/>
  <c r="E18" i="4"/>
  <c r="E27" i="4"/>
  <c r="E26" i="4"/>
  <c r="F25" i="4"/>
  <c r="F24" i="4"/>
  <c r="F23" i="4"/>
  <c r="F22" i="4"/>
  <c r="F21" i="4"/>
  <c r="F20" i="4"/>
  <c r="F17" i="4"/>
  <c r="F16" i="4"/>
  <c r="F15" i="4"/>
  <c r="F14" i="4"/>
  <c r="F13" i="4"/>
  <c r="F12" i="4"/>
  <c r="F11" i="4"/>
  <c r="F10" i="4"/>
  <c r="F9" i="4"/>
  <c r="F8" i="4"/>
  <c r="B41" i="1"/>
  <c r="C41" i="1"/>
  <c r="D41" i="1"/>
  <c r="F41" i="1" s="1"/>
  <c r="E41" i="1"/>
  <c r="E50" i="1" s="1"/>
  <c r="F40" i="1"/>
  <c r="F39" i="1"/>
  <c r="F38" i="1"/>
  <c r="F37" i="1"/>
  <c r="F36" i="1"/>
  <c r="F35" i="1"/>
  <c r="F34" i="1"/>
  <c r="F33" i="1"/>
  <c r="F32" i="1"/>
  <c r="F31" i="1"/>
  <c r="B49" i="1"/>
  <c r="F49" i="1" s="1"/>
  <c r="C49" i="1"/>
  <c r="D49" i="1"/>
  <c r="D50" i="1"/>
  <c r="E49" i="1"/>
  <c r="F48" i="1"/>
  <c r="F47" i="1"/>
  <c r="F46" i="1"/>
  <c r="F45" i="1"/>
  <c r="F44" i="1"/>
  <c r="F43" i="1"/>
  <c r="B2" i="4"/>
  <c r="B3" i="4"/>
  <c r="B2" i="1"/>
  <c r="B3" i="1"/>
  <c r="B1" i="4"/>
  <c r="B1" i="1"/>
  <c r="B18" i="1"/>
  <c r="B26" i="1"/>
  <c r="F26" i="1" s="1"/>
  <c r="B27" i="1"/>
  <c r="C18" i="1"/>
  <c r="C27" i="1"/>
  <c r="C26" i="1"/>
  <c r="D18" i="1"/>
  <c r="D26" i="1"/>
  <c r="F25" i="1"/>
  <c r="F24" i="1"/>
  <c r="F23" i="1"/>
  <c r="F22" i="1"/>
  <c r="F21" i="1"/>
  <c r="F20" i="1"/>
  <c r="E18" i="1"/>
  <c r="E27" i="1" s="1"/>
  <c r="E26" i="1"/>
  <c r="F9" i="1"/>
  <c r="F10" i="1"/>
  <c r="F11" i="1"/>
  <c r="F12" i="1"/>
  <c r="F13" i="1"/>
  <c r="F14" i="1"/>
  <c r="F15" i="1"/>
  <c r="F16" i="1"/>
  <c r="F17" i="1"/>
  <c r="F8" i="1"/>
  <c r="D20" i="5"/>
  <c r="D16" i="5"/>
  <c r="D21" i="5"/>
  <c r="D19" i="5"/>
  <c r="D22" i="5"/>
  <c r="D17" i="5"/>
  <c r="D27" i="1"/>
  <c r="F27" i="1"/>
  <c r="B50" i="1"/>
  <c r="F50" i="1" s="1"/>
  <c r="C50" i="1"/>
  <c r="F49" i="4"/>
  <c r="F18" i="1"/>
  <c r="C13" i="5" l="1"/>
  <c r="C14" i="5" s="1"/>
  <c r="A17" i="6" s="1"/>
</calcChain>
</file>

<file path=xl/sharedStrings.xml><?xml version="1.0" encoding="utf-8"?>
<sst xmlns="http://schemas.openxmlformats.org/spreadsheetml/2006/main" count="194" uniqueCount="88">
  <si>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</si>
  <si>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</si>
  <si>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</si>
  <si>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</si>
  <si>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</si>
  <si>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</si>
  <si>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</si>
  <si>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</si>
  <si>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</si>
  <si>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</si>
  <si>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</si>
  <si>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</si>
  <si>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</si>
  <si>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</si>
  <si>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</si>
  <si>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</si>
  <si>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</si>
  <si>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</si>
  <si>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</si>
  <si>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</si>
  <si>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</si>
  <si>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</si>
  <si>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</si>
  <si>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</si>
  <si>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</si>
  <si>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</si>
  <si>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</si>
  <si>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</si>
  <si>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</si>
  <si>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</si>
  <si>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</si>
  <si>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</si>
  <si>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</si>
  <si>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</si>
  <si>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</si>
  <si>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</si>
  <si>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</si>
  <si>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</si>
  <si>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</si>
  <si>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</si>
  <si>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</si>
  <si>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</si>
  <si>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</si>
  <si>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</si>
  <si>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</si>
  <si>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</si>
  <si>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</si>
  <si>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</si>
  <si>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</si>
  <si>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</si>
  <si>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</si>
  <si>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</si>
  <si>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</si>
  <si>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</si>
  <si>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</si>
  <si>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</si>
  <si>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</si>
  <si>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</si>
  <si>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</si>
  <si>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</si>
  <si>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</si>
  <si>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</si>
  <si>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</si>
  <si>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</si>
  <si>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</si>
  <si>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</si>
  <si>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</si>
  <si>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</si>
  <si>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</si>
  <si>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</si>
  <si>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</si>
  <si>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</si>
  <si>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</si>
  <si>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</si>
  <si>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</si>
  <si>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</si>
  <si>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</si>
  <si>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</si>
  <si>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</si>
  <si>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DARLINGTON</t>
  </si>
  <si>
    <t>Belinda D Copeland</t>
  </si>
  <si>
    <t>bcopeland@darcosc.com</t>
  </si>
  <si>
    <t>SONOCO PRODUCTS CO</t>
  </si>
  <si>
    <t>DARLINGTON COUNTY SCHOOL DISTRICT</t>
  </si>
  <si>
    <t>DUKE ENERGY ROBINSON PLANT</t>
  </si>
  <si>
    <t>CAROLINA PINES REGIONAL MEDICAL</t>
  </si>
  <si>
    <t>GEORGIA PACIFIC</t>
  </si>
  <si>
    <t>DARLINGTON WATER &amp; SEWER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</si>
</sst>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AFD4F6D9-2983-4E6E-9CA2-8168CB9938A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F168621-0169-4462-9A1C-B0AA4161221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74DA9836-3FFA-4B18-9E18-1041F37AE1A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7D7EFF2A-43FD-441E-A258-FDB81202293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A6379F19-B650-45AD-A37D-FFBED53D39D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copeland@darco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F9" sqref="F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87</v>
      </c>
      <c r="C4" s="49"/>
      <c r="D4" s="49"/>
      <c r="E4" s="49"/>
      <c r="F4" s="20"/>
    </row>
    <row r="5" spans="1:6" ht="13.5" customHeight="1" x14ac:dyDescent="0.25">
      <c r="A5" s="22" t="s">
        <v>45</v>
      </c>
      <c r="B5" s="49" t="s">
        <v>51</v>
      </c>
      <c r="C5" s="49"/>
      <c r="D5" s="49"/>
      <c r="E5" s="49"/>
      <c r="F5" s="23"/>
    </row>
    <row r="6" spans="1:6" ht="13.5" x14ac:dyDescent="0.25">
      <c r="A6" s="21" t="s">
        <v>1</v>
      </c>
      <c r="B6" s="51">
        <v>42185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v>8433984160</v>
      </c>
      <c r="C9" s="52"/>
      <c r="D9" s="52">
        <v>8433984161</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6" zoomScale="102" zoomScaleNormal="100" workbookViewId="0">
      <selection activeCell="E31" sqref="E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DARLINGTON WATER &amp; SEWER AUTHORITY</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466565</v>
      </c>
      <c r="C9" s="26">
        <v>3575000</v>
      </c>
      <c r="D9" s="26">
        <v>84127</v>
      </c>
      <c r="E9" s="26">
        <v>88397</v>
      </c>
      <c r="F9" s="14">
        <f t="shared" ref="F9:F27" si="0">B9+C9-D9</f>
        <v>3957438</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466565</v>
      </c>
      <c r="C18" s="15">
        <f>SUM(C8:C17)</f>
        <v>3575000</v>
      </c>
      <c r="D18" s="15">
        <f>SUM(D8:D17)</f>
        <v>84127</v>
      </c>
      <c r="E18" s="15">
        <f>SUM(E8:E17)</f>
        <v>88397</v>
      </c>
      <c r="F18" s="15">
        <f t="shared" si="0"/>
        <v>3957438</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1200000</v>
      </c>
      <c r="C22" s="26"/>
      <c r="D22" s="26">
        <v>600000</v>
      </c>
      <c r="E22" s="26">
        <v>600000</v>
      </c>
      <c r="F22" s="14">
        <f t="shared" si="0"/>
        <v>600000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525001</v>
      </c>
      <c r="C25" s="26"/>
      <c r="D25" s="26">
        <v>525001</v>
      </c>
      <c r="E25" s="26"/>
      <c r="F25" s="14">
        <f t="shared" si="0"/>
        <v>0</v>
      </c>
    </row>
    <row r="26" spans="1:6" ht="18" customHeight="1" thickBot="1" x14ac:dyDescent="0.3">
      <c r="A26" s="9" t="s">
        <v>9</v>
      </c>
      <c r="B26" s="15">
        <f>SUM(B20:B25)</f>
        <v>1725001</v>
      </c>
      <c r="C26" s="15">
        <f>SUM(C20:C25)</f>
        <v>0</v>
      </c>
      <c r="D26" s="15">
        <f>SUM(D20:D25)</f>
        <v>1125001</v>
      </c>
      <c r="E26" s="15">
        <f>SUM(E20:E25)</f>
        <v>600000</v>
      </c>
      <c r="F26" s="15">
        <f t="shared" si="0"/>
        <v>600000</v>
      </c>
    </row>
    <row r="27" spans="1:6" ht="18" customHeight="1" thickTop="1" thickBot="1" x14ac:dyDescent="0.3">
      <c r="A27" s="10" t="s">
        <v>13</v>
      </c>
      <c r="B27" s="16">
        <f>SUM(B18,B26)</f>
        <v>2191566</v>
      </c>
      <c r="C27" s="16">
        <f>SUM(C18,C26)</f>
        <v>3575000</v>
      </c>
      <c r="D27" s="16">
        <f>SUM(D18,D26)</f>
        <v>1209128</v>
      </c>
      <c r="E27" s="16">
        <f>SUM(E18,E26)</f>
        <v>688397</v>
      </c>
      <c r="F27" s="16">
        <f t="shared" si="0"/>
        <v>4557438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C22" sqref="C22"/>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DARLINGTON WATER &amp; SEWER AUTHORITY</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c r="D9" s="26">
        <v>0</v>
      </c>
      <c r="E9" s="26">
        <v>0</v>
      </c>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17285174</v>
      </c>
      <c r="C13" s="26">
        <v>125868</v>
      </c>
      <c r="D13" s="26">
        <v>1493807</v>
      </c>
      <c r="E13" s="26">
        <v>1537387</v>
      </c>
      <c r="F13" s="14">
        <f t="shared" si="0"/>
        <v>15917235</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17285174</v>
      </c>
      <c r="C18" s="15">
        <f>SUM(C8:C17)</f>
        <v>125868</v>
      </c>
      <c r="D18" s="15">
        <f>SUM(D8:D17)</f>
        <v>1493807</v>
      </c>
      <c r="E18" s="15">
        <f>SUM(E8:E17)</f>
        <v>1537387</v>
      </c>
      <c r="F18" s="15">
        <f t="shared" si="0"/>
        <v>15917235</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17285174</v>
      </c>
      <c r="C27" s="16">
        <f>SUM(C18,C26)</f>
        <v>125868</v>
      </c>
      <c r="D27" s="16">
        <f>SUM(D18,D26)</f>
        <v>1493807</v>
      </c>
      <c r="E27" s="16">
        <f>SUM(E18,E26)</f>
        <v>1537387</v>
      </c>
      <c r="F27" s="15">
        <f t="shared" si="1"/>
        <v>15917235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7" zoomScale="102" zoomScaleNormal="100" workbookViewId="0">
      <selection activeCell="A29" sqref="A29:C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DARLINGTON</v>
      </c>
      <c r="C1" s="55"/>
      <c r="D1" s="29"/>
    </row>
    <row r="2" spans="1:4" ht="13.5" customHeight="1" x14ac:dyDescent="0.25">
      <c r="A2" s="4" t="s">
        <v>17</v>
      </c>
      <c r="B2" s="55" t="str">
        <f>IF('General Data'!B4:D4&lt;&gt;"",'General Data'!B4:D4,"")</f>
        <v>DARLINGTON WATER &amp; SEWER AUTHORITY</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213335143</v>
      </c>
      <c r="D9" s="13"/>
    </row>
    <row r="10" spans="1:4" ht="13.5" x14ac:dyDescent="0.25">
      <c r="A10" s="66" t="s">
        <v>69</v>
      </c>
      <c r="B10" s="67"/>
      <c r="C10" s="13"/>
      <c r="D10" s="27">
        <v>92</v>
      </c>
    </row>
    <row r="11" spans="1:4" ht="36" customHeight="1" x14ac:dyDescent="0.2">
      <c r="A11" s="70" t="s">
        <v>49</v>
      </c>
      <c r="B11" s="70"/>
      <c r="C11" s="45"/>
      <c r="D11" s="45"/>
    </row>
    <row r="12" spans="1:4" ht="13.5" x14ac:dyDescent="0.25">
      <c r="A12" s="66" t="s">
        <v>70</v>
      </c>
      <c r="B12" s="67"/>
      <c r="C12" s="42">
        <f>C9*8%</f>
        <v>17066811.440000001</v>
      </c>
      <c r="D12" s="46"/>
    </row>
    <row r="13" spans="1:4" ht="13.5" x14ac:dyDescent="0.25">
      <c r="A13" s="66" t="s">
        <v>71</v>
      </c>
      <c r="B13" s="67"/>
      <c r="C13" s="42">
        <f>SUM('General Obligation'!F27,'General Obligation'!F50)</f>
        <v>4557438</v>
      </c>
      <c r="D13" s="46"/>
    </row>
    <row r="14" spans="1:4" ht="13.5" x14ac:dyDescent="0.25">
      <c r="A14" s="66" t="s">
        <v>72</v>
      </c>
      <c r="B14" s="67"/>
      <c r="C14" s="42">
        <f>C12-C13</f>
        <v>12509373.440000001</v>
      </c>
      <c r="D14" s="46"/>
    </row>
    <row r="15" spans="1:4" ht="36" customHeight="1" x14ac:dyDescent="0.2">
      <c r="A15" s="70" t="s">
        <v>37</v>
      </c>
      <c r="B15" s="70"/>
      <c r="C15" s="44"/>
      <c r="D15" s="44"/>
    </row>
    <row r="16" spans="1:4" ht="13.5" x14ac:dyDescent="0.25">
      <c r="A16" s="66" t="s">
        <v>73</v>
      </c>
      <c r="B16" s="67"/>
      <c r="C16" s="27">
        <v>16002693</v>
      </c>
      <c r="D16" s="17">
        <f>IF(ISERROR(C16/$C$22*100),"",C16/$C$22*100)</f>
        <v>48.657385534976065</v>
      </c>
    </row>
    <row r="17" spans="1:4" ht="13.5" x14ac:dyDescent="0.25">
      <c r="A17" s="66" t="s">
        <v>74</v>
      </c>
      <c r="B17" s="67"/>
      <c r="C17" s="27">
        <v>4755410</v>
      </c>
      <c r="D17" s="17">
        <f t="shared" ref="D17:D22" si="0">IF(ISERROR(C17/$C$22*100),"",C17/$C$22*100)</f>
        <v>14.45917994845496</v>
      </c>
    </row>
    <row r="18" spans="1:4" ht="13.5" x14ac:dyDescent="0.25">
      <c r="A18" s="66" t="s">
        <v>75</v>
      </c>
      <c r="B18" s="67"/>
      <c r="C18" s="27">
        <v>588358</v>
      </c>
      <c r="D18" s="17">
        <f t="shared" si="0"/>
        <v>1.7889465253496675</v>
      </c>
    </row>
    <row r="19" spans="1:4" ht="13.5" x14ac:dyDescent="0.25">
      <c r="A19" s="66" t="s">
        <v>76</v>
      </c>
      <c r="B19" s="67"/>
      <c r="C19" s="27">
        <v>9931961</v>
      </c>
      <c r="D19" s="17">
        <f t="shared" si="0"/>
        <v>30.198870621047746</v>
      </c>
    </row>
    <row r="20" spans="1:4" ht="13.5" x14ac:dyDescent="0.25">
      <c r="A20" s="66" t="s">
        <v>77</v>
      </c>
      <c r="B20" s="67"/>
      <c r="C20" s="27">
        <v>46415</v>
      </c>
      <c r="D20" s="17">
        <f t="shared" si="0"/>
        <v>0.14112828069662489</v>
      </c>
    </row>
    <row r="21" spans="1:4" ht="13.5" x14ac:dyDescent="0.25">
      <c r="A21" s="66" t="s">
        <v>61</v>
      </c>
      <c r="B21" s="67"/>
      <c r="C21" s="27">
        <v>1563681</v>
      </c>
      <c r="D21" s="17">
        <f t="shared" si="0"/>
        <v>4.7544890894749345</v>
      </c>
    </row>
    <row r="22" spans="1:4" ht="18" customHeight="1" thickBot="1" x14ac:dyDescent="0.3">
      <c r="A22" s="63" t="s">
        <v>36</v>
      </c>
      <c r="B22" s="64"/>
      <c r="C22" s="18">
        <f>SUM(C16:C21)</f>
        <v>32888518</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82</v>
      </c>
      <c r="B25" s="49"/>
      <c r="C25" s="49"/>
      <c r="D25" s="27">
        <v>1578</v>
      </c>
    </row>
    <row r="26" spans="1:4" ht="13.5" x14ac:dyDescent="0.25">
      <c r="A26" s="65" t="s">
        <v>83</v>
      </c>
      <c r="B26" s="49"/>
      <c r="C26" s="49"/>
      <c r="D26" s="27">
        <v>1306</v>
      </c>
    </row>
    <row r="27" spans="1:4" ht="13.5" x14ac:dyDescent="0.25">
      <c r="A27" s="65" t="s">
        <v>84</v>
      </c>
      <c r="B27" s="49"/>
      <c r="C27" s="49"/>
      <c r="D27" s="27">
        <v>830</v>
      </c>
    </row>
    <row r="28" spans="1:4" ht="13.5" x14ac:dyDescent="0.25">
      <c r="A28" s="65" t="s">
        <v>85</v>
      </c>
      <c r="B28" s="49"/>
      <c r="C28" s="49"/>
      <c r="D28" s="27">
        <v>638</v>
      </c>
    </row>
    <row r="29" spans="1:4" ht="13.5" x14ac:dyDescent="0.25">
      <c r="A29" s="65" t="s">
        <v>86</v>
      </c>
      <c r="B29" s="49"/>
      <c r="C29" s="49"/>
      <c r="D29" s="27">
        <v>535</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2015-11-21T21:33:25Z</cp:lastPrinted>
  <dcterms:created xsi:type="dcterms:W3CDTF">2003-10-04T05:22:12Z</dcterms:created>
  <dcterms:modified xsi:type="dcterms:W3CDTF">2018-06-14T15:47:04Z</dcterms:modified>
</cp:coreProperties>
</file>