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8800" windowHeight="130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B3" i="5"/>
  <c r="B2" i="5"/>
  <c r="B1" i="5"/>
  <c r="B49" i="4"/>
  <c r="F49" i="4"/>
  <c r="B41" i="4"/>
  <c r="B50" i="4"/>
  <c r="F50" i="4"/>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7" i="4"/>
  <c r="F27" i="4"/>
  <c r="C26" i="4"/>
  <c r="D18" i="4"/>
  <c r="D26" i="4"/>
  <c r="D27" i="4"/>
  <c r="E18" i="4"/>
  <c r="E26" i="4"/>
  <c r="E27"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C50" i="1"/>
  <c r="D49" i="1"/>
  <c r="D50" i="1"/>
  <c r="E49" i="1"/>
  <c r="E50" i="1"/>
  <c r="F48" i="1"/>
  <c r="F47" i="1"/>
  <c r="F46" i="1"/>
  <c r="F45" i="1"/>
  <c r="F44" i="1"/>
  <c r="F43" i="1"/>
  <c r="B2" i="4"/>
  <c r="B3" i="4"/>
  <c r="B2" i="1"/>
  <c r="B3" i="1"/>
  <c r="B1" i="4"/>
  <c r="B1" i="1"/>
  <c r="B18" i="1"/>
  <c r="B27" i="1"/>
  <c r="F27" i="1"/>
  <c r="B26" i="1"/>
  <c r="F26" i="1"/>
  <c r="C18" i="1"/>
  <c r="C27" i="1"/>
  <c r="C26" i="1"/>
  <c r="D18" i="1"/>
  <c r="D26" i="1"/>
  <c r="D27" i="1"/>
  <c r="F25" i="1"/>
  <c r="F24" i="1"/>
  <c r="F23" i="1"/>
  <c r="F22" i="1"/>
  <c r="F21" i="1"/>
  <c r="F20" i="1"/>
  <c r="E18" i="1"/>
  <c r="E27" i="1"/>
  <c r="E26" i="1"/>
  <c r="F9" i="1"/>
  <c r="F10" i="1"/>
  <c r="F11" i="1"/>
  <c r="F12" i="1"/>
  <c r="F13" i="1"/>
  <c r="F14" i="1"/>
  <c r="F15" i="1"/>
  <c r="F16" i="1"/>
  <c r="F17" i="1"/>
  <c r="F8" i="1"/>
  <c r="B27" i="4"/>
  <c r="F49" i="1"/>
  <c r="F41" i="4"/>
  <c r="D20" i="5"/>
  <c r="D18" i="5"/>
  <c r="D16" i="5"/>
  <c r="D17" i="5"/>
  <c r="D21" i="5"/>
  <c r="D22" i="5"/>
  <c r="F26" i="4"/>
  <c r="B50" i="1"/>
  <c r="F50" i="1"/>
  <c r="C13" i="5"/>
  <c r="C14" i="5"/>
  <c r="A17" i="6"/>
  <c r="F18" i="1"/>
  <c r="F18"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<sst xmlns="http://schemas.openxmlformats.org/spreadsheetml/2006/main" count="196" uniqueCount="90">
  <si>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</si>
  <si>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</si>
  <si>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</si>
  <si>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</si>
  <si>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</si>
  <si>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</si>
  <si>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</si>
  <si>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</si>
  <si>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</si>
  <si>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</si>
  <si>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</si>
  <si>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</si>
  <si>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</si>
  <si>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</si>
  <si>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</si>
  <si>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</si>
  <si>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</si>
  <si>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</si>
  <si>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</si>
  <si>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</si>
  <si>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</si>
  <si>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</si>
  <si>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</si>
  <si>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</si>
  <si>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</si>
  <si>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</si>
  <si>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</si>
  <si>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</si>
  <si>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</si>
  <si>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</si>
  <si>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</si>
  <si>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</si>
  <si>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</si>
  <si>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</si>
  <si>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</si>
  <si>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</si>
  <si>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</si>
  <si>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</si>
  <si>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</si>
  <si>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</si>
  <si>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</si>
  <si>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</si>
  <si>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</si>
  <si>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</si>
  <si>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</si>
  <si>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</si>
  <si>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</si>
  <si>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</si>
  <si>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</si>
  <si>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</si>
  <si>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</si>
  <si>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</si>
  <si>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</si>
  <si>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</si>
  <si>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</si>
  <si>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</si>
  <si>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</si>
  <si>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</si>
  <si>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</si>
  <si>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</si>
  <si>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</si>
  <si>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</si>
  <si>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</si>
  <si>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</si>
  <si>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</si>
  <si>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</si>
  <si>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</si>
  <si>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</si>
  <si>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</si>
  <si>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</si>
  <si>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</si>
  <si>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</si>
  <si>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</si>
  <si>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</si>
  <si>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</si>
  <si>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</si>
  <si>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</si>
  <si>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</si>
  <si>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</si>
  <si>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Laurens County</t>
  </si>
  <si>
    <t>Laurens</t>
  </si>
  <si>
    <t>Lisa T Kirk, CPPB</t>
  </si>
  <si>
    <t>lkirk@co.laurens.sc.us</t>
  </si>
  <si>
    <t>864-984-5484</t>
  </si>
  <si>
    <t>864-984-3726</t>
  </si>
  <si>
    <t>ZF Transmissions</t>
  </si>
  <si>
    <t>Laurens School District 55</t>
  </si>
  <si>
    <t>Wal-Mart Distributions</t>
  </si>
  <si>
    <t>Faurecia</t>
  </si>
  <si>
    <t>Sterilite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</si>
</sst>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7A9A864B-04AB-483A-8236-105CA219AEF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01E32D6-355B-4C79-BBFE-B8025E84B04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8C6A8315-5149-4310-84D4-6E252251CF1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A37C01BC-84FE-459E-B207-000D513E0D9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49511188-81D0-4279-B674-1599234C4E5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kirk@co.laurens.sc.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80</v>
      </c>
      <c r="C3" s="49"/>
      <c r="D3" s="49"/>
      <c r="E3" s="49"/>
      <c r="F3" s="20"/>
    </row>
    <row r="4" spans="1:6" ht="13.5" customHeight="1" x14ac:dyDescent="0.25">
      <c r="A4" s="21" t="s">
        <v>17</v>
      </c>
      <c r="B4" s="49" t="s">
        <v>79</v>
      </c>
      <c r="C4" s="49"/>
      <c r="D4" s="49"/>
      <c r="E4" s="49"/>
      <c r="F4" s="20"/>
    </row>
    <row r="5" spans="1:6" ht="13.5" customHeight="1" x14ac:dyDescent="0.25">
      <c r="A5" s="22" t="s">
        <v>45</v>
      </c>
      <c r="B5" s="49" t="s">
        <v>0</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8"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Laurens County</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9879262</v>
      </c>
      <c r="C9" s="26">
        <v>0</v>
      </c>
      <c r="D9" s="26">
        <v>795455</v>
      </c>
      <c r="E9" s="26">
        <v>819434</v>
      </c>
      <c r="F9" s="14">
        <f t="shared" ref="F9:F27" si="0">B9+C9-D9</f>
        <v>9083807</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9879262</v>
      </c>
      <c r="C18" s="15">
        <f>SUM(C8:C17)</f>
        <v>0</v>
      </c>
      <c r="D18" s="15">
        <f>SUM(D8:D17)</f>
        <v>795455</v>
      </c>
      <c r="E18" s="15">
        <f>SUM(E8:E17)</f>
        <v>819434</v>
      </c>
      <c r="F18" s="15">
        <f t="shared" si="0"/>
        <v>9083807</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9879262</v>
      </c>
      <c r="C27" s="16">
        <f>SUM(C18,C26)</f>
        <v>0</v>
      </c>
      <c r="D27" s="16">
        <f>SUM(D18,D26)</f>
        <v>795455</v>
      </c>
      <c r="E27" s="16">
        <f>SUM(E18,E26)</f>
        <v>819434</v>
      </c>
      <c r="F27" s="16">
        <f t="shared" si="0"/>
        <v>9083807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Laurens County</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2907128</v>
      </c>
      <c r="C9" s="26">
        <v>676042</v>
      </c>
      <c r="D9" s="26">
        <v>1031000</v>
      </c>
      <c r="E9" s="26">
        <v>1050000</v>
      </c>
      <c r="F9" s="14">
        <f t="shared" ref="F9:F18" si="0">B9+C9-D9</f>
        <v>2552170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2907128</v>
      </c>
      <c r="C18" s="15">
        <f>SUM(C8:C17)</f>
        <v>676042</v>
      </c>
      <c r="D18" s="15">
        <f>SUM(D8:D17)</f>
        <v>1031000</v>
      </c>
      <c r="E18" s="15">
        <f>SUM(E8:E17)</f>
        <v>1050000</v>
      </c>
      <c r="F18" s="15">
        <f t="shared" si="0"/>
        <v>2552170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3119480</v>
      </c>
      <c r="C22" s="26">
        <v>0</v>
      </c>
      <c r="D22" s="26">
        <v>723764</v>
      </c>
      <c r="E22" s="26">
        <v>739030</v>
      </c>
      <c r="F22" s="14">
        <f t="shared" si="1"/>
        <v>2395716</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3119480</v>
      </c>
      <c r="C26" s="15">
        <f>SUM(C20:C25)</f>
        <v>0</v>
      </c>
      <c r="D26" s="15">
        <f>SUM(D20:D25)</f>
        <v>723764</v>
      </c>
      <c r="E26" s="15">
        <f>SUM(E20:E25)</f>
        <v>739030</v>
      </c>
      <c r="F26" s="15">
        <f t="shared" si="1"/>
        <v>2395716</v>
      </c>
    </row>
    <row r="27" spans="1:6" ht="18" customHeight="1" thickTop="1" thickBot="1" x14ac:dyDescent="0.3">
      <c r="A27" s="10" t="s">
        <v>23</v>
      </c>
      <c r="B27" s="16">
        <f>SUM(B18,B26)</f>
        <v>6026608</v>
      </c>
      <c r="C27" s="16">
        <f>SUM(C18,C26)</f>
        <v>676042</v>
      </c>
      <c r="D27" s="16">
        <f>SUM(D18,D26)</f>
        <v>1754764</v>
      </c>
      <c r="E27" s="16">
        <f>SUM(E18,E26)</f>
        <v>1789030</v>
      </c>
      <c r="F27" s="15">
        <f t="shared" si="1"/>
        <v>4947886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Laurens</v>
      </c>
      <c r="C1" s="55"/>
      <c r="D1" s="29"/>
    </row>
    <row r="2" spans="1:4" ht="13.5" customHeight="1" x14ac:dyDescent="0.25">
      <c r="A2" s="4" t="s">
        <v>17</v>
      </c>
      <c r="B2" s="55" t="str">
        <f>IF('General Data'!B4:D4&lt;&gt;"",'General Data'!B4:D4,"")</f>
        <v>Laurens County</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v>160479640</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12838371.200000001</v>
      </c>
      <c r="D12" s="46"/>
    </row>
    <row r="13" spans="1:4" ht="13.5" x14ac:dyDescent="0.25">
      <c r="A13" s="63" t="s">
        <v>71</v>
      </c>
      <c r="B13" s="64"/>
      <c r="C13" s="42">
        <f>SUM('General Obligation'!F27,'General Obligation'!F50)</f>
        <v>9083807</v>
      </c>
      <c r="D13" s="46"/>
    </row>
    <row r="14" spans="1:4" ht="13.5" x14ac:dyDescent="0.25">
      <c r="A14" s="63" t="s">
        <v>72</v>
      </c>
      <c r="B14" s="64"/>
      <c r="C14" s="42">
        <f>C12-C13</f>
        <v>3754564.2000000011</v>
      </c>
      <c r="D14" s="46"/>
    </row>
    <row r="15" spans="1:4" ht="36" customHeight="1" x14ac:dyDescent="0.2">
      <c r="A15" s="65" t="s">
        <v>37</v>
      </c>
      <c r="B15" s="65"/>
      <c r="C15" s="44"/>
      <c r="D15" s="44"/>
    </row>
    <row r="16" spans="1:4" ht="13.5" x14ac:dyDescent="0.25">
      <c r="A16" s="63" t="s">
        <v>73</v>
      </c>
      <c r="B16" s="64"/>
      <c r="C16" s="27">
        <v>17735786</v>
      </c>
      <c r="D16" s="17">
        <f>IF(ISERROR(C16/$C$22*100),"",C16/$C$22*100)</f>
        <v>56.906262806149186</v>
      </c>
    </row>
    <row r="17" spans="1:4" ht="13.5" x14ac:dyDescent="0.25">
      <c r="A17" s="63" t="s">
        <v>74</v>
      </c>
      <c r="B17" s="64"/>
      <c r="C17" s="27">
        <v>5439022</v>
      </c>
      <c r="D17" s="17">
        <f t="shared" ref="D17:D22" si="0">IF(ISERROR(C17/$C$22*100),"",C17/$C$22*100)</f>
        <v>17.451406740046771</v>
      </c>
    </row>
    <row r="18" spans="1:4" ht="13.5" x14ac:dyDescent="0.25">
      <c r="A18" s="63" t="s">
        <v>75</v>
      </c>
      <c r="B18" s="64"/>
      <c r="C18" s="27">
        <v>314095</v>
      </c>
      <c r="D18" s="17">
        <f t="shared" si="0"/>
        <v>1.0077914007361968</v>
      </c>
    </row>
    <row r="19" spans="1:4" ht="13.5" x14ac:dyDescent="0.25">
      <c r="A19" s="63" t="s">
        <v>76</v>
      </c>
      <c r="B19" s="64"/>
      <c r="C19" s="27">
        <v>7375900</v>
      </c>
      <c r="D19" s="17">
        <f t="shared" si="0"/>
        <v>23.665988292364137</v>
      </c>
    </row>
    <row r="20" spans="1:4" ht="13.5" x14ac:dyDescent="0.25">
      <c r="A20" s="63" t="s">
        <v>77</v>
      </c>
      <c r="B20" s="64"/>
      <c r="C20" s="27">
        <v>35169</v>
      </c>
      <c r="D20" s="17">
        <f t="shared" si="0"/>
        <v>0.11284170640249384</v>
      </c>
    </row>
    <row r="21" spans="1:4" ht="13.5" x14ac:dyDescent="0.25">
      <c r="A21" s="63" t="s">
        <v>61</v>
      </c>
      <c r="B21" s="64"/>
      <c r="C21" s="27">
        <v>266696</v>
      </c>
      <c r="D21" s="17">
        <f t="shared" si="0"/>
        <v>0.85570905430121702</v>
      </c>
    </row>
    <row r="22" spans="1:4" ht="18" customHeight="1" thickBot="1" x14ac:dyDescent="0.3">
      <c r="A22" s="71" t="s">
        <v>36</v>
      </c>
      <c r="B22" s="72"/>
      <c r="C22" s="18">
        <f>SUM(C16:C21)</f>
        <v>31166668</v>
      </c>
      <c r="D22" s="18">
        <f t="shared" si="0"/>
        <v>100</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t="s">
        <v>85</v>
      </c>
      <c r="B25" s="49"/>
      <c r="C25" s="49"/>
      <c r="D25" s="27">
        <v>2500</v>
      </c>
    </row>
    <row r="26" spans="1:4" ht="13.5" x14ac:dyDescent="0.25">
      <c r="A26" s="68" t="s">
        <v>86</v>
      </c>
      <c r="B26" s="49"/>
      <c r="C26" s="49"/>
      <c r="D26" s="27">
        <v>950</v>
      </c>
    </row>
    <row r="27" spans="1:4" ht="13.5" x14ac:dyDescent="0.25">
      <c r="A27" s="68" t="s">
        <v>87</v>
      </c>
      <c r="B27" s="49"/>
      <c r="C27" s="49"/>
      <c r="D27" s="27">
        <v>747</v>
      </c>
    </row>
    <row r="28" spans="1:4" ht="13.5" x14ac:dyDescent="0.25">
      <c r="A28" s="68" t="s">
        <v>88</v>
      </c>
      <c r="B28" s="49"/>
      <c r="C28" s="49"/>
      <c r="D28" s="27">
        <v>729</v>
      </c>
    </row>
    <row r="29" spans="1:4" ht="13.5" x14ac:dyDescent="0.25">
      <c r="A29" s="68" t="s">
        <v>89</v>
      </c>
      <c r="B29" s="49"/>
      <c r="C29" s="49"/>
      <c r="D29" s="27">
        <v>700</v>
      </c>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2015-11-30T17:43:50Z</cp:lastPrinted>
  <dcterms:created xsi:type="dcterms:W3CDTF">2003-10-04T05:22:12Z</dcterms:created>
  <dcterms:modified xsi:type="dcterms:W3CDTF">2018-06-14T16:02:02Z</dcterms:modified>
</cp:coreProperties>
</file>