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E22" i="1" l="1"/>
  <c r="E26" i="1"/>
  <c r="C26" i="1"/>
  <c r="D26" i="1"/>
  <c r="F22" i="1"/>
  <c r="C12" i="5"/>
  <c r="C22" i="5"/>
  <c r="D19" i="5" s="1"/>
  <c r="B3" i="5"/>
  <c r="B2" i="5"/>
  <c r="B1" i="5"/>
  <c r="B49" i="4"/>
  <c r="B41" i="4"/>
  <c r="B50" i="4" s="1"/>
  <c r="C49" i="4"/>
  <c r="C41" i="4"/>
  <c r="F41" i="4" s="1"/>
  <c r="C50" i="4"/>
  <c r="D49" i="4"/>
  <c r="F49" i="4" s="1"/>
  <c r="D41" i="4"/>
  <c r="E49" i="4"/>
  <c r="E41" i="4"/>
  <c r="E50" i="4" s="1"/>
  <c r="F48" i="4"/>
  <c r="F47" i="4"/>
  <c r="F46" i="4"/>
  <c r="F45" i="4"/>
  <c r="F44" i="4"/>
  <c r="F43" i="4"/>
  <c r="F40" i="4"/>
  <c r="F39" i="4"/>
  <c r="F38" i="4"/>
  <c r="F37" i="4"/>
  <c r="F36" i="4"/>
  <c r="F35" i="4"/>
  <c r="F34" i="4"/>
  <c r="F33" i="4"/>
  <c r="F32" i="4"/>
  <c r="F31" i="4"/>
  <c r="B26" i="4"/>
  <c r="B18" i="4"/>
  <c r="F18" i="4" s="1"/>
  <c r="C18" i="4"/>
  <c r="C27" i="4" s="1"/>
  <c r="C26" i="4"/>
  <c r="D18" i="4"/>
  <c r="D26" i="4"/>
  <c r="D27" i="4"/>
  <c r="E18" i="4"/>
  <c r="E26" i="4"/>
  <c r="E27" i="4"/>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B50" i="1" s="1"/>
  <c r="C49" i="1"/>
  <c r="C50" i="1" s="1"/>
  <c r="D49" i="1"/>
  <c r="D50" i="1"/>
  <c r="E49" i="1"/>
  <c r="E50" i="1"/>
  <c r="F48" i="1"/>
  <c r="F47" i="1"/>
  <c r="F46" i="1"/>
  <c r="F45" i="1"/>
  <c r="F44" i="1"/>
  <c r="F43" i="1"/>
  <c r="B2" i="4"/>
  <c r="B3" i="4"/>
  <c r="B2" i="1"/>
  <c r="B3" i="1"/>
  <c r="B1" i="4"/>
  <c r="B1" i="1"/>
  <c r="B18" i="1"/>
  <c r="B26" i="1"/>
  <c r="C18" i="1"/>
  <c r="F18" i="1" s="1"/>
  <c r="C27" i="1"/>
  <c r="D18" i="1"/>
  <c r="D27" i="1" s="1"/>
  <c r="F27" i="1" s="1"/>
  <c r="F25" i="1"/>
  <c r="F24" i="1"/>
  <c r="F23" i="1"/>
  <c r="F21" i="1"/>
  <c r="F20" i="1"/>
  <c r="E18" i="1"/>
  <c r="E27" i="1" s="1"/>
  <c r="F9" i="1"/>
  <c r="F10" i="1"/>
  <c r="F11" i="1"/>
  <c r="F12" i="1"/>
  <c r="F13" i="1"/>
  <c r="F14" i="1"/>
  <c r="F15" i="1"/>
  <c r="F16" i="1"/>
  <c r="F17" i="1"/>
  <c r="F8" i="1"/>
  <c r="F26" i="1"/>
  <c r="B27" i="1"/>
  <c r="F26" i="4"/>
  <c r="F50" i="1" l="1"/>
  <c r="C13" i="5"/>
  <c r="C14" i="5" s="1"/>
  <c r="A17" i="6" s="1"/>
  <c r="D22" i="5"/>
  <c r="D21" i="5"/>
  <c r="D50" i="4"/>
  <c r="F50" i="4" s="1"/>
  <c r="B27" i="4"/>
  <c r="F27" i="4" s="1"/>
  <c r="D20" i="5"/>
  <c r="D18" i="5"/>
  <c r="D16" i="5"/>
  <c r="F49" i="1"/>
  <c r="D17"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<sst xmlns="http://schemas.openxmlformats.org/spreadsheetml/2006/main" count="189" uniqueCount="83">
  <si>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</si>
  <si>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</si>
  <si>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</si>
  <si>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</si>
  <si>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</si>
  <si>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</si>
  <si>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</si>
  <si>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</si>
  <si>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</si>
  <si>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</si>
  <si>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</si>
  <si>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</si>
  <si>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</si>
  <si>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</si>
  <si>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</si>
  <si>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</si>
  <si>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</si>
  <si>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</si>
  <si>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</si>
  <si>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</si>
  <si>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</si>
  <si>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</si>
  <si>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</si>
  <si>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</si>
  <si>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</si>
  <si>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</si>
  <si>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</si>
  <si>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</si>
  <si>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</si>
  <si>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</si>
  <si>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</si>
  <si>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</si>
  <si>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</si>
  <si>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</si>
  <si>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</si>
  <si>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</si>
  <si>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</si>
  <si>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</si>
  <si>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</si>
  <si>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</si>
  <si>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</si>
  <si>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</si>
  <si>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</si>
  <si>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</si>
  <si>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</si>
  <si>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</si>
  <si>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</si>
  <si>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</si>
  <si>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</si>
  <si>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</si>
  <si>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</si>
  <si>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</si>
  <si>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</si>
  <si>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</si>
  <si>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</si>
  <si>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</si>
  <si>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</si>
  <si>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</si>
  <si>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</si>
  <si>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</si>
  <si>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</si>
  <si>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</si>
  <si>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</si>
  <si>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</si>
  <si>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</si>
  <si>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</si>
  <si>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</si>
  <si>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</si>
  <si>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</si>
  <si>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</si>
  <si>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</si>
  <si>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</si>
  <si>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</si>
  <si>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</si>
  <si>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</si>
  <si>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</si>
  <si>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</si>
  <si>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</si>
  <si>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</si>
  <si>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Beaufort</t>
  </si>
  <si>
    <t>Shirley A. Freeman</t>
  </si>
  <si>
    <t>sfreeman@townofbluffton.com</t>
  </si>
  <si>
    <t>Town of Bluffton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</si>
</sst>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7" name="Picture 1" descr="scstateseal">
          <a:extLst>
            <a:ext uri="{FF2B5EF4-FFF2-40B4-BE49-F238E27FC236}">
              <a16:creationId xmlns:a16="http://schemas.microsoft.com/office/drawing/2014/main" id="{84558872-7C6A-445B-9D99-F21CBC8BA3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0D6F092-34FE-420B-81B8-E1DA43FE93F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8" name="Picture 1" descr="scstateseal">
          <a:extLst>
            <a:ext uri="{FF2B5EF4-FFF2-40B4-BE49-F238E27FC236}">
              <a16:creationId xmlns:a16="http://schemas.microsoft.com/office/drawing/2014/main" id="{BC8A1370-D4B6-461E-B28E-356BFC13188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0" name="Picture 1" descr="scstateseal">
          <a:extLst>
            <a:ext uri="{FF2B5EF4-FFF2-40B4-BE49-F238E27FC236}">
              <a16:creationId xmlns:a16="http://schemas.microsoft.com/office/drawing/2014/main" id="{5B108363-B596-47EC-8162-CBE9466102E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4" name="Picture 1" descr="scstateseal">
          <a:extLst>
            <a:ext uri="{FF2B5EF4-FFF2-40B4-BE49-F238E27FC236}">
              <a16:creationId xmlns:a16="http://schemas.microsoft.com/office/drawing/2014/main" id="{36443513-ADE2-43F4-8457-BCFFF55FAEA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freeman@townofbluffton.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9" sqref="F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82</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v>8437064545</v>
      </c>
      <c r="C9" s="52"/>
      <c r="D9" s="52">
        <v>8437573931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C23" sqref="C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Beaufort</v>
      </c>
      <c r="C1" s="55"/>
      <c r="D1" s="55"/>
      <c r="E1" s="3"/>
      <c r="F1" s="3"/>
    </row>
    <row r="2" spans="1:6" ht="13.5" customHeight="1" x14ac:dyDescent="0.25">
      <c r="A2" s="4" t="s">
        <v>17</v>
      </c>
      <c r="B2" s="55" t="str">
        <f>IF('General Data'!B4:D4&lt;&gt;"",'General Data'!B4:D4,"")</f>
        <v>Town of Bluffton</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6300000</v>
      </c>
      <c r="C9" s="26"/>
      <c r="D9" s="26">
        <v>210000</v>
      </c>
      <c r="E9" s="26">
        <v>215000</v>
      </c>
      <c r="F9" s="14">
        <f t="shared" ref="F9:F27" si="0">B9+C9-D9</f>
        <v>6090000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6300000</v>
      </c>
      <c r="C18" s="15">
        <f>SUM(C8:C17)</f>
        <v>0</v>
      </c>
      <c r="D18" s="15">
        <f>SUM(D8:D17)</f>
        <v>210000</v>
      </c>
      <c r="E18" s="15">
        <f>SUM(E8:E17)</f>
        <v>215000</v>
      </c>
      <c r="F18" s="15">
        <f t="shared" si="0"/>
        <v>6090000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527523</v>
      </c>
      <c r="C22" s="26">
        <v>555900</v>
      </c>
      <c r="D22" s="26">
        <v>163479</v>
      </c>
      <c r="E22" s="26">
        <f>315823-42394</f>
        <v>273429</v>
      </c>
      <c r="F22" s="14">
        <f t="shared" si="0"/>
        <v>919944</v>
      </c>
    </row>
    <row r="23" spans="1:6" ht="13.5" x14ac:dyDescent="0.25">
      <c r="A23" s="5" t="s">
        <v>65</v>
      </c>
      <c r="B23" s="26"/>
      <c r="C23" s="26">
        <v>219146</v>
      </c>
      <c r="D23" s="26"/>
      <c r="E23" s="26">
        <v>42394</v>
      </c>
      <c r="F23" s="14">
        <f t="shared" si="0"/>
        <v>219146</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527523</v>
      </c>
      <c r="C26" s="15">
        <f>SUM(C20:C25)</f>
        <v>775046</v>
      </c>
      <c r="D26" s="15">
        <f>SUM(D20:D25)</f>
        <v>163479</v>
      </c>
      <c r="E26" s="15">
        <f>SUM(E20:E25)</f>
        <v>315823</v>
      </c>
      <c r="F26" s="15">
        <f t="shared" si="0"/>
        <v>1139090</v>
      </c>
    </row>
    <row r="27" spans="1:6" ht="18" customHeight="1" thickTop="1" thickBot="1" x14ac:dyDescent="0.3">
      <c r="A27" s="10" t="s">
        <v>13</v>
      </c>
      <c r="B27" s="16">
        <f>SUM(B18,B26)</f>
        <v>6827523</v>
      </c>
      <c r="C27" s="16">
        <f>SUM(C18,C26)</f>
        <v>775046</v>
      </c>
      <c r="D27" s="16">
        <f>SUM(D18,D26)</f>
        <v>373479</v>
      </c>
      <c r="E27" s="16">
        <f>SUM(E18,E26)</f>
        <v>530823</v>
      </c>
      <c r="F27" s="16">
        <f t="shared" si="0"/>
        <v>7229090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25" sqref="E2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Beaufort</v>
      </c>
      <c r="C1" s="55"/>
      <c r="D1" s="55"/>
      <c r="E1" s="3"/>
      <c r="F1" s="3"/>
    </row>
    <row r="2" spans="1:6" ht="13.5" customHeight="1" x14ac:dyDescent="0.25">
      <c r="A2" s="4" t="s">
        <v>17</v>
      </c>
      <c r="B2" s="55" t="str">
        <f>IF('General Data'!B4:D4&lt;&gt;"",'General Data'!B4:D4,"")</f>
        <v>Town of Bluffton</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9920000</v>
      </c>
      <c r="C17" s="26">
        <v>8923000</v>
      </c>
      <c r="D17" s="26">
        <v>9920000</v>
      </c>
      <c r="E17" s="26">
        <v>711000</v>
      </c>
      <c r="F17" s="14">
        <f t="shared" si="0"/>
        <v>8923000</v>
      </c>
    </row>
    <row r="18" spans="1:6" ht="18" customHeight="1" thickBot="1" x14ac:dyDescent="0.3">
      <c r="A18" s="9" t="s">
        <v>20</v>
      </c>
      <c r="B18" s="15">
        <f>SUM(B8:B17)</f>
        <v>9920000</v>
      </c>
      <c r="C18" s="15">
        <f>SUM(C8:C17)</f>
        <v>8923000</v>
      </c>
      <c r="D18" s="15">
        <f>SUM(D8:D17)</f>
        <v>9920000</v>
      </c>
      <c r="E18" s="15">
        <f>SUM(E8:E17)</f>
        <v>711000</v>
      </c>
      <c r="F18" s="15">
        <f t="shared" si="0"/>
        <v>8923000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300000</v>
      </c>
      <c r="C25" s="26">
        <v>0</v>
      </c>
      <c r="D25" s="26">
        <v>100000</v>
      </c>
      <c r="E25" s="26">
        <v>100000</v>
      </c>
      <c r="F25" s="14">
        <f t="shared" si="1"/>
        <v>200000</v>
      </c>
    </row>
    <row r="26" spans="1:6" ht="18" customHeight="1" thickBot="1" x14ac:dyDescent="0.3">
      <c r="A26" s="9" t="s">
        <v>22</v>
      </c>
      <c r="B26" s="15">
        <f>SUM(B20:B25)</f>
        <v>300000</v>
      </c>
      <c r="C26" s="15">
        <f>SUM(C20:C25)</f>
        <v>0</v>
      </c>
      <c r="D26" s="15">
        <f>SUM(D20:D25)</f>
        <v>100000</v>
      </c>
      <c r="E26" s="15">
        <f>SUM(E20:E25)</f>
        <v>100000</v>
      </c>
      <c r="F26" s="15">
        <f t="shared" si="1"/>
        <v>200000</v>
      </c>
    </row>
    <row r="27" spans="1:6" ht="18" customHeight="1" thickTop="1" thickBot="1" x14ac:dyDescent="0.3">
      <c r="A27" s="10" t="s">
        <v>23</v>
      </c>
      <c r="B27" s="16">
        <f>SUM(B18,B26)</f>
        <v>10220000</v>
      </c>
      <c r="C27" s="16">
        <f>SUM(C18,C26)</f>
        <v>8923000</v>
      </c>
      <c r="D27" s="16">
        <f>SUM(D18,D26)</f>
        <v>10020000</v>
      </c>
      <c r="E27" s="16">
        <f>SUM(E18,E26)</f>
        <v>811000</v>
      </c>
      <c r="F27" s="15">
        <f t="shared" si="1"/>
        <v>9123000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Beaufort</v>
      </c>
      <c r="C1" s="55"/>
      <c r="D1" s="29"/>
    </row>
    <row r="2" spans="1:4" ht="13.5" customHeight="1" x14ac:dyDescent="0.25">
      <c r="A2" s="4" t="s">
        <v>17</v>
      </c>
      <c r="B2" s="55" t="str">
        <f>IF('General Data'!B4:D4&lt;&gt;"",'General Data'!B4:D4,"")</f>
        <v>Town of Bluffton</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69"/>
      <c r="B7" s="70"/>
      <c r="C7" s="43" t="s">
        <v>40</v>
      </c>
      <c r="D7" s="43" t="s">
        <v>41</v>
      </c>
    </row>
    <row r="8" spans="1:4" s="2" customFormat="1" ht="39.950000000000003" customHeight="1" x14ac:dyDescent="0.35">
      <c r="A8" s="67" t="s">
        <v>35</v>
      </c>
      <c r="B8" s="67"/>
      <c r="C8" s="44"/>
      <c r="D8" s="44"/>
    </row>
    <row r="9" spans="1:4" ht="13.5" x14ac:dyDescent="0.25">
      <c r="A9" s="63" t="s">
        <v>68</v>
      </c>
      <c r="B9" s="64"/>
      <c r="C9" s="27"/>
      <c r="D9" s="13"/>
    </row>
    <row r="10" spans="1:4" ht="13.5" x14ac:dyDescent="0.25">
      <c r="A10" s="63" t="s">
        <v>69</v>
      </c>
      <c r="B10" s="64"/>
      <c r="C10" s="13"/>
      <c r="D10" s="27"/>
    </row>
    <row r="11" spans="1:4" ht="36" customHeight="1" x14ac:dyDescent="0.2">
      <c r="A11" s="67" t="s">
        <v>49</v>
      </c>
      <c r="B11" s="67"/>
      <c r="C11" s="45"/>
      <c r="D11" s="45"/>
    </row>
    <row r="12" spans="1:4" ht="13.5" x14ac:dyDescent="0.25">
      <c r="A12" s="63" t="s">
        <v>70</v>
      </c>
      <c r="B12" s="64"/>
      <c r="C12" s="42">
        <f>C9*8%</f>
        <v>0</v>
      </c>
      <c r="D12" s="46"/>
    </row>
    <row r="13" spans="1:4" ht="13.5" x14ac:dyDescent="0.25">
      <c r="A13" s="63" t="s">
        <v>71</v>
      </c>
      <c r="B13" s="64"/>
      <c r="C13" s="42">
        <f>SUM('General Obligation'!F27,'General Obligation'!F50)</f>
        <v>7229090</v>
      </c>
      <c r="D13" s="46"/>
    </row>
    <row r="14" spans="1:4" ht="13.5" x14ac:dyDescent="0.25">
      <c r="A14" s="63" t="s">
        <v>72</v>
      </c>
      <c r="B14" s="64"/>
      <c r="C14" s="42">
        <f>C12-C13</f>
        <v>-7229090</v>
      </c>
      <c r="D14" s="46"/>
    </row>
    <row r="15" spans="1:4" ht="36" customHeight="1" x14ac:dyDescent="0.2">
      <c r="A15" s="67" t="s">
        <v>37</v>
      </c>
      <c r="B15" s="67"/>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65" t="s">
        <v>36</v>
      </c>
      <c r="B22" s="66"/>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5:D5"/>
    <mergeCell ref="A29:C29"/>
    <mergeCell ref="A8:B8"/>
    <mergeCell ref="A6:D6"/>
    <mergeCell ref="A10:B10"/>
    <mergeCell ref="A15:B15"/>
    <mergeCell ref="A7:B7"/>
    <mergeCell ref="A27:C27"/>
    <mergeCell ref="A9:B9"/>
    <mergeCell ref="A22:B22"/>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2015-11-20T18:11:49Z</cp:lastPrinted>
  <dcterms:created xsi:type="dcterms:W3CDTF">2003-10-04T05:22:12Z</dcterms:created>
  <dcterms:modified xsi:type="dcterms:W3CDTF">2018-06-14T15:47:41Z</dcterms:modified>
</cp:coreProperties>
</file>