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5\"/>
    </mc:Choice>
  </mc:AlternateContent>
  <workbookProtection workbookPassword="CAA7" lockStructure="1"/>
  <bookViews>
    <workbookView xWindow="0" yWindow="0" windowWidth="13800" windowHeight="41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21" i="4" l="1"/>
  <c r="C19" i="5"/>
  <c r="C21" i="5"/>
  <c r="F21" i="1"/>
  <c r="D26" i="1"/>
  <c r="C12" i="5"/>
  <c r="B3" i="5"/>
  <c r="B2" i="5"/>
  <c r="B1" i="5"/>
  <c r="B49" i="4"/>
  <c r="B41" i="4"/>
  <c r="F41" i="4" s="1"/>
  <c r="C49" i="4"/>
  <c r="C41" i="4"/>
  <c r="C50" i="4" s="1"/>
  <c r="D49" i="4"/>
  <c r="D41" i="4"/>
  <c r="D50" i="4" s="1"/>
  <c r="E49" i="4"/>
  <c r="E50" i="4" s="1"/>
  <c r="E41" i="4"/>
  <c r="F48" i="4"/>
  <c r="F47" i="4"/>
  <c r="F46" i="4"/>
  <c r="F45" i="4"/>
  <c r="F44" i="4"/>
  <c r="F43" i="4"/>
  <c r="F40" i="4"/>
  <c r="F39" i="4"/>
  <c r="F38" i="4"/>
  <c r="F37" i="4"/>
  <c r="F36" i="4"/>
  <c r="F35" i="4"/>
  <c r="F34" i="4"/>
  <c r="F33" i="4"/>
  <c r="F32" i="4"/>
  <c r="F31" i="4"/>
  <c r="B26" i="4"/>
  <c r="F26" i="4" s="1"/>
  <c r="B18" i="4"/>
  <c r="F18" i="4" s="1"/>
  <c r="C18" i="4"/>
  <c r="C27" i="4" s="1"/>
  <c r="C26" i="4"/>
  <c r="D18" i="4"/>
  <c r="D26" i="4"/>
  <c r="D27" i="4"/>
  <c r="E18" i="4"/>
  <c r="E27" i="4" s="1"/>
  <c r="E26" i="4"/>
  <c r="F25" i="4"/>
  <c r="F24" i="4"/>
  <c r="F23" i="4"/>
  <c r="F22" i="4"/>
  <c r="F21" i="4"/>
  <c r="F20" i="4"/>
  <c r="F17" i="4"/>
  <c r="F16" i="4"/>
  <c r="F15" i="4"/>
  <c r="F14" i="4"/>
  <c r="F13" i="4"/>
  <c r="F12" i="4"/>
  <c r="F11" i="4"/>
  <c r="F10" i="4"/>
  <c r="F9" i="4"/>
  <c r="F8" i="4"/>
  <c r="B41" i="1"/>
  <c r="F41" i="1" s="1"/>
  <c r="C41" i="1"/>
  <c r="D41" i="1"/>
  <c r="D50" i="1" s="1"/>
  <c r="E41" i="1"/>
  <c r="E50" i="1" s="1"/>
  <c r="F40" i="1"/>
  <c r="F39" i="1"/>
  <c r="F38" i="1"/>
  <c r="F37" i="1"/>
  <c r="F36" i="1"/>
  <c r="F35" i="1"/>
  <c r="F34" i="1"/>
  <c r="F33" i="1"/>
  <c r="F32" i="1"/>
  <c r="F31" i="1"/>
  <c r="B49" i="1"/>
  <c r="F49" i="1" s="1"/>
  <c r="B50" i="1"/>
  <c r="C49" i="1"/>
  <c r="C50" i="1" s="1"/>
  <c r="F50" i="1" s="1"/>
  <c r="D49" i="1"/>
  <c r="E49" i="1"/>
  <c r="F48" i="1"/>
  <c r="F47" i="1"/>
  <c r="F46" i="1"/>
  <c r="F45" i="1"/>
  <c r="F44" i="1"/>
  <c r="F43" i="1"/>
  <c r="B2" i="4"/>
  <c r="B3" i="4"/>
  <c r="B2" i="1"/>
  <c r="B3" i="1"/>
  <c r="B1" i="4"/>
  <c r="B1" i="1"/>
  <c r="B18" i="1"/>
  <c r="F18" i="1" s="1"/>
  <c r="B26" i="1"/>
  <c r="F26" i="1" s="1"/>
  <c r="C18" i="1"/>
  <c r="C26" i="1"/>
  <c r="C27" i="1"/>
  <c r="D18" i="1"/>
  <c r="D27" i="1" s="1"/>
  <c r="F25" i="1"/>
  <c r="F24" i="1"/>
  <c r="F23" i="1"/>
  <c r="F22" i="1"/>
  <c r="F20" i="1"/>
  <c r="E18" i="1"/>
  <c r="E26" i="1"/>
  <c r="E27" i="1"/>
  <c r="F9" i="1"/>
  <c r="F10" i="1"/>
  <c r="F11" i="1"/>
  <c r="F12" i="1"/>
  <c r="F13" i="1"/>
  <c r="F14" i="1"/>
  <c r="F15" i="1"/>
  <c r="F16" i="1"/>
  <c r="F17" i="1"/>
  <c r="F8" i="1"/>
  <c r="F49" i="4"/>
  <c r="C22" i="5"/>
  <c r="D22" i="5" s="1"/>
  <c r="D19" i="5"/>
  <c r="D21" i="5"/>
  <c r="B50" i="4"/>
  <c r="D17" i="5"/>
  <c r="D18" i="5"/>
  <c r="F50" i="4" l="1"/>
  <c r="D20" i="5"/>
  <c r="B27" i="4"/>
  <c r="F27" i="4" s="1"/>
  <c r="D16" i="5"/>
  <c r="B27" i="1"/>
  <c r="F27" i="1" s="1"/>
  <c r="C13" i="5" s="1"/>
  <c r="C14" i="5" s="1"/>
  <c r="A17" i="6" s="1"/>
</calcChain>
</file>

<file path=xl/sharedStrings.xml><?xml version="1.0" encoding="utf-8"?>
<sst xmlns="http://schemas.openxmlformats.org/spreadsheetml/2006/main" count="189" uniqueCount="83">
  <si>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</si>
  <si>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</si>
  <si>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</si>
  <si>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</si>
  <si>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</si>
  <si>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</si>
  <si>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</si>
  <si>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</si>
  <si>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</si>
  <si>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</si>
  <si>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</si>
  <si>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</si>
  <si>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</si>
  <si>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</si>
  <si>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</si>
  <si>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</si>
  <si>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</si>
  <si>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</si>
  <si>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</si>
  <si>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</si>
  <si>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</si>
  <si>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</si>
  <si>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</si>
  <si>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</si>
  <si>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</si>
  <si>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</si>
  <si>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</si>
  <si>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</si>
  <si>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</si>
  <si>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</si>
  <si>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</si>
  <si>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</si>
  <si>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</si>
  <si>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</si>
  <si>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</si>
  <si>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</si>
  <si>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</si>
  <si>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</si>
  <si>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</si>
  <si>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</si>
  <si>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</si>
  <si>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</si>
  <si>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</si>
  <si>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</si>
  <si>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</si>
  <si>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</si>
  <si>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</si>
  <si>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</si>
  <si>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</si>
  <si>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</si>
  <si>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</si>
  <si>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</si>
  <si>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</si>
  <si>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</si>
  <si>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</si>
  <si>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</si>
  <si>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</si>
  <si>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</si>
  <si>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</si>
  <si>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</si>
  <si>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</si>
  <si>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</si>
  <si>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</si>
  <si>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</si>
  <si>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</si>
  <si>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</si>
  <si>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</si>
  <si>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</si>
  <si>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</si>
  <si>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</si>
  <si>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</si>
  <si>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</si>
  <si>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</si>
  <si>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</si>
  <si>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</si>
  <si>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</si>
  <si>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</si>
  <si>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</si>
  <si>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</si>
  <si>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</si>
  <si>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Town of South Congaree</t>
  </si>
  <si>
    <t>Kimberly Vinson</t>
  </si>
  <si>
    <t>southcongaree@vinsonaccounting.com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</si>
</sst>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F75360D7-EDC2-4E6D-808C-8AF9311888EB}"/>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4</xdr:col>
          <xdr:colOff>1028700</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EC51FC17-5106-42A9-A024-4C2EA0550FB4}"/>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1" name="Picture 1" descr="scstateseal">
          <a:extLst>
            <a:ext uri="{FF2B5EF4-FFF2-40B4-BE49-F238E27FC236}">
              <a16:creationId xmlns:a16="http://schemas.microsoft.com/office/drawing/2014/main" id="{825F7CFD-1C84-4C86-9856-02411398A09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3" name="Picture 1" descr="scstateseal">
          <a:extLst>
            <a:ext uri="{FF2B5EF4-FFF2-40B4-BE49-F238E27FC236}">
              <a16:creationId xmlns:a16="http://schemas.microsoft.com/office/drawing/2014/main" id="{41573398-70F5-4DF2-9D1A-BA4E5F28B6B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7" name="Picture 1" descr="scstateseal">
          <a:extLst>
            <a:ext uri="{FF2B5EF4-FFF2-40B4-BE49-F238E27FC236}">
              <a16:creationId xmlns:a16="http://schemas.microsoft.com/office/drawing/2014/main" id="{35514168-0DAD-457D-9381-C685ADAB4F37}"/>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southcongaree@vinsonaccounting.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3" sqref="B3:E3"/>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42185</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v>8033608816</v>
      </c>
      <c r="C9" s="52"/>
      <c r="D9" s="52">
        <v>8665817999</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4</xdr:col>
                <xdr:colOff>1028700</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21" sqref="B21:D23"/>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South Congaree</v>
      </c>
      <c r="C2" s="55"/>
      <c r="D2" s="55"/>
      <c r="E2" s="34"/>
      <c r="F2" s="34"/>
    </row>
    <row r="3" spans="1:6" ht="13.5" x14ac:dyDescent="0.25">
      <c r="A3" s="4" t="s">
        <v>1</v>
      </c>
      <c r="B3" s="54">
        <f>IF('General Data'!B6:D6&lt;&gt;"",'General Data'!B6:D6,"")</f>
        <v>42185</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9" zoomScale="102" zoomScaleNormal="100" workbookViewId="0">
      <selection activeCell="C23" sqref="C23"/>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Lexington</v>
      </c>
      <c r="C1" s="55"/>
      <c r="D1" s="55"/>
      <c r="E1" s="3"/>
      <c r="F1" s="3"/>
    </row>
    <row r="2" spans="1:6" ht="13.5" customHeight="1" x14ac:dyDescent="0.25">
      <c r="A2" s="4" t="s">
        <v>17</v>
      </c>
      <c r="B2" s="55" t="str">
        <f>IF('General Data'!B4:D4&lt;&gt;"",'General Data'!B4:D4,"")</f>
        <v>Town of South Congaree</v>
      </c>
      <c r="C2" s="55"/>
      <c r="D2" s="55"/>
      <c r="E2" s="62"/>
      <c r="F2" s="62"/>
    </row>
    <row r="3" spans="1:6" ht="13.5" customHeight="1" x14ac:dyDescent="0.25">
      <c r="A3" s="4" t="s">
        <v>1</v>
      </c>
      <c r="B3" s="54">
        <f>IF('General Data'!B6:D6&lt;&gt;"",'General Data'!B6:D6,"")</f>
        <v>42185</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f>10624+10624</f>
        <v>21248</v>
      </c>
      <c r="C21" s="26"/>
      <c r="D21" s="26">
        <v>10624</v>
      </c>
      <c r="E21" s="26"/>
      <c r="F21" s="14">
        <f t="shared" ref="F21:F27" si="1">B21+C21-D21</f>
        <v>10624</v>
      </c>
    </row>
    <row r="22" spans="1:6" ht="13.5" x14ac:dyDescent="0.25">
      <c r="A22" s="5" t="s">
        <v>64</v>
      </c>
      <c r="B22" s="26">
        <v>15379</v>
      </c>
      <c r="C22" s="26"/>
      <c r="D22" s="26">
        <v>6388</v>
      </c>
      <c r="E22" s="26"/>
      <c r="F22" s="14">
        <f t="shared" si="1"/>
        <v>8991</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36627</v>
      </c>
      <c r="C26" s="15">
        <f>SUM(C20:C25)</f>
        <v>0</v>
      </c>
      <c r="D26" s="15">
        <f>SUM(D20:D25)</f>
        <v>17012</v>
      </c>
      <c r="E26" s="15">
        <f>SUM(E20:E25)</f>
        <v>0</v>
      </c>
      <c r="F26" s="15">
        <f t="shared" si="1"/>
        <v>19615</v>
      </c>
    </row>
    <row r="27" spans="1:6" ht="18" customHeight="1" thickTop="1" thickBot="1" x14ac:dyDescent="0.3">
      <c r="A27" s="10" t="s">
        <v>23</v>
      </c>
      <c r="B27" s="16">
        <f>SUM(B18,B26)</f>
        <v>36627</v>
      </c>
      <c r="C27" s="16">
        <f>SUM(C18,C26)</f>
        <v>0</v>
      </c>
      <c r="D27" s="16">
        <f>SUM(D18,D26)</f>
        <v>17012</v>
      </c>
      <c r="E27" s="16">
        <f>SUM(E18,E26)</f>
        <v>0</v>
      </c>
      <c r="F27" s="15">
        <f t="shared" si="1"/>
        <v>19615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C21" sqref="C16:C21"/>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Lexington</v>
      </c>
      <c r="C1" s="55"/>
      <c r="D1" s="29"/>
    </row>
    <row r="2" spans="1:4" ht="13.5" customHeight="1" x14ac:dyDescent="0.25">
      <c r="A2" s="4" t="s">
        <v>17</v>
      </c>
      <c r="B2" s="55" t="str">
        <f>IF('General Data'!B4:D4&lt;&gt;"",'General Data'!B4:D4,"")</f>
        <v>Town of South Congaree</v>
      </c>
      <c r="C2" s="55"/>
      <c r="D2" s="29"/>
    </row>
    <row r="3" spans="1:4" ht="13.5" customHeight="1" x14ac:dyDescent="0.25">
      <c r="A3" s="4" t="s">
        <v>1</v>
      </c>
      <c r="B3" s="28">
        <f>IF('General Data'!B6:D6&lt;&gt;"",'General Data'!B6:D6,"")</f>
        <v>42185</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v>0</v>
      </c>
      <c r="D16" s="17">
        <f>IF(ISERROR(C16/$C$22*100),"",C16/$C$22*100)</f>
        <v>0</v>
      </c>
    </row>
    <row r="17" spans="1:4" ht="13.5" x14ac:dyDescent="0.25">
      <c r="A17" s="66" t="s">
        <v>74</v>
      </c>
      <c r="B17" s="67"/>
      <c r="C17" s="27">
        <v>61449</v>
      </c>
      <c r="D17" s="17">
        <f t="shared" ref="D17:D22" si="0">IF(ISERROR(C17/$C$22*100),"",C17/$C$22*100)</f>
        <v>7.7167280540594172</v>
      </c>
    </row>
    <row r="18" spans="1:4" ht="13.5" x14ac:dyDescent="0.25">
      <c r="A18" s="66" t="s">
        <v>75</v>
      </c>
      <c r="B18" s="67"/>
      <c r="C18" s="27"/>
      <c r="D18" s="17">
        <f t="shared" si="0"/>
        <v>0</v>
      </c>
    </row>
    <row r="19" spans="1:4" ht="13.5" x14ac:dyDescent="0.25">
      <c r="A19" s="66" t="s">
        <v>76</v>
      </c>
      <c r="B19" s="67"/>
      <c r="C19" s="27">
        <f>183102+205288+126392+125506+33833</f>
        <v>674121</v>
      </c>
      <c r="D19" s="17">
        <f t="shared" si="0"/>
        <v>84.655705260143989</v>
      </c>
    </row>
    <row r="20" spans="1:4" ht="13.5" x14ac:dyDescent="0.25">
      <c r="A20" s="66" t="s">
        <v>77</v>
      </c>
      <c r="B20" s="67"/>
      <c r="C20" s="27">
        <v>260</v>
      </c>
      <c r="D20" s="17">
        <f t="shared" si="0"/>
        <v>3.2650641899061798E-2</v>
      </c>
    </row>
    <row r="21" spans="1:4" ht="13.5" x14ac:dyDescent="0.25">
      <c r="A21" s="66" t="s">
        <v>61</v>
      </c>
      <c r="B21" s="67"/>
      <c r="C21" s="27">
        <f>13235+47244</f>
        <v>60479</v>
      </c>
      <c r="D21" s="17">
        <f t="shared" si="0"/>
        <v>7.5949160438975314</v>
      </c>
    </row>
    <row r="22" spans="1:4" ht="18" customHeight="1" thickBot="1" x14ac:dyDescent="0.3">
      <c r="A22" s="63" t="s">
        <v>36</v>
      </c>
      <c r="B22" s="64"/>
      <c r="C22" s="18">
        <f>SUM(C16:C21)</f>
        <v>796309</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Cowan</dc:creator>
  <cp:lastModifiedBy>Hess, Kelly</cp:lastModifiedBy>
  <cp:lastPrinted>2003-10-08T05:41:45Z</cp:lastPrinted>
  <dcterms:created xsi:type="dcterms:W3CDTF">2003-10-04T05:22:12Z</dcterms:created>
  <dcterms:modified xsi:type="dcterms:W3CDTF">2018-06-14T15:53:35Z</dcterms:modified>
</cp:coreProperties>
</file>