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0" yWindow="0" windowWidth="25200" windowHeight="1099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s="1"/>
  <c r="B41" i="4"/>
  <c r="C49" i="4"/>
  <c r="C41" i="4"/>
  <c r="C50" i="4"/>
  <c r="D49" i="4"/>
  <c r="D50" i="4"/>
  <c r="D41" i="4"/>
  <c r="E49" i="4"/>
  <c r="E50" i="4" s="1"/>
  <c r="E41" i="4"/>
  <c r="F48" i="4"/>
  <c r="F47" i="4"/>
  <c r="F46" i="4"/>
  <c r="F45" i="4"/>
  <c r="F44" i="4"/>
  <c r="F43" i="4"/>
  <c r="F40" i="4"/>
  <c r="F39" i="4"/>
  <c r="F38" i="4"/>
  <c r="F37" i="4"/>
  <c r="F36" i="4"/>
  <c r="F35" i="4"/>
  <c r="F34" i="4"/>
  <c r="F33" i="4"/>
  <c r="F32" i="4"/>
  <c r="F31" i="4"/>
  <c r="B26" i="4"/>
  <c r="B18" i="4"/>
  <c r="B27" i="4" s="1"/>
  <c r="C18" i="4"/>
  <c r="C27" i="4" s="1"/>
  <c r="C26" i="4"/>
  <c r="D18" i="4"/>
  <c r="D26" i="4"/>
  <c r="E18" i="4"/>
  <c r="E26" i="4"/>
  <c r="F25" i="4"/>
  <c r="F24" i="4"/>
  <c r="F23" i="4"/>
  <c r="F22" i="4"/>
  <c r="F21" i="4"/>
  <c r="F20" i="4"/>
  <c r="F17" i="4"/>
  <c r="F16" i="4"/>
  <c r="F15" i="4"/>
  <c r="F14" i="4"/>
  <c r="F13" i="4"/>
  <c r="F12" i="4"/>
  <c r="F11" i="4"/>
  <c r="F10" i="4"/>
  <c r="F9" i="4"/>
  <c r="F8" i="4"/>
  <c r="B41" i="1"/>
  <c r="C41" i="1"/>
  <c r="D41" i="1"/>
  <c r="F41" i="1"/>
  <c r="E41" i="1"/>
  <c r="F40" i="1"/>
  <c r="F39" i="1"/>
  <c r="F38" i="1"/>
  <c r="F37" i="1"/>
  <c r="F36" i="1"/>
  <c r="F35" i="1"/>
  <c r="F34" i="1"/>
  <c r="F33" i="1"/>
  <c r="F32" i="1"/>
  <c r="F31" i="1"/>
  <c r="B49" i="1"/>
  <c r="B50" i="1" s="1"/>
  <c r="F50" i="1" s="1"/>
  <c r="C49" i="1"/>
  <c r="C50" i="1"/>
  <c r="F49" i="1"/>
  <c r="D49" i="1"/>
  <c r="E49" i="1"/>
  <c r="E50" i="1" s="1"/>
  <c r="F48" i="1"/>
  <c r="F47" i="1"/>
  <c r="F46" i="1"/>
  <c r="F45" i="1"/>
  <c r="F44" i="1"/>
  <c r="F43" i="1"/>
  <c r="B2" i="4"/>
  <c r="B3" i="4"/>
  <c r="B2" i="1"/>
  <c r="B3" i="1"/>
  <c r="B1" i="4"/>
  <c r="B1" i="1"/>
  <c r="B18" i="1"/>
  <c r="B27" i="1" s="1"/>
  <c r="F27" i="1" s="1"/>
  <c r="B26" i="1"/>
  <c r="C18" i="1"/>
  <c r="C27" i="1"/>
  <c r="C26" i="1"/>
  <c r="D18" i="1"/>
  <c r="D27" i="1" s="1"/>
  <c r="D26" i="1"/>
  <c r="F26" i="1"/>
  <c r="F25" i="1"/>
  <c r="F24" i="1"/>
  <c r="F23" i="1"/>
  <c r="F22" i="1"/>
  <c r="F21" i="1"/>
  <c r="F20" i="1"/>
  <c r="E18" i="1"/>
  <c r="E27" i="1" s="1"/>
  <c r="E26" i="1"/>
  <c r="F9" i="1"/>
  <c r="F10" i="1"/>
  <c r="F11" i="1"/>
  <c r="F12" i="1"/>
  <c r="F13" i="1"/>
  <c r="F14" i="1"/>
  <c r="F15" i="1"/>
  <c r="F16" i="1"/>
  <c r="F17" i="1"/>
  <c r="F8" i="1"/>
  <c r="D16" i="5"/>
  <c r="D21" i="5"/>
  <c r="D20" i="5"/>
  <c r="E27" i="4"/>
  <c r="D27" i="4"/>
  <c r="F26" i="4"/>
  <c r="D50" i="1"/>
  <c r="D22" i="5"/>
  <c r="D17" i="5"/>
  <c r="F41" i="4"/>
  <c r="C13" i="5" l="1"/>
  <c r="C14" i="5" s="1"/>
  <c r="A17" i="6" s="1"/>
  <c r="F27" i="4"/>
  <c r="F18" i="4"/>
  <c r="D19" i="5"/>
  <c r="F18" i="1"/>
  <c r="B50" i="4"/>
  <c r="F50" i="4" s="1"/>
</calcChain>
</file>

<file path=xl/sharedStrings.xml><?xml version="1.0" encoding="utf-8"?>
<sst xmlns="http://schemas.openxmlformats.org/spreadsheetml/2006/main" count="196" uniqueCount="89">
  <si>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</si>
  <si>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</si>
  <si>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</si>
  <si>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</si>
  <si>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</si>
  <si>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</si>
  <si>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</si>
  <si>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</si>
  <si>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</si>
  <si>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</si>
  <si>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</si>
  <si>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</si>
  <si>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</si>
  <si>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</si>
  <si>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</si>
  <si>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</si>
  <si>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</si>
  <si>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</si>
  <si>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</si>
  <si>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</si>
  <si>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</si>
  <si>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</si>
  <si>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</si>
  <si>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</si>
  <si>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</si>
  <si>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</si>
  <si>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</si>
  <si>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</si>
  <si>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</si>
  <si>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</si>
  <si>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</si>
  <si>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</si>
  <si>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</si>
  <si>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</si>
  <si>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</si>
  <si>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</si>
  <si>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</si>
  <si>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</si>
  <si>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</si>
  <si>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</si>
  <si>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</si>
  <si>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</si>
  <si>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</si>
  <si>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</si>
  <si>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</si>
  <si>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</si>
  <si>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</si>
  <si>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</si>
  <si>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</si>
  <si>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</si>
  <si>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</si>
  <si>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</si>
  <si>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</si>
  <si>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</si>
  <si>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</si>
  <si>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</si>
  <si>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</si>
  <si>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</si>
  <si>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</si>
  <si>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</si>
  <si>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</si>
  <si>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</si>
  <si>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</si>
  <si>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</si>
  <si>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</si>
  <si>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</si>
  <si>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</si>
  <si>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</si>
  <si>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</si>
  <si>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</si>
  <si>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</si>
  <si>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</si>
  <si>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</si>
  <si>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</si>
  <si>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</si>
  <si>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</si>
  <si>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</si>
  <si>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</si>
  <si>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</si>
  <si>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York</t>
  </si>
  <si>
    <t>Town of Clover</t>
  </si>
  <si>
    <t>Barbara J. Denny, Treasurer</t>
  </si>
  <si>
    <t>bdenny@cloversc.org</t>
  </si>
  <si>
    <t>803-222-9495</t>
  </si>
  <si>
    <t>803-222-6955</t>
  </si>
  <si>
    <t>Performance Friction</t>
  </si>
  <si>
    <t>Clover School District</t>
  </si>
  <si>
    <t>Clovertex</t>
  </si>
  <si>
    <t>Honeywell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</si>
</sst>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F258BA7A-25FF-4EB8-94E4-59474ABC0E6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66BEEDD-CAD8-47BA-BD0B-805605691A4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EE342CAE-4542-42D1-8535-E020277FBB9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EAEA8B0F-D8F3-4DE6-9370-76FB9915AD1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3A417847-2A8D-47B3-9C9A-70996E1409F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denny@clover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42551</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York</v>
      </c>
      <c r="C1" s="55"/>
      <c r="D1" s="55"/>
      <c r="E1" s="3"/>
      <c r="F1" s="3"/>
    </row>
    <row r="2" spans="1:6" ht="13.5" customHeight="1" x14ac:dyDescent="0.25">
      <c r="A2" s="4" t="s">
        <v>17</v>
      </c>
      <c r="B2" s="55" t="str">
        <f>IF('General Data'!B4:D4&lt;&gt;"",'General Data'!B4:D4,"")</f>
        <v>Town of Clover</v>
      </c>
      <c r="C2" s="55"/>
      <c r="D2" s="55"/>
      <c r="E2" s="34"/>
      <c r="F2" s="34"/>
    </row>
    <row r="3" spans="1:6" ht="13.5" x14ac:dyDescent="0.25">
      <c r="A3" s="4" t="s">
        <v>1</v>
      </c>
      <c r="B3" s="54">
        <f>IF('General Data'!B6:D6&lt;&gt;"",'General Data'!B6:D6,"")</f>
        <v>42551</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v>70000</v>
      </c>
      <c r="C11" s="26">
        <v>0</v>
      </c>
      <c r="D11" s="26">
        <v>35000</v>
      </c>
      <c r="E11" s="26">
        <v>35000</v>
      </c>
      <c r="F11" s="14">
        <f t="shared" si="0"/>
        <v>35000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70000</v>
      </c>
      <c r="C18" s="15">
        <f>SUM(C8:C17)</f>
        <v>0</v>
      </c>
      <c r="D18" s="15">
        <f>SUM(D8:D17)</f>
        <v>35000</v>
      </c>
      <c r="E18" s="15">
        <f>SUM(E8:E17)</f>
        <v>35000</v>
      </c>
      <c r="F18" s="15">
        <f t="shared" si="0"/>
        <v>35000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541387</v>
      </c>
      <c r="C22" s="26">
        <v>581717</v>
      </c>
      <c r="D22" s="26">
        <v>256430</v>
      </c>
      <c r="E22" s="26">
        <v>227280</v>
      </c>
      <c r="F22" s="14">
        <f t="shared" si="0"/>
        <v>866674</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541387</v>
      </c>
      <c r="C26" s="15">
        <f>SUM(C20:C25)</f>
        <v>581717</v>
      </c>
      <c r="D26" s="15">
        <f>SUM(D20:D25)</f>
        <v>256430</v>
      </c>
      <c r="E26" s="15">
        <f>SUM(E20:E25)</f>
        <v>227280</v>
      </c>
      <c r="F26" s="15">
        <f t="shared" si="0"/>
        <v>866674</v>
      </c>
    </row>
    <row r="27" spans="1:6" ht="18" customHeight="1" thickTop="1" thickBot="1" x14ac:dyDescent="0.3">
      <c r="A27" s="10" t="s">
        <v>13</v>
      </c>
      <c r="B27" s="16">
        <f>SUM(B18,B26)</f>
        <v>611387</v>
      </c>
      <c r="C27" s="16">
        <f>SUM(C18,C26)</f>
        <v>581717</v>
      </c>
      <c r="D27" s="16">
        <f>SUM(D18,D26)</f>
        <v>291430</v>
      </c>
      <c r="E27" s="16">
        <f>SUM(E18,E26)</f>
        <v>262280</v>
      </c>
      <c r="F27" s="16">
        <f t="shared" si="0"/>
        <v>901674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7" zoomScale="102" zoomScaleNormal="100" workbookViewId="0">
      <selection activeCell="B31" sqref="B31"/>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York</v>
      </c>
      <c r="C1" s="55"/>
      <c r="D1" s="55"/>
      <c r="E1" s="3"/>
      <c r="F1" s="3"/>
    </row>
    <row r="2" spans="1:6" ht="13.5" customHeight="1" x14ac:dyDescent="0.25">
      <c r="A2" s="4" t="s">
        <v>17</v>
      </c>
      <c r="B2" s="55" t="str">
        <f>IF('General Data'!B4:D4&lt;&gt;"",'General Data'!B4:D4,"")</f>
        <v>Town of Clover</v>
      </c>
      <c r="C2" s="55"/>
      <c r="D2" s="55"/>
      <c r="E2" s="62"/>
      <c r="F2" s="62"/>
    </row>
    <row r="3" spans="1:6" ht="13.5" customHeight="1" x14ac:dyDescent="0.25">
      <c r="A3" s="4" t="s">
        <v>1</v>
      </c>
      <c r="B3" s="54">
        <f>IF('General Data'!B6:D6&lt;&gt;"",'General Data'!B6:D6,"")</f>
        <v>42551</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658245</v>
      </c>
      <c r="C9" s="26">
        <v>0</v>
      </c>
      <c r="D9" s="26">
        <v>47070</v>
      </c>
      <c r="E9" s="26">
        <v>48360</v>
      </c>
      <c r="F9" s="14">
        <f t="shared" ref="F9:F18" si="0">B9+C9-D9</f>
        <v>611175</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3842000</v>
      </c>
      <c r="C15" s="26">
        <v>0</v>
      </c>
      <c r="D15" s="26">
        <v>245000</v>
      </c>
      <c r="E15" s="26">
        <v>253000</v>
      </c>
      <c r="F15" s="14">
        <f t="shared" si="0"/>
        <v>3597000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4500245</v>
      </c>
      <c r="C18" s="15">
        <f>SUM(C8:C17)</f>
        <v>0</v>
      </c>
      <c r="D18" s="15">
        <f>SUM(D8:D17)</f>
        <v>292070</v>
      </c>
      <c r="E18" s="15">
        <f>SUM(E8:E17)</f>
        <v>301360</v>
      </c>
      <c r="F18" s="15">
        <f t="shared" si="0"/>
        <v>4208175</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v>0</v>
      </c>
      <c r="C25" s="26">
        <v>1873000</v>
      </c>
      <c r="D25" s="26">
        <v>0</v>
      </c>
      <c r="E25" s="26">
        <v>107000</v>
      </c>
      <c r="F25" s="14">
        <f t="shared" si="1"/>
        <v>1873000</v>
      </c>
    </row>
    <row r="26" spans="1:6" ht="18" customHeight="1" thickBot="1" x14ac:dyDescent="0.3">
      <c r="A26" s="9" t="s">
        <v>22</v>
      </c>
      <c r="B26" s="15">
        <f>SUM(B20:B25)</f>
        <v>0</v>
      </c>
      <c r="C26" s="15">
        <f>SUM(C20:C25)</f>
        <v>1873000</v>
      </c>
      <c r="D26" s="15">
        <f>SUM(D20:D25)</f>
        <v>0</v>
      </c>
      <c r="E26" s="15">
        <f>SUM(E20:E25)</f>
        <v>107000</v>
      </c>
      <c r="F26" s="15">
        <f t="shared" si="1"/>
        <v>1873000</v>
      </c>
    </row>
    <row r="27" spans="1:6" ht="18" customHeight="1" thickTop="1" thickBot="1" x14ac:dyDescent="0.3">
      <c r="A27" s="10" t="s">
        <v>23</v>
      </c>
      <c r="B27" s="16">
        <f>SUM(B18,B26)</f>
        <v>4500245</v>
      </c>
      <c r="C27" s="16">
        <f>SUM(C18,C26)</f>
        <v>1873000</v>
      </c>
      <c r="D27" s="16">
        <f>SUM(D18,D26)</f>
        <v>292070</v>
      </c>
      <c r="E27" s="16">
        <f>SUM(E18,E26)</f>
        <v>408360</v>
      </c>
      <c r="F27" s="15">
        <f t="shared" si="1"/>
        <v>6081175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8" sqref="D28"/>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York</v>
      </c>
      <c r="C1" s="55"/>
      <c r="D1" s="29"/>
    </row>
    <row r="2" spans="1:4" ht="13.5" customHeight="1" x14ac:dyDescent="0.25">
      <c r="A2" s="4" t="s">
        <v>17</v>
      </c>
      <c r="B2" s="55" t="str">
        <f>IF('General Data'!B4:D4&lt;&gt;"",'General Data'!B4:D4,"")</f>
        <v>Town of Clover</v>
      </c>
      <c r="C2" s="55"/>
      <c r="D2" s="29"/>
    </row>
    <row r="3" spans="1:4" ht="13.5" customHeight="1" x14ac:dyDescent="0.25">
      <c r="A3" s="4" t="s">
        <v>1</v>
      </c>
      <c r="B3" s="28">
        <f>IF('General Data'!B6:D6&lt;&gt;"",'General Data'!B6:D6,"")</f>
        <v>42551</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v>16476761</v>
      </c>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1318140.8800000001</v>
      </c>
      <c r="D12" s="46"/>
    </row>
    <row r="13" spans="1:4" ht="13.5" x14ac:dyDescent="0.25">
      <c r="A13" s="63" t="s">
        <v>71</v>
      </c>
      <c r="B13" s="64"/>
      <c r="C13" s="42">
        <f>SUM('General Obligation'!F27,'General Obligation'!F50)</f>
        <v>901674</v>
      </c>
      <c r="D13" s="46"/>
    </row>
    <row r="14" spans="1:4" ht="13.5" x14ac:dyDescent="0.25">
      <c r="A14" s="63" t="s">
        <v>72</v>
      </c>
      <c r="B14" s="64"/>
      <c r="C14" s="42">
        <f>C12-C13</f>
        <v>416466.88000000012</v>
      </c>
      <c r="D14" s="46"/>
    </row>
    <row r="15" spans="1:4" ht="36" customHeight="1" x14ac:dyDescent="0.2">
      <c r="A15" s="65" t="s">
        <v>37</v>
      </c>
      <c r="B15" s="65"/>
      <c r="C15" s="44"/>
      <c r="D15" s="44"/>
    </row>
    <row r="16" spans="1:4" ht="13.5" x14ac:dyDescent="0.25">
      <c r="A16" s="63" t="s">
        <v>73</v>
      </c>
      <c r="B16" s="64"/>
      <c r="C16" s="27">
        <v>1922993</v>
      </c>
      <c r="D16" s="17">
        <f>IF(ISERROR(C16/$C$22*100),"",C16/$C$22*100)</f>
        <v>44.663784762045445</v>
      </c>
    </row>
    <row r="17" spans="1:4" ht="13.5" x14ac:dyDescent="0.25">
      <c r="A17" s="63" t="s">
        <v>74</v>
      </c>
      <c r="B17" s="64"/>
      <c r="C17" s="27">
        <v>118813</v>
      </c>
      <c r="D17" s="17">
        <f t="shared" ref="D17:D22" si="0">IF(ISERROR(C17/$C$22*100),"",C17/$C$22*100)</f>
        <v>2.7595723223812598</v>
      </c>
    </row>
    <row r="18" spans="1:4" ht="13.5" x14ac:dyDescent="0.25">
      <c r="A18" s="63" t="s">
        <v>75</v>
      </c>
      <c r="B18" s="64"/>
      <c r="C18" s="27"/>
      <c r="D18" s="17">
        <f t="shared" si="0"/>
        <v>0</v>
      </c>
    </row>
    <row r="19" spans="1:4" ht="13.5" x14ac:dyDescent="0.25">
      <c r="A19" s="63" t="s">
        <v>76</v>
      </c>
      <c r="B19" s="64"/>
      <c r="C19" s="27">
        <v>48307</v>
      </c>
      <c r="D19" s="17">
        <f t="shared" si="0"/>
        <v>1.1219871577796328</v>
      </c>
    </row>
    <row r="20" spans="1:4" ht="13.5" x14ac:dyDescent="0.25">
      <c r="A20" s="63" t="s">
        <v>77</v>
      </c>
      <c r="B20" s="64"/>
      <c r="C20" s="27">
        <v>3240</v>
      </c>
      <c r="D20" s="17">
        <f t="shared" si="0"/>
        <v>7.5252828600534297E-2</v>
      </c>
    </row>
    <row r="21" spans="1:4" ht="13.5" x14ac:dyDescent="0.25">
      <c r="A21" s="63" t="s">
        <v>61</v>
      </c>
      <c r="B21" s="64"/>
      <c r="C21" s="27">
        <v>2212133</v>
      </c>
      <c r="D21" s="17">
        <f t="shared" si="0"/>
        <v>51.379402929193127</v>
      </c>
    </row>
    <row r="22" spans="1:4" ht="18" customHeight="1" thickBot="1" x14ac:dyDescent="0.3">
      <c r="A22" s="74" t="s">
        <v>36</v>
      </c>
      <c r="B22" s="75"/>
      <c r="C22" s="18">
        <f>SUM(C16:C21)</f>
        <v>4305486</v>
      </c>
      <c r="D22" s="18">
        <f t="shared" si="0"/>
        <v>100</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t="s">
        <v>85</v>
      </c>
      <c r="B25" s="49"/>
      <c r="C25" s="49"/>
      <c r="D25" s="27"/>
    </row>
    <row r="26" spans="1:4" ht="13.5" x14ac:dyDescent="0.25">
      <c r="A26" s="71" t="s">
        <v>86</v>
      </c>
      <c r="B26" s="49"/>
      <c r="C26" s="49"/>
      <c r="D26" s="27"/>
    </row>
    <row r="27" spans="1:4" ht="13.5" x14ac:dyDescent="0.25">
      <c r="A27" s="71" t="s">
        <v>80</v>
      </c>
      <c r="B27" s="49"/>
      <c r="C27" s="49"/>
      <c r="D27" s="27">
        <v>59</v>
      </c>
    </row>
    <row r="28" spans="1:4" ht="13.5" x14ac:dyDescent="0.25">
      <c r="A28" s="71" t="s">
        <v>87</v>
      </c>
      <c r="B28" s="49"/>
      <c r="C28" s="49"/>
      <c r="D28" s="27"/>
    </row>
    <row r="29" spans="1:4" ht="13.5" x14ac:dyDescent="0.25">
      <c r="A29" s="71" t="s">
        <v>88</v>
      </c>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Denny</dc:creator>
  <cp:lastModifiedBy>Hess, Kelly</cp:lastModifiedBy>
  <cp:lastPrinted>2016-09-23T14:28:23Z</cp:lastPrinted>
  <dcterms:created xsi:type="dcterms:W3CDTF">2003-10-04T05:22:12Z</dcterms:created>
  <dcterms:modified xsi:type="dcterms:W3CDTF">2018-06-14T16:12:40Z</dcterms:modified>
</cp:coreProperties>
</file>