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B41" i="4"/>
  <c r="F41" i="4" s="1"/>
  <c r="C49" i="4"/>
  <c r="C50" i="4"/>
  <c r="C41" i="4"/>
  <c r="D49" i="4"/>
  <c r="F49" i="4" s="1"/>
  <c r="D41" i="4"/>
  <c r="E49" i="4"/>
  <c r="E50" i="4" s="1"/>
  <c r="E41" i="4"/>
  <c r="F48" i="4"/>
  <c r="F47" i="4"/>
  <c r="F46" i="4"/>
  <c r="F45" i="4"/>
  <c r="F44" i="4"/>
  <c r="F43" i="4"/>
  <c r="F40" i="4"/>
  <c r="F39" i="4"/>
  <c r="F38" i="4"/>
  <c r="F37" i="4"/>
  <c r="F36" i="4"/>
  <c r="F35" i="4"/>
  <c r="F34" i="4"/>
  <c r="F33" i="4"/>
  <c r="F32" i="4"/>
  <c r="F31" i="4"/>
  <c r="B26" i="4"/>
  <c r="B18" i="4"/>
  <c r="B27" i="4" s="1"/>
  <c r="C18" i="4"/>
  <c r="C26" i="4"/>
  <c r="F26" i="4" s="1"/>
  <c r="D18" i="4"/>
  <c r="D27" i="4"/>
  <c r="D26" i="4"/>
  <c r="E18" i="4"/>
  <c r="E27" i="4" s="1"/>
  <c r="E26" i="4"/>
  <c r="F25" i="4"/>
  <c r="F24" i="4"/>
  <c r="F23" i="4"/>
  <c r="F22" i="4"/>
  <c r="F21" i="4"/>
  <c r="F20" i="4"/>
  <c r="F17" i="4"/>
  <c r="F16" i="4"/>
  <c r="F15" i="4"/>
  <c r="F14" i="4"/>
  <c r="F13" i="4"/>
  <c r="F12" i="4"/>
  <c r="F11" i="4"/>
  <c r="F10" i="4"/>
  <c r="F9" i="4"/>
  <c r="F8" i="4"/>
  <c r="B41" i="1"/>
  <c r="F41" i="1" s="1"/>
  <c r="C41" i="1"/>
  <c r="C50" i="1" s="1"/>
  <c r="D41" i="1"/>
  <c r="D50" i="1" s="1"/>
  <c r="E41" i="1"/>
  <c r="F40" i="1"/>
  <c r="F39" i="1"/>
  <c r="F38" i="1"/>
  <c r="F37" i="1"/>
  <c r="F36" i="1"/>
  <c r="F35" i="1"/>
  <c r="F34" i="1"/>
  <c r="F33" i="1"/>
  <c r="F32" i="1"/>
  <c r="F31" i="1"/>
  <c r="B49" i="1"/>
  <c r="F49" i="1"/>
  <c r="C49" i="1"/>
  <c r="D49" i="1"/>
  <c r="E49" i="1"/>
  <c r="E50" i="1" s="1"/>
  <c r="F48" i="1"/>
  <c r="F47" i="1"/>
  <c r="F46" i="1"/>
  <c r="F45" i="1"/>
  <c r="F44" i="1"/>
  <c r="F43" i="1"/>
  <c r="B2" i="4"/>
  <c r="B3" i="4"/>
  <c r="B2" i="1"/>
  <c r="B3" i="1"/>
  <c r="B1" i="4"/>
  <c r="B1" i="1"/>
  <c r="B18" i="1"/>
  <c r="B26" i="1"/>
  <c r="B27" i="1" s="1"/>
  <c r="F27" i="1" s="1"/>
  <c r="C13" i="5" s="1"/>
  <c r="C18" i="1"/>
  <c r="C26" i="1"/>
  <c r="C27" i="1"/>
  <c r="D18" i="1"/>
  <c r="D27" i="1" s="1"/>
  <c r="D26" i="1"/>
  <c r="F25" i="1"/>
  <c r="F24" i="1"/>
  <c r="F23" i="1"/>
  <c r="F22" i="1"/>
  <c r="F21" i="1"/>
  <c r="F20" i="1"/>
  <c r="E18" i="1"/>
  <c r="E26" i="1"/>
  <c r="E27" i="1"/>
  <c r="F9" i="1"/>
  <c r="F10" i="1"/>
  <c r="F11" i="1"/>
  <c r="F12" i="1"/>
  <c r="F13" i="1"/>
  <c r="F14" i="1"/>
  <c r="F15" i="1"/>
  <c r="F16" i="1"/>
  <c r="F17" i="1"/>
  <c r="F8" i="1"/>
  <c r="D21" i="5"/>
  <c r="D20" i="5"/>
  <c r="D16" i="5"/>
  <c r="D18" i="5"/>
  <c r="D19" i="5"/>
  <c r="D22" i="5"/>
  <c r="F26" i="1"/>
  <c r="B50" i="1"/>
  <c r="F50" i="1" s="1"/>
  <c r="C14" i="5" l="1"/>
  <c r="A17" i="6" s="1"/>
  <c r="F18" i="4"/>
  <c r="D50" i="4"/>
  <c r="B50" i="4"/>
  <c r="F50" i="4" s="1"/>
  <c r="F18" i="1"/>
  <c r="C27" i="4"/>
  <c r="F27" i="4" s="1"/>
</calcChain>
</file>

<file path=xl/sharedStrings.xml><?xml version="1.0" encoding="utf-8"?>
<sst xmlns="http://schemas.openxmlformats.org/spreadsheetml/2006/main" count="195" uniqueCount="89">
  <si>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</si>
  <si>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</si>
  <si>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</si>
  <si>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</si>
  <si>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</si>
  <si>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</si>
  <si>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</si>
  <si>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</si>
  <si>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</si>
  <si>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</si>
  <si>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</si>
  <si>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</si>
  <si>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</si>
  <si>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</si>
  <si>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</si>
  <si>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</si>
  <si>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</si>
  <si>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</si>
  <si>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</si>
  <si>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</si>
  <si>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</si>
  <si>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</si>
  <si>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</si>
  <si>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</si>
  <si>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</si>
  <si>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</si>
  <si>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</si>
  <si>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</si>
  <si>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</si>
  <si>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</si>
  <si>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</si>
  <si>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</si>
  <si>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</si>
  <si>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</si>
  <si>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</si>
  <si>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</si>
  <si>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</si>
  <si>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</si>
  <si>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</si>
  <si>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</si>
  <si>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</si>
  <si>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</si>
  <si>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</si>
  <si>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</si>
  <si>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</si>
  <si>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</si>
  <si>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</si>
  <si>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</si>
  <si>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</si>
  <si>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</si>
  <si>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</si>
  <si>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</si>
  <si>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</si>
  <si>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</si>
  <si>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</si>
  <si>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</si>
  <si>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</si>
  <si>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</si>
  <si>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</si>
  <si>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</si>
  <si>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</si>
  <si>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</si>
  <si>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</si>
  <si>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</si>
  <si>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</si>
  <si>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</si>
  <si>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</si>
  <si>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</si>
  <si>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</si>
  <si>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</si>
  <si>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</si>
  <si>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</si>
  <si>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</si>
  <si>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</si>
  <si>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</si>
  <si>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</si>
  <si>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</si>
  <si>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</si>
  <si>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</si>
  <si>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BARNWELL</t>
  </si>
  <si>
    <t>BARNWELL COUNTY</t>
  </si>
  <si>
    <t>CRANE</t>
  </si>
  <si>
    <t>DAYCO</t>
  </si>
  <si>
    <t>AUGUSTA FIBERGLASS</t>
  </si>
  <si>
    <t>SWISS KRONO</t>
  </si>
  <si>
    <t>ORCHID PAPER</t>
  </si>
  <si>
    <t xml:space="preserve">Megan Croft </t>
  </si>
  <si>
    <t>mcroft@barnwellsc.com</t>
  </si>
  <si>
    <t>803*541-1050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</si>
</sst>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96703D38-1BBA-4144-9150-F5C71A96286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24F7FCB-F50F-4DC2-964A-2B7AA92B890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7AF98EA0-C82D-4BB6-AB0F-9EF5F279229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A67A7C5F-68DA-4290-93A2-A9C8C791FAC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EEF552F2-4A72-4B1E-98ED-EE2C2397A0D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croft@barnwell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C18" sqref="C18"/>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0</v>
      </c>
      <c r="C5" s="49"/>
      <c r="D5" s="49"/>
      <c r="E5" s="49"/>
      <c r="F5" s="23"/>
    </row>
    <row r="6" spans="1:6" ht="13.5" x14ac:dyDescent="0.25">
      <c r="A6" s="21" t="s">
        <v>1</v>
      </c>
      <c r="B6" s="51">
        <v>42916</v>
      </c>
      <c r="C6" s="51"/>
      <c r="D6" s="51"/>
      <c r="E6" s="51"/>
      <c r="F6" s="31" t="s">
        <v>0</v>
      </c>
    </row>
    <row r="7" spans="1:6" ht="13.5" x14ac:dyDescent="0.25">
      <c r="A7" s="24" t="s">
        <v>26</v>
      </c>
      <c r="B7" s="49" t="s">
        <v>86</v>
      </c>
      <c r="C7" s="49"/>
      <c r="D7" s="49"/>
      <c r="E7" s="49"/>
      <c r="F7" s="31" t="s">
        <v>43</v>
      </c>
    </row>
    <row r="8" spans="1:6" ht="13.5" x14ac:dyDescent="0.25">
      <c r="A8" s="24" t="s">
        <v>27</v>
      </c>
      <c r="B8" s="53" t="s">
        <v>87</v>
      </c>
      <c r="C8" s="53"/>
      <c r="D8" s="53"/>
      <c r="E8" s="53"/>
      <c r="F8" s="31" t="s">
        <v>44</v>
      </c>
    </row>
    <row r="9" spans="1:6" ht="13.5" x14ac:dyDescent="0.25">
      <c r="A9" s="24" t="s">
        <v>28</v>
      </c>
      <c r="B9" s="52" t="s">
        <v>88</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4" zoomScale="102" zoomScaleNormal="100" workbookViewId="0">
      <selection activeCell="E20" sqref="E2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BARNWELL</v>
      </c>
      <c r="C1" s="55"/>
      <c r="D1" s="55"/>
      <c r="E1" s="3"/>
      <c r="F1" s="3"/>
    </row>
    <row r="2" spans="1:6" ht="13.5" customHeight="1" x14ac:dyDescent="0.25">
      <c r="A2" s="4" t="s">
        <v>17</v>
      </c>
      <c r="B2" s="55" t="str">
        <f>IF('General Data'!B4:D4&lt;&gt;"",'General Data'!B4:D4,"")</f>
        <v>BARNWELL COUNTY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367452</v>
      </c>
      <c r="C17" s="26">
        <v>3106500</v>
      </c>
      <c r="D17" s="26">
        <v>323048</v>
      </c>
      <c r="E17" s="26">
        <v>563400</v>
      </c>
      <c r="F17" s="14">
        <f t="shared" si="0"/>
        <v>3150904</v>
      </c>
    </row>
    <row r="18" spans="1:6" ht="18" customHeight="1" thickBot="1" x14ac:dyDescent="0.3">
      <c r="A18" s="9" t="s">
        <v>12</v>
      </c>
      <c r="B18" s="15">
        <f>SUM(B8:B17)</f>
        <v>367452</v>
      </c>
      <c r="C18" s="15">
        <f>SUM(C8:C17)</f>
        <v>3106500</v>
      </c>
      <c r="D18" s="15">
        <f>SUM(D8:D17)</f>
        <v>323048</v>
      </c>
      <c r="E18" s="15">
        <f>SUM(E8:E17)</f>
        <v>563400</v>
      </c>
      <c r="F18" s="15">
        <f t="shared" si="0"/>
        <v>3150904</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367452</v>
      </c>
      <c r="C27" s="16">
        <f>SUM(C18,C26)</f>
        <v>3106500</v>
      </c>
      <c r="D27" s="16">
        <f>SUM(D18,D26)</f>
        <v>323048</v>
      </c>
      <c r="E27" s="16">
        <f>SUM(E18,E26)</f>
        <v>563400</v>
      </c>
      <c r="F27" s="16">
        <f t="shared" si="0"/>
        <v>3150904</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BARNWELL</v>
      </c>
      <c r="C1" s="55"/>
      <c r="D1" s="55"/>
      <c r="E1" s="3"/>
      <c r="F1" s="3"/>
    </row>
    <row r="2" spans="1:6" ht="13.5" customHeight="1" x14ac:dyDescent="0.25">
      <c r="A2" s="4" t="s">
        <v>17</v>
      </c>
      <c r="B2" s="55" t="str">
        <f>IF('General Data'!B4:D4&lt;&gt;"",'General Data'!B4:D4,"")</f>
        <v>BARNWELL COUNTY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13"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BARNWELL</v>
      </c>
      <c r="C1" s="55"/>
      <c r="D1" s="29"/>
    </row>
    <row r="2" spans="1:4" ht="13.5" customHeight="1" x14ac:dyDescent="0.25">
      <c r="A2" s="4" t="s">
        <v>17</v>
      </c>
      <c r="B2" s="55" t="str">
        <f>IF('General Data'!B4:D4&lt;&gt;"",'General Data'!B4:D4,"")</f>
        <v>BARNWELL COUNTY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56851236</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4548098.88</v>
      </c>
      <c r="D12" s="46"/>
    </row>
    <row r="13" spans="1:4" ht="13.5" x14ac:dyDescent="0.25">
      <c r="A13" s="66" t="s">
        <v>71</v>
      </c>
      <c r="B13" s="67"/>
      <c r="C13" s="42">
        <f>SUM('General Obligation'!F27,'General Obligation'!F50)</f>
        <v>3150904</v>
      </c>
      <c r="D13" s="46"/>
    </row>
    <row r="14" spans="1:4" ht="13.5" x14ac:dyDescent="0.25">
      <c r="A14" s="66" t="s">
        <v>72</v>
      </c>
      <c r="B14" s="67"/>
      <c r="C14" s="42">
        <f>C12-C13</f>
        <v>1397194.88</v>
      </c>
      <c r="D14" s="46"/>
    </row>
    <row r="15" spans="1:4" ht="36" customHeight="1" x14ac:dyDescent="0.2">
      <c r="A15" s="70" t="s">
        <v>37</v>
      </c>
      <c r="B15" s="70"/>
      <c r="C15" s="44"/>
      <c r="D15" s="44"/>
    </row>
    <row r="16" spans="1:4" ht="13.5" x14ac:dyDescent="0.25">
      <c r="A16" s="66" t="s">
        <v>73</v>
      </c>
      <c r="B16" s="67"/>
      <c r="C16" s="27">
        <v>8867907</v>
      </c>
      <c r="D16" s="17">
        <f>IF(ISERROR(C16/$C$22*100),"",C16/$C$22*100)</f>
        <v>61.608195004070431</v>
      </c>
    </row>
    <row r="17" spans="1:4" ht="13.5" x14ac:dyDescent="0.25">
      <c r="A17" s="66" t="s">
        <v>74</v>
      </c>
      <c r="B17" s="67"/>
      <c r="C17" s="27"/>
      <c r="D17" s="17">
        <f t="shared" ref="D17:D22" si="0">IF(ISERROR(C17/$C$22*100),"",C17/$C$22*100)</f>
        <v>0</v>
      </c>
    </row>
    <row r="18" spans="1:4" ht="13.5" x14ac:dyDescent="0.25">
      <c r="A18" s="66" t="s">
        <v>75</v>
      </c>
      <c r="B18" s="67"/>
      <c r="C18" s="27">
        <v>2033253</v>
      </c>
      <c r="D18" s="17">
        <f t="shared" si="0"/>
        <v>14.125660915998694</v>
      </c>
    </row>
    <row r="19" spans="1:4" ht="13.5" x14ac:dyDescent="0.25">
      <c r="A19" s="66" t="s">
        <v>76</v>
      </c>
      <c r="B19" s="67"/>
      <c r="C19" s="27">
        <v>369608</v>
      </c>
      <c r="D19" s="17">
        <f t="shared" si="0"/>
        <v>2.5677853566872617</v>
      </c>
    </row>
    <row r="20" spans="1:4" ht="13.5" x14ac:dyDescent="0.25">
      <c r="A20" s="66" t="s">
        <v>77</v>
      </c>
      <c r="B20" s="67"/>
      <c r="C20" s="27">
        <v>7504</v>
      </c>
      <c r="D20" s="17">
        <f t="shared" si="0"/>
        <v>5.2132695495176545E-2</v>
      </c>
    </row>
    <row r="21" spans="1:4" ht="13.5" x14ac:dyDescent="0.25">
      <c r="A21" s="66" t="s">
        <v>61</v>
      </c>
      <c r="B21" s="67"/>
      <c r="C21" s="27">
        <v>3115766</v>
      </c>
      <c r="D21" s="17">
        <f t="shared" si="0"/>
        <v>21.646226027748433</v>
      </c>
    </row>
    <row r="22" spans="1:4" ht="18" customHeight="1" thickBot="1" x14ac:dyDescent="0.3">
      <c r="A22" s="63" t="s">
        <v>36</v>
      </c>
      <c r="B22" s="64"/>
      <c r="C22" s="18">
        <f>SUM(C16:C21)</f>
        <v>14394038</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81</v>
      </c>
      <c r="B25" s="49"/>
      <c r="C25" s="49"/>
      <c r="D25" s="27">
        <v>520</v>
      </c>
    </row>
    <row r="26" spans="1:4" ht="13.5" x14ac:dyDescent="0.25">
      <c r="A26" s="65" t="s">
        <v>82</v>
      </c>
      <c r="B26" s="49"/>
      <c r="C26" s="49"/>
      <c r="D26" s="27">
        <v>275</v>
      </c>
    </row>
    <row r="27" spans="1:4" ht="13.5" x14ac:dyDescent="0.25">
      <c r="A27" s="65" t="s">
        <v>83</v>
      </c>
      <c r="B27" s="49"/>
      <c r="C27" s="49"/>
      <c r="D27" s="27">
        <v>230</v>
      </c>
    </row>
    <row r="28" spans="1:4" ht="13.5" x14ac:dyDescent="0.25">
      <c r="A28" s="65" t="s">
        <v>84</v>
      </c>
      <c r="B28" s="49"/>
      <c r="C28" s="49"/>
      <c r="D28" s="27">
        <v>165</v>
      </c>
    </row>
    <row r="29" spans="1:4" ht="13.5" x14ac:dyDescent="0.25">
      <c r="A29" s="65" t="s">
        <v>85</v>
      </c>
      <c r="B29" s="49"/>
      <c r="C29" s="49"/>
      <c r="D29" s="27">
        <v>125</v>
      </c>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WendyGibson</dc:creator>
  <cp:lastModifiedBy>Hess, Kelly</cp:lastModifiedBy>
  <cp:lastPrinted>2003-10-08T05:41:45Z</cp:lastPrinted>
  <dcterms:created xsi:type="dcterms:W3CDTF">2003-10-04T05:22:12Z</dcterms:created>
  <dcterms:modified xsi:type="dcterms:W3CDTF">2018-06-14T20:17:59Z</dcterms:modified>
</cp:coreProperties>
</file>