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0" i="5"/>
  <c r="D21" i="5"/>
  <c r="B3" i="5"/>
  <c r="B2" i="5"/>
  <c r="B1" i="5"/>
  <c r="B49" i="4"/>
  <c r="B41" i="4"/>
  <c r="B50" i="4"/>
  <c r="C49" i="4"/>
  <c r="C41" i="4"/>
  <c r="C50" i="4"/>
  <c r="F50" i="4" s="1"/>
  <c r="D49" i="4"/>
  <c r="D50" i="4"/>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7" i="4" s="1"/>
  <c r="D26" i="4"/>
  <c r="F26" i="4" s="1"/>
  <c r="E18" i="4"/>
  <c r="E27" i="4"/>
  <c r="E26" i="4"/>
  <c r="F25" i="4"/>
  <c r="F24" i="4"/>
  <c r="F23" i="4"/>
  <c r="F22" i="4"/>
  <c r="F21" i="4"/>
  <c r="F20"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B50" i="1" s="1"/>
  <c r="C49" i="1"/>
  <c r="C50" i="1" s="1"/>
  <c r="F49" i="1"/>
  <c r="D49" i="1"/>
  <c r="E49" i="1"/>
  <c r="F48" i="1"/>
  <c r="F47" i="1"/>
  <c r="F46" i="1"/>
  <c r="F45" i="1"/>
  <c r="F44" i="1"/>
  <c r="F43" i="1"/>
  <c r="B2" i="4"/>
  <c r="B3" i="4"/>
  <c r="B2" i="1"/>
  <c r="B3" i="1"/>
  <c r="B1" i="4"/>
  <c r="B1" i="1"/>
  <c r="B18" i="1"/>
  <c r="B27" i="1"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F49" i="4"/>
  <c r="F41" i="4"/>
  <c r="D22" i="5"/>
  <c r="D17" i="5"/>
  <c r="F41" i="1"/>
  <c r="F50" i="1" l="1"/>
  <c r="F27" i="4"/>
  <c r="F27" i="1"/>
  <c r="D19" i="5"/>
  <c r="F18" i="1"/>
  <c r="F18"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<sst xmlns="http://schemas.openxmlformats.org/spreadsheetml/2006/main" count="190" uniqueCount="84">
  <si>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</si>
  <si>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</si>
  <si>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</si>
  <si>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</si>
  <si>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</si>
  <si>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</si>
  <si>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</si>
  <si>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</si>
  <si>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</si>
  <si>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</si>
  <si>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</si>
  <si>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</si>
  <si>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</si>
  <si>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</si>
  <si>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</si>
  <si>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</si>
  <si>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</si>
  <si>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</si>
  <si>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</si>
  <si>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</si>
  <si>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</si>
  <si>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</si>
  <si>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</si>
  <si>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</si>
  <si>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</si>
  <si>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</si>
  <si>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</si>
  <si>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</si>
  <si>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</si>
  <si>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</si>
  <si>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</si>
  <si>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</si>
  <si>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</si>
  <si>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</si>
  <si>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</si>
  <si>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</si>
  <si>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</si>
  <si>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</si>
  <si>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</si>
  <si>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</si>
  <si>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</si>
  <si>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</si>
  <si>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</si>
  <si>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</si>
  <si>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</si>
  <si>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</si>
  <si>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</si>
  <si>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</si>
  <si>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</si>
  <si>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</si>
  <si>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</si>
  <si>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</si>
  <si>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</si>
  <si>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</si>
  <si>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</si>
  <si>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</si>
  <si>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</si>
  <si>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</si>
  <si>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</si>
  <si>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</si>
  <si>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</si>
  <si>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</si>
  <si>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</si>
  <si>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</si>
  <si>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</si>
  <si>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</si>
  <si>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</si>
  <si>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</si>
  <si>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</si>
  <si>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</si>
  <si>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</si>
  <si>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</si>
  <si>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</si>
  <si>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</si>
  <si>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</si>
  <si>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</si>
  <si>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</si>
  <si>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</si>
  <si>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</si>
  <si>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Florence</t>
  </si>
  <si>
    <t>City of Florence</t>
  </si>
  <si>
    <t>Thomas W. Chandler</t>
  </si>
  <si>
    <t>tchandler@cityofflorence.com</t>
  </si>
  <si>
    <t>843-665-3162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</si>
</sst>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10" xfId="1" applyBorder="1" applyAlignment="1" applyProtection="1">
      <alignment horizontal="left"/>
      <protection locked="0"/>
    </xf>
    <xf numFmtId="0" fontId="14" fillId="0" borderId="10" xfId="0" applyFont="1" applyBorder="1" applyAlignment="1" applyProtection="1">
      <alignment horizontal="left"/>
      <protection locked="0"/>
    </xf>
    <xf numFmtId="0" fontId="15" fillId="0" borderId="0" xfId="1" applyAlignment="1" applyProtection="1"/>
    <xf numFmtId="0" fontId="0" fillId="0" borderId="0" xfId="0"/>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7" xfId="0" applyFont="1" applyFill="1" applyBorder="1" applyAlignment="1">
      <alignment horizontal="left"/>
    </xf>
    <xf numFmtId="0" fontId="3" fillId="0" borderId="16" xfId="0" applyFont="1" applyFill="1"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9" name="Picture 1" descr="scstateseal">
          <a:extLst>
            <a:ext uri="{FF2B5EF4-FFF2-40B4-BE49-F238E27FC236}">
              <a16:creationId xmlns:a16="http://schemas.microsoft.com/office/drawing/2014/main" id="{09623E36-3AEA-48EF-B6F9-018CEC89845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2</xdr:col>
          <xdr:colOff>828675</xdr:colOff>
          <xdr:row>7</xdr:row>
          <xdr:rowOff>104775</xdr:rowOff>
        </xdr:from>
        <xdr:to>
          <xdr:col>3</xdr:col>
          <xdr:colOff>657225</xdr:colOff>
          <xdr:row>8</xdr:row>
          <xdr:rowOff>133350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17DF11E-46AA-4053-990C-FDB93E812B8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1" name="Picture 1" descr="scstateseal">
          <a:extLst>
            <a:ext uri="{FF2B5EF4-FFF2-40B4-BE49-F238E27FC236}">
              <a16:creationId xmlns:a16="http://schemas.microsoft.com/office/drawing/2014/main" id="{D2B97A9B-FE11-4C81-85F6-F2F82AADA32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3" name="Picture 1" descr="scstateseal">
          <a:extLst>
            <a:ext uri="{FF2B5EF4-FFF2-40B4-BE49-F238E27FC236}">
              <a16:creationId xmlns:a16="http://schemas.microsoft.com/office/drawing/2014/main" id="{ACB4DD30-7DB7-4937-9DA8-1FB8BCA7A2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7" name="Picture 1" descr="scstateseal">
          <a:extLst>
            <a:ext uri="{FF2B5EF4-FFF2-40B4-BE49-F238E27FC236}">
              <a16:creationId xmlns:a16="http://schemas.microsoft.com/office/drawing/2014/main" id="{F92F4C9A-B9BD-4366-8839-E5AE04847AE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chandler@cityofflorence.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1" t="s">
        <v>11</v>
      </c>
      <c r="B1" s="51"/>
      <c r="C1" s="51"/>
      <c r="D1" s="51"/>
      <c r="E1" s="51"/>
      <c r="F1" s="19"/>
    </row>
    <row r="2" spans="1:6" ht="36" customHeight="1" x14ac:dyDescent="0.2">
      <c r="A2" s="51"/>
      <c r="B2" s="51"/>
      <c r="C2" s="51"/>
      <c r="D2" s="51"/>
      <c r="E2" s="51"/>
      <c r="F2" s="19"/>
    </row>
    <row r="3" spans="1:6" ht="13.5" customHeight="1" x14ac:dyDescent="0.25">
      <c r="A3" s="21" t="s">
        <v>0</v>
      </c>
      <c r="B3" s="48" t="s">
        <v>79</v>
      </c>
      <c r="C3" s="48"/>
      <c r="D3" s="48"/>
      <c r="E3" s="48"/>
      <c r="F3" s="20"/>
    </row>
    <row r="4" spans="1:6" ht="13.5" customHeight="1" x14ac:dyDescent="0.25">
      <c r="A4" s="21" t="s">
        <v>17</v>
      </c>
      <c r="B4" s="48" t="s">
        <v>80</v>
      </c>
      <c r="C4" s="48"/>
      <c r="D4" s="48"/>
      <c r="E4" s="48"/>
      <c r="F4" s="20"/>
    </row>
    <row r="5" spans="1:6" ht="13.5" customHeight="1" x14ac:dyDescent="0.25">
      <c r="A5" s="22" t="s">
        <v>45</v>
      </c>
      <c r="B5" s="48" t="s">
        <v>43</v>
      </c>
      <c r="C5" s="48"/>
      <c r="D5" s="48"/>
      <c r="E5" s="48"/>
      <c r="F5" s="23"/>
    </row>
    <row r="6" spans="1:6" ht="13.5" x14ac:dyDescent="0.25">
      <c r="A6" s="21" t="s">
        <v>1</v>
      </c>
      <c r="B6" s="52">
        <v>42916</v>
      </c>
      <c r="C6" s="52"/>
      <c r="D6" s="52"/>
      <c r="E6" s="52"/>
      <c r="F6" s="31" t="s">
        <v>0</v>
      </c>
    </row>
    <row r="7" spans="1:6" ht="13.5" x14ac:dyDescent="0.25">
      <c r="A7" s="24" t="s">
        <v>26</v>
      </c>
      <c r="B7" s="48" t="s">
        <v>81</v>
      </c>
      <c r="C7" s="48"/>
      <c r="D7" s="48"/>
      <c r="E7" s="48"/>
      <c r="F7" s="31" t="s">
        <v>43</v>
      </c>
    </row>
    <row r="8" spans="1:6" ht="13.5" x14ac:dyDescent="0.25">
      <c r="A8" s="24" t="s">
        <v>27</v>
      </c>
      <c r="B8" s="47" t="s">
        <v>82</v>
      </c>
      <c r="C8" s="47"/>
      <c r="D8" s="47"/>
      <c r="E8" s="47"/>
      <c r="F8" s="31" t="s">
        <v>44</v>
      </c>
    </row>
    <row r="9" spans="1:6" ht="13.5" x14ac:dyDescent="0.25">
      <c r="A9" s="24" t="s">
        <v>28</v>
      </c>
      <c r="B9" s="53" t="s">
        <v>83</v>
      </c>
      <c r="C9" s="53"/>
      <c r="D9" s="53"/>
      <c r="E9" s="53"/>
      <c r="F9" s="32" t="s">
        <v>51</v>
      </c>
    </row>
    <row r="10" spans="1:6" ht="14.25" x14ac:dyDescent="0.2">
      <c r="A10" s="20"/>
      <c r="B10" s="25" t="s">
        <v>29</v>
      </c>
      <c r="C10" s="25"/>
      <c r="D10" s="25" t="s">
        <v>30</v>
      </c>
      <c r="E10" s="20"/>
      <c r="F10" s="33"/>
    </row>
    <row r="11" spans="1:6" x14ac:dyDescent="0.2"/>
    <row r="12" spans="1:6" ht="13.5" x14ac:dyDescent="0.25">
      <c r="A12" s="24" t="s">
        <v>46</v>
      </c>
      <c r="B12" s="49" t="s">
        <v>78</v>
      </c>
      <c r="C12" s="50"/>
      <c r="D12" s="50"/>
      <c r="E12" s="50"/>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8:E8"/>
    <mergeCell ref="B7:E7"/>
    <mergeCell ref="B12:E12"/>
    <mergeCell ref="A1:E2"/>
    <mergeCell ref="B3:E3"/>
    <mergeCell ref="B4:E4"/>
    <mergeCell ref="B5:E5"/>
    <mergeCell ref="B6:E6"/>
    <mergeCell ref="B9:C9"/>
    <mergeCell ref="D9:E9"/>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autoPict="0" r:id="rId7">
            <anchor moveWithCells="1">
              <from>
                <xdr:col>2</xdr:col>
                <xdr:colOff>828675</xdr:colOff>
                <xdr:row>7</xdr:row>
                <xdr:rowOff>104775</xdr:rowOff>
              </from>
              <to>
                <xdr:col>3</xdr:col>
                <xdr:colOff>657225</xdr:colOff>
                <xdr:row>8</xdr:row>
                <xdr:rowOff>133350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Florence</v>
      </c>
      <c r="C1" s="55"/>
      <c r="D1" s="55"/>
      <c r="E1" s="3"/>
      <c r="F1" s="3"/>
    </row>
    <row r="2" spans="1:6" ht="13.5" customHeight="1" x14ac:dyDescent="0.25">
      <c r="A2" s="4" t="s">
        <v>17</v>
      </c>
      <c r="B2" s="55" t="str">
        <f>IF('General Data'!B4:D4&lt;&gt;"",'General Data'!B4:D4,"")</f>
        <v>City of Florence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10702785</v>
      </c>
      <c r="C8" s="26"/>
      <c r="D8" s="26">
        <v>2320352</v>
      </c>
      <c r="E8" s="26">
        <v>2335491</v>
      </c>
      <c r="F8" s="14">
        <f>B8+C8-D8</f>
        <v>8382433</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10702785</v>
      </c>
      <c r="C18" s="15">
        <f>SUM(C8:C17)</f>
        <v>0</v>
      </c>
      <c r="D18" s="15">
        <f>SUM(D8:D17)</f>
        <v>2320352</v>
      </c>
      <c r="E18" s="15">
        <f>SUM(E8:E17)</f>
        <v>2335491</v>
      </c>
      <c r="F18" s="15">
        <f t="shared" si="0"/>
        <v>8382433</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545000</v>
      </c>
      <c r="C21" s="26"/>
      <c r="D21" s="26">
        <v>65000</v>
      </c>
      <c r="E21" s="26">
        <v>65000</v>
      </c>
      <c r="F21" s="14">
        <f t="shared" si="0"/>
        <v>480000</v>
      </c>
    </row>
    <row r="22" spans="1:6" ht="13.5" x14ac:dyDescent="0.25">
      <c r="A22" s="5" t="s">
        <v>64</v>
      </c>
      <c r="B22" s="26">
        <v>7705888</v>
      </c>
      <c r="C22" s="26"/>
      <c r="D22" s="26">
        <v>799958</v>
      </c>
      <c r="E22" s="26">
        <v>813795</v>
      </c>
      <c r="F22" s="14">
        <f t="shared" si="0"/>
        <v>6905930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8250888</v>
      </c>
      <c r="C26" s="15">
        <f>SUM(C20:C25)</f>
        <v>0</v>
      </c>
      <c r="D26" s="15">
        <f>SUM(D20:D25)</f>
        <v>864958</v>
      </c>
      <c r="E26" s="15">
        <f>SUM(E20:E25)</f>
        <v>878795</v>
      </c>
      <c r="F26" s="15">
        <f t="shared" si="0"/>
        <v>7385930</v>
      </c>
    </row>
    <row r="27" spans="1:6" ht="18" customHeight="1" thickTop="1" thickBot="1" x14ac:dyDescent="0.3">
      <c r="A27" s="10" t="s">
        <v>13</v>
      </c>
      <c r="B27" s="16">
        <f>SUM(B18,B26)</f>
        <v>18953673</v>
      </c>
      <c r="C27" s="16">
        <f>SUM(C18,C26)</f>
        <v>0</v>
      </c>
      <c r="D27" s="16">
        <f>SUM(D18,D26)</f>
        <v>3185310</v>
      </c>
      <c r="E27" s="16">
        <f>SUM(E18,E26)</f>
        <v>3214286</v>
      </c>
      <c r="F27" s="16">
        <f t="shared" si="0"/>
        <v>15768363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Florence</v>
      </c>
      <c r="C1" s="55"/>
      <c r="D1" s="55"/>
      <c r="E1" s="3"/>
      <c r="F1" s="3"/>
    </row>
    <row r="2" spans="1:6" ht="13.5" customHeight="1" x14ac:dyDescent="0.25">
      <c r="A2" s="4" t="s">
        <v>17</v>
      </c>
      <c r="B2" s="55" t="str">
        <f>IF('General Data'!B4:D4&lt;&gt;"",'General Data'!B4:D4,"")</f>
        <v>City of Florence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1615000</v>
      </c>
      <c r="C8" s="26"/>
      <c r="D8" s="26">
        <v>295000</v>
      </c>
      <c r="E8" s="26">
        <v>310000</v>
      </c>
      <c r="F8" s="14">
        <f>B8+C8-D8</f>
        <v>1320000</v>
      </c>
    </row>
    <row r="9" spans="1:6" ht="13.5" x14ac:dyDescent="0.25">
      <c r="A9" s="5" t="s">
        <v>53</v>
      </c>
      <c r="B9" s="26">
        <v>12936000</v>
      </c>
      <c r="C9" s="26">
        <v>35570000</v>
      </c>
      <c r="D9" s="26">
        <v>12936000</v>
      </c>
      <c r="E9" s="26"/>
      <c r="F9" s="14">
        <f t="shared" ref="F9:F18" si="0">B9+C9-D9</f>
        <v>35570000</v>
      </c>
    </row>
    <row r="10" spans="1:6" ht="13.5" x14ac:dyDescent="0.25">
      <c r="A10" s="5" t="s">
        <v>54</v>
      </c>
      <c r="B10" s="26"/>
      <c r="C10" s="26"/>
      <c r="D10" s="26"/>
      <c r="E10" s="26"/>
      <c r="F10" s="14">
        <f t="shared" si="0"/>
        <v>0</v>
      </c>
    </row>
    <row r="11" spans="1:6" ht="13.5" x14ac:dyDescent="0.25">
      <c r="A11" s="5" t="s">
        <v>55</v>
      </c>
      <c r="B11" s="26">
        <v>9342000</v>
      </c>
      <c r="C11" s="26"/>
      <c r="D11" s="26">
        <v>770000</v>
      </c>
      <c r="E11" s="26">
        <v>809000</v>
      </c>
      <c r="F11" s="14">
        <f t="shared" si="0"/>
        <v>8572000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98723308</v>
      </c>
      <c r="C15" s="26">
        <v>14405000</v>
      </c>
      <c r="D15" s="26">
        <v>18049521</v>
      </c>
      <c r="E15" s="26">
        <v>2568677</v>
      </c>
      <c r="F15" s="14">
        <f t="shared" si="0"/>
        <v>95078787</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122616308</v>
      </c>
      <c r="C18" s="15">
        <f>SUM(C8:C17)</f>
        <v>49975000</v>
      </c>
      <c r="D18" s="15">
        <f>SUM(D8:D17)</f>
        <v>32050521</v>
      </c>
      <c r="E18" s="15">
        <f>SUM(E8:E17)</f>
        <v>3687677</v>
      </c>
      <c r="F18" s="15">
        <f t="shared" si="0"/>
        <v>140540787</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35559195</v>
      </c>
      <c r="C25" s="26">
        <v>265855</v>
      </c>
      <c r="D25" s="26">
        <v>2039530</v>
      </c>
      <c r="E25" s="26">
        <v>2081287</v>
      </c>
      <c r="F25" s="14">
        <f t="shared" si="1"/>
        <v>33785520</v>
      </c>
    </row>
    <row r="26" spans="1:6" ht="18" customHeight="1" thickBot="1" x14ac:dyDescent="0.3">
      <c r="A26" s="9" t="s">
        <v>22</v>
      </c>
      <c r="B26" s="15">
        <f>SUM(B20:B25)</f>
        <v>35559195</v>
      </c>
      <c r="C26" s="15">
        <f>SUM(C20:C25)</f>
        <v>265855</v>
      </c>
      <c r="D26" s="15">
        <f>SUM(D20:D25)</f>
        <v>2039530</v>
      </c>
      <c r="E26" s="15">
        <f>SUM(E20:E25)</f>
        <v>2081287</v>
      </c>
      <c r="F26" s="15">
        <f t="shared" si="1"/>
        <v>33785520</v>
      </c>
    </row>
    <row r="27" spans="1:6" ht="18" customHeight="1" thickTop="1" thickBot="1" x14ac:dyDescent="0.3">
      <c r="A27" s="10" t="s">
        <v>23</v>
      </c>
      <c r="B27" s="16">
        <f>SUM(B18,B26)</f>
        <v>158175503</v>
      </c>
      <c r="C27" s="16">
        <f>SUM(C18,C26)</f>
        <v>50240855</v>
      </c>
      <c r="D27" s="16">
        <f>SUM(D18,D26)</f>
        <v>34090051</v>
      </c>
      <c r="E27" s="16">
        <f>SUM(E18,E26)</f>
        <v>5768964</v>
      </c>
      <c r="F27" s="15">
        <f t="shared" si="1"/>
        <v>174326307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Florence</v>
      </c>
      <c r="C1" s="55"/>
      <c r="D1" s="29"/>
    </row>
    <row r="2" spans="1:4" ht="13.5" customHeight="1" x14ac:dyDescent="0.25">
      <c r="A2" s="4" t="s">
        <v>17</v>
      </c>
      <c r="B2" s="55" t="str">
        <f>IF('General Data'!B4:D4&lt;&gt;"",'General Data'!B4:D4,"")</f>
        <v>City of Florence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69"/>
      <c r="B7" s="70"/>
      <c r="C7" s="43" t="s">
        <v>40</v>
      </c>
      <c r="D7" s="43" t="s">
        <v>41</v>
      </c>
    </row>
    <row r="8" spans="1:4" s="2" customFormat="1" ht="39.950000000000003" customHeight="1" x14ac:dyDescent="0.35">
      <c r="A8" s="67" t="s">
        <v>35</v>
      </c>
      <c r="B8" s="67"/>
      <c r="C8" s="44"/>
      <c r="D8" s="44"/>
    </row>
    <row r="9" spans="1:4" ht="13.5" x14ac:dyDescent="0.25">
      <c r="A9" s="63" t="s">
        <v>68</v>
      </c>
      <c r="B9" s="64"/>
      <c r="C9" s="27"/>
      <c r="D9" s="13"/>
    </row>
    <row r="10" spans="1:4" ht="13.5" x14ac:dyDescent="0.25">
      <c r="A10" s="63" t="s">
        <v>69</v>
      </c>
      <c r="B10" s="64"/>
      <c r="C10" s="13"/>
      <c r="D10" s="27"/>
    </row>
    <row r="11" spans="1:4" ht="36" customHeight="1" x14ac:dyDescent="0.2">
      <c r="A11" s="67" t="s">
        <v>49</v>
      </c>
      <c r="B11" s="67"/>
      <c r="C11" s="45"/>
      <c r="D11" s="45"/>
    </row>
    <row r="12" spans="1:4" ht="13.5" x14ac:dyDescent="0.25">
      <c r="A12" s="63" t="s">
        <v>70</v>
      </c>
      <c r="B12" s="64"/>
      <c r="C12" s="42">
        <f>C9*8%</f>
        <v>0</v>
      </c>
      <c r="D12" s="46"/>
    </row>
    <row r="13" spans="1:4" ht="13.5" x14ac:dyDescent="0.25">
      <c r="A13" s="63" t="s">
        <v>71</v>
      </c>
      <c r="B13" s="64"/>
      <c r="C13" s="42">
        <f>SUM('General Obligation'!F27,'General Obligation'!F50)</f>
        <v>15768363</v>
      </c>
      <c r="D13" s="46"/>
    </row>
    <row r="14" spans="1:4" ht="13.5" x14ac:dyDescent="0.25">
      <c r="A14" s="63" t="s">
        <v>72</v>
      </c>
      <c r="B14" s="64"/>
      <c r="C14" s="42">
        <f>C12-C13</f>
        <v>-15768363</v>
      </c>
      <c r="D14" s="46"/>
    </row>
    <row r="15" spans="1:4" ht="36" customHeight="1" x14ac:dyDescent="0.2">
      <c r="A15" s="67" t="s">
        <v>37</v>
      </c>
      <c r="B15" s="67"/>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65" t="s">
        <v>36</v>
      </c>
      <c r="B22" s="66"/>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71"/>
      <c r="B25" s="48"/>
      <c r="C25" s="48"/>
      <c r="D25" s="27"/>
    </row>
    <row r="26" spans="1:4" ht="13.5" x14ac:dyDescent="0.25">
      <c r="A26" s="71"/>
      <c r="B26" s="48"/>
      <c r="C26" s="48"/>
      <c r="D26" s="27"/>
    </row>
    <row r="27" spans="1:4" ht="13.5" x14ac:dyDescent="0.25">
      <c r="A27" s="71"/>
      <c r="B27" s="48"/>
      <c r="C27" s="48"/>
      <c r="D27" s="27"/>
    </row>
    <row r="28" spans="1:4" ht="13.5" x14ac:dyDescent="0.25">
      <c r="A28" s="71"/>
      <c r="B28" s="48"/>
      <c r="C28" s="48"/>
      <c r="D28" s="27"/>
    </row>
    <row r="29" spans="1:4" ht="13.5" x14ac:dyDescent="0.25">
      <c r="A29" s="71"/>
      <c r="B29" s="48"/>
      <c r="C29" s="48"/>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5:D5"/>
    <mergeCell ref="A29:C29"/>
    <mergeCell ref="A8:B8"/>
    <mergeCell ref="A6:D6"/>
    <mergeCell ref="A10:B10"/>
    <mergeCell ref="A15:B15"/>
    <mergeCell ref="A7:B7"/>
    <mergeCell ref="A27:C27"/>
    <mergeCell ref="A9:B9"/>
    <mergeCell ref="A22:B22"/>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2017-11-06T20:03:51Z</cp:lastPrinted>
  <dcterms:created xsi:type="dcterms:W3CDTF">2003-10-04T05:22:12Z</dcterms:created>
  <dcterms:modified xsi:type="dcterms:W3CDTF">2018-06-14T20:40:57Z</dcterms:modified>
</cp:coreProperties>
</file>