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B50" i="4"/>
  <c r="F50" i="4" s="1"/>
  <c r="B41" i="4"/>
  <c r="C49" i="4"/>
  <c r="C41" i="4"/>
  <c r="F41" i="4" s="1"/>
  <c r="D49" i="4"/>
  <c r="D41" i="4"/>
  <c r="D50" i="4" s="1"/>
  <c r="E49" i="4"/>
  <c r="E50" i="4" s="1"/>
  <c r="E41" i="4"/>
  <c r="F48" i="4"/>
  <c r="F47" i="4"/>
  <c r="F46" i="4"/>
  <c r="F45" i="4"/>
  <c r="F44" i="4"/>
  <c r="F43" i="4"/>
  <c r="F40" i="4"/>
  <c r="F39" i="4"/>
  <c r="F38" i="4"/>
  <c r="F37" i="4"/>
  <c r="F36" i="4"/>
  <c r="F35" i="4"/>
  <c r="F34" i="4"/>
  <c r="F33" i="4"/>
  <c r="F32" i="4"/>
  <c r="F31" i="4"/>
  <c r="B26" i="4"/>
  <c r="F26" i="4" s="1"/>
  <c r="B18" i="4"/>
  <c r="F18" i="4" s="1"/>
  <c r="C18" i="4"/>
  <c r="C26" i="4"/>
  <c r="D18" i="4"/>
  <c r="D26" i="4"/>
  <c r="D27" i="4" s="1"/>
  <c r="E18" i="4"/>
  <c r="E26" i="4"/>
  <c r="E27" i="4"/>
  <c r="F25" i="4"/>
  <c r="F24" i="4"/>
  <c r="F23" i="4"/>
  <c r="F22" i="4"/>
  <c r="F21" i="4"/>
  <c r="F20" i="4"/>
  <c r="F17" i="4"/>
  <c r="F16" i="4"/>
  <c r="F15" i="4"/>
  <c r="F14" i="4"/>
  <c r="F13" i="4"/>
  <c r="F12" i="4"/>
  <c r="F11" i="4"/>
  <c r="F10" i="4"/>
  <c r="F9" i="4"/>
  <c r="F8" i="4"/>
  <c r="B41" i="1"/>
  <c r="C41" i="1"/>
  <c r="D41" i="1"/>
  <c r="D50" i="1" s="1"/>
  <c r="E41" i="1"/>
  <c r="F40" i="1"/>
  <c r="F39" i="1"/>
  <c r="F38" i="1"/>
  <c r="F37" i="1"/>
  <c r="F36" i="1"/>
  <c r="F35" i="1"/>
  <c r="F34" i="1"/>
  <c r="F33" i="1"/>
  <c r="F32" i="1"/>
  <c r="F31" i="1"/>
  <c r="B49" i="1"/>
  <c r="F49" i="1" s="1"/>
  <c r="C49" i="1"/>
  <c r="C50" i="1" s="1"/>
  <c r="D49" i="1"/>
  <c r="E49" i="1"/>
  <c r="E50" i="1" s="1"/>
  <c r="F48" i="1"/>
  <c r="F47" i="1"/>
  <c r="F46" i="1"/>
  <c r="F45" i="1"/>
  <c r="F44" i="1"/>
  <c r="F43" i="1"/>
  <c r="B2" i="4"/>
  <c r="B3" i="4"/>
  <c r="B2" i="1"/>
  <c r="B3" i="1"/>
  <c r="B1" i="4"/>
  <c r="B1" i="1"/>
  <c r="B18" i="1"/>
  <c r="F18" i="1" s="1"/>
  <c r="B26" i="1"/>
  <c r="F26" i="1" s="1"/>
  <c r="C18" i="1"/>
  <c r="C27" i="1"/>
  <c r="C26" i="1"/>
  <c r="D18" i="1"/>
  <c r="D27" i="1" s="1"/>
  <c r="D26" i="1"/>
  <c r="F25" i="1"/>
  <c r="F24" i="1"/>
  <c r="F23" i="1"/>
  <c r="F22" i="1"/>
  <c r="F21" i="1"/>
  <c r="F20" i="1"/>
  <c r="E18" i="1"/>
  <c r="E26" i="1"/>
  <c r="E27" i="1" s="1"/>
  <c r="F9" i="1"/>
  <c r="F10" i="1"/>
  <c r="F11" i="1"/>
  <c r="F12" i="1"/>
  <c r="F13" i="1"/>
  <c r="F14" i="1"/>
  <c r="F15" i="1"/>
  <c r="F16" i="1"/>
  <c r="F17" i="1"/>
  <c r="F8" i="1"/>
  <c r="F49" i="4"/>
  <c r="C27" i="4"/>
  <c r="C50" i="4"/>
  <c r="F41" i="1" l="1"/>
  <c r="B27" i="4"/>
  <c r="F27" i="4" s="1"/>
  <c r="B27" i="1"/>
  <c r="F27" i="1" s="1"/>
  <c r="D21" i="5"/>
  <c r="D18" i="5"/>
  <c r="B50" i="1"/>
  <c r="F50" i="1" s="1"/>
  <c r="D16" i="5"/>
  <c r="D19" i="5"/>
  <c r="D20" i="5"/>
  <c r="D17" i="5"/>
  <c r="C13" i="5" l="1"/>
  <c r="C14" i="5" s="1"/>
  <c r="A17" i="6" s="1"/>
</calcChain>
</file>

<file path=xl/sharedStrings.xml><?xml version="1.0" encoding="utf-8"?>
<sst xmlns="http://schemas.openxmlformats.org/spreadsheetml/2006/main" count="195" uniqueCount="89">
  <si>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</si>
  <si>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</si>
  <si>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</si>
  <si>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</si>
  <si>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</si>
  <si>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</si>
  <si>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</si>
  <si>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</si>
  <si>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</si>
  <si>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</si>
  <si>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</si>
  <si>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</si>
  <si>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</si>
  <si>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</si>
  <si>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</si>
  <si>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</si>
  <si>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</si>
  <si>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</si>
  <si>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</si>
  <si>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</si>
  <si>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</si>
  <si>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</si>
  <si>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</si>
  <si>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</si>
  <si>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</si>
  <si>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</si>
  <si>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</si>
  <si>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</si>
  <si>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</si>
  <si>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</si>
  <si>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</si>
  <si>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</si>
  <si>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</si>
  <si>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</si>
  <si>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</si>
  <si>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</si>
  <si>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</si>
  <si>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</si>
  <si>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</si>
  <si>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</si>
  <si>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</si>
  <si>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</si>
  <si>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</si>
  <si>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</si>
  <si>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</si>
  <si>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</si>
  <si>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</si>
  <si>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</si>
  <si>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</si>
  <si>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</si>
  <si>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</si>
  <si>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</si>
  <si>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</si>
  <si>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</si>
  <si>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</si>
  <si>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</si>
  <si>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</si>
  <si>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</si>
  <si>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</si>
  <si>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</si>
  <si>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</si>
  <si>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</si>
  <si>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</si>
  <si>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</si>
  <si>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</si>
  <si>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</si>
  <si>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</si>
  <si>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</si>
  <si>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</si>
  <si>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</si>
  <si>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</si>
  <si>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</si>
  <si>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</si>
  <si>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</si>
  <si>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</si>
  <si>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</si>
  <si>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</si>
  <si>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</si>
  <si>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</si>
  <si>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City of Mauldin</t>
  </si>
  <si>
    <t>Holly Abercrombie</t>
  </si>
  <si>
    <t>habercrombie@mauldincitysc.com</t>
  </si>
  <si>
    <t>864-289-8895</t>
  </si>
  <si>
    <t>Verizon Wireless</t>
  </si>
  <si>
    <t>Ahold</t>
  </si>
  <si>
    <t>Charter Communications</t>
  </si>
  <si>
    <t>Samsung/Alorica</t>
  </si>
  <si>
    <t>Jacobs Engineering</t>
  </si>
  <si>
    <t>Greenville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</si>
</sst>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97539094-39EA-45D1-9389-069754F6878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D6F96A0-C1A7-4A7E-A96B-4891B485C498}"/>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C16905D6-373A-4920-A5E7-6C0F9FD2952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B06AE1C6-89D8-4B7A-AE8F-EDB9FF2E3B1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76F58097-C573-4446-9722-A833CEACA1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bercrombie@mauldincity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88</v>
      </c>
      <c r="C3" s="49"/>
      <c r="D3" s="49"/>
      <c r="E3" s="49"/>
      <c r="F3" s="20"/>
    </row>
    <row r="4" spans="1:6" ht="13.5" customHeight="1" x14ac:dyDescent="0.25">
      <c r="A4" s="21" t="s">
        <v>17</v>
      </c>
      <c r="B4" s="49" t="s">
        <v>79</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 zoomScale="102" zoomScaleNormal="100" workbookViewId="0">
      <selection activeCell="E31" sqref="E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Greenville</v>
      </c>
      <c r="C1" s="55"/>
      <c r="D1" s="55"/>
      <c r="E1" s="3"/>
      <c r="F1" s="3"/>
    </row>
    <row r="2" spans="1:6" ht="13.5" customHeight="1" x14ac:dyDescent="0.25">
      <c r="A2" s="4" t="s">
        <v>17</v>
      </c>
      <c r="B2" s="55" t="str">
        <f>IF('General Data'!B4:D4&lt;&gt;"",'General Data'!B4:D4,"")</f>
        <v>City of Mauldin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410923</v>
      </c>
      <c r="C22" s="26"/>
      <c r="D22" s="26">
        <v>220454</v>
      </c>
      <c r="E22" s="26">
        <v>179855</v>
      </c>
      <c r="F22" s="14">
        <f t="shared" si="0"/>
        <v>190469</v>
      </c>
    </row>
    <row r="23" spans="1:6" ht="13.5" x14ac:dyDescent="0.25">
      <c r="A23" s="5" t="s">
        <v>65</v>
      </c>
      <c r="B23" s="26">
        <v>518299</v>
      </c>
      <c r="C23" s="26"/>
      <c r="D23" s="26">
        <v>34314</v>
      </c>
      <c r="E23" s="26">
        <v>36431</v>
      </c>
      <c r="F23" s="14">
        <f t="shared" si="0"/>
        <v>483985</v>
      </c>
    </row>
    <row r="24" spans="1:6" ht="13.5" x14ac:dyDescent="0.25">
      <c r="A24" s="5" t="s">
        <v>66</v>
      </c>
      <c r="B24" s="26"/>
      <c r="C24" s="26"/>
      <c r="D24" s="26"/>
      <c r="E24" s="26"/>
      <c r="F24" s="14">
        <f t="shared" si="0"/>
        <v>0</v>
      </c>
    </row>
    <row r="25" spans="1:6" ht="13.5" x14ac:dyDescent="0.25">
      <c r="A25" s="5" t="s">
        <v>67</v>
      </c>
      <c r="B25" s="26">
        <v>2880000</v>
      </c>
      <c r="C25" s="26">
        <v>1910000</v>
      </c>
      <c r="D25" s="26">
        <v>2005000</v>
      </c>
      <c r="E25" s="26">
        <v>310000</v>
      </c>
      <c r="F25" s="14">
        <f t="shared" si="0"/>
        <v>2785000</v>
      </c>
    </row>
    <row r="26" spans="1:6" ht="18" customHeight="1" thickBot="1" x14ac:dyDescent="0.3">
      <c r="A26" s="9" t="s">
        <v>9</v>
      </c>
      <c r="B26" s="15">
        <f>SUM(B20:B25)</f>
        <v>3809222</v>
      </c>
      <c r="C26" s="15">
        <f>SUM(C20:C25)</f>
        <v>1910000</v>
      </c>
      <c r="D26" s="15">
        <f>SUM(D20:D25)</f>
        <v>2259768</v>
      </c>
      <c r="E26" s="15">
        <f>SUM(E20:E25)</f>
        <v>526286</v>
      </c>
      <c r="F26" s="15">
        <f t="shared" si="0"/>
        <v>3459454</v>
      </c>
    </row>
    <row r="27" spans="1:6" ht="18" customHeight="1" thickTop="1" thickBot="1" x14ac:dyDescent="0.3">
      <c r="A27" s="10" t="s">
        <v>13</v>
      </c>
      <c r="B27" s="16">
        <f>SUM(B18,B26)</f>
        <v>3809222</v>
      </c>
      <c r="C27" s="16">
        <f>SUM(C18,C26)</f>
        <v>1910000</v>
      </c>
      <c r="D27" s="16">
        <f>SUM(D18,D26)</f>
        <v>2259768</v>
      </c>
      <c r="E27" s="16">
        <f>SUM(E18,E26)</f>
        <v>526286</v>
      </c>
      <c r="F27" s="16">
        <f t="shared" si="0"/>
        <v>3459454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E37" sqref="E37"/>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Greenville</v>
      </c>
      <c r="C1" s="55"/>
      <c r="D1" s="55"/>
      <c r="E1" s="3"/>
      <c r="F1" s="3"/>
    </row>
    <row r="2" spans="1:6" ht="13.5" customHeight="1" x14ac:dyDescent="0.25">
      <c r="A2" s="4" t="s">
        <v>17</v>
      </c>
      <c r="B2" s="55" t="str">
        <f>IF('General Data'!B4:D4&lt;&gt;"",'General Data'!B4:D4,"")</f>
        <v>City of Mauldin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v>1620819</v>
      </c>
      <c r="C11" s="26"/>
      <c r="D11" s="26">
        <v>330192</v>
      </c>
      <c r="E11" s="26">
        <v>326462</v>
      </c>
      <c r="F11" s="14">
        <f t="shared" si="0"/>
        <v>1290627</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1620819</v>
      </c>
      <c r="C18" s="15">
        <f>SUM(C8:C17)</f>
        <v>0</v>
      </c>
      <c r="D18" s="15">
        <f>SUM(D8:D17)</f>
        <v>330192</v>
      </c>
      <c r="E18" s="15">
        <f>SUM(E8:E17)</f>
        <v>326462</v>
      </c>
      <c r="F18" s="15">
        <f t="shared" si="0"/>
        <v>1290627</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1620819</v>
      </c>
      <c r="C27" s="16">
        <f>SUM(C18,C26)</f>
        <v>0</v>
      </c>
      <c r="D27" s="16">
        <f>SUM(D18,D26)</f>
        <v>330192</v>
      </c>
      <c r="E27" s="16">
        <f>SUM(E18,E26)</f>
        <v>326462</v>
      </c>
      <c r="F27" s="15">
        <f t="shared" si="1"/>
        <v>1290627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v>3292000</v>
      </c>
      <c r="C37" s="26"/>
      <c r="D37" s="26">
        <v>126000</v>
      </c>
      <c r="E37" s="26">
        <v>130000</v>
      </c>
      <c r="F37" s="14">
        <f t="shared" si="2"/>
        <v>3166000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3292000</v>
      </c>
      <c r="C41" s="15">
        <f>SUM(C31:C40)</f>
        <v>0</v>
      </c>
      <c r="D41" s="15">
        <f>SUM(D31:D40)</f>
        <v>126000</v>
      </c>
      <c r="E41" s="15">
        <f>SUM(E31:E40)</f>
        <v>130000</v>
      </c>
      <c r="F41" s="15">
        <f t="shared" si="2"/>
        <v>3166000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3292000</v>
      </c>
      <c r="C50" s="16">
        <f>SUM(C41,C49)</f>
        <v>0</v>
      </c>
      <c r="D50" s="16">
        <f>SUM(D41,D49)</f>
        <v>126000</v>
      </c>
      <c r="E50" s="16">
        <f>SUM(E41,E49)</f>
        <v>130000</v>
      </c>
      <c r="F50" s="15">
        <f t="shared" si="3"/>
        <v>3166000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Greenville</v>
      </c>
      <c r="C1" s="55"/>
      <c r="D1" s="29"/>
    </row>
    <row r="2" spans="1:4" ht="13.5" customHeight="1" x14ac:dyDescent="0.25">
      <c r="A2" s="4" t="s">
        <v>17</v>
      </c>
      <c r="B2" s="55" t="str">
        <f>IF('General Data'!B4:D4&lt;&gt;"",'General Data'!B4:D4,"")</f>
        <v>City of Mauldin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99112920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7929033.6000000006</v>
      </c>
      <c r="D12" s="46"/>
    </row>
    <row r="13" spans="1:4" ht="13.5" x14ac:dyDescent="0.25">
      <c r="A13" s="66" t="s">
        <v>71</v>
      </c>
      <c r="B13" s="67"/>
      <c r="C13" s="42">
        <f>SUM('General Obligation'!F27,'General Obligation'!F50)</f>
        <v>3459454</v>
      </c>
      <c r="D13" s="46"/>
    </row>
    <row r="14" spans="1:4" ht="13.5" x14ac:dyDescent="0.25">
      <c r="A14" s="66" t="s">
        <v>72</v>
      </c>
      <c r="B14" s="67"/>
      <c r="C14" s="42">
        <f>C12-C13</f>
        <v>4469579.6000000006</v>
      </c>
      <c r="D14" s="46"/>
    </row>
    <row r="15" spans="1:4" ht="36" customHeight="1" x14ac:dyDescent="0.2">
      <c r="A15" s="70" t="s">
        <v>37</v>
      </c>
      <c r="B15" s="70"/>
      <c r="C15" s="44"/>
      <c r="D15" s="44"/>
    </row>
    <row r="16" spans="1:4" ht="13.5" x14ac:dyDescent="0.25">
      <c r="A16" s="66" t="s">
        <v>73</v>
      </c>
      <c r="B16" s="67"/>
      <c r="C16" s="27">
        <v>6534951</v>
      </c>
      <c r="D16" s="17">
        <f>IF(ISERROR(C16/$C$22*100),"",C16/$C$22*100)</f>
        <v>48.025868462663887</v>
      </c>
    </row>
    <row r="17" spans="1:4" ht="13.5" x14ac:dyDescent="0.25">
      <c r="A17" s="66" t="s">
        <v>74</v>
      </c>
      <c r="B17" s="67"/>
      <c r="C17" s="27">
        <v>570402</v>
      </c>
      <c r="D17" s="17">
        <f t="shared" ref="D17:D22" si="0">IF(ISERROR(C17/$C$22*100),"",C17/$C$22*100)</f>
        <v>4.1919291243102519</v>
      </c>
    </row>
    <row r="18" spans="1:4" ht="13.5" x14ac:dyDescent="0.25">
      <c r="A18" s="66" t="s">
        <v>75</v>
      </c>
      <c r="B18" s="67"/>
      <c r="C18" s="27"/>
      <c r="D18" s="17">
        <f t="shared" si="0"/>
        <v>0</v>
      </c>
    </row>
    <row r="19" spans="1:4" ht="13.5" x14ac:dyDescent="0.25">
      <c r="A19" s="66" t="s">
        <v>76</v>
      </c>
      <c r="B19" s="67"/>
      <c r="C19" s="27">
        <v>252236</v>
      </c>
      <c r="D19" s="17">
        <f t="shared" si="0"/>
        <v>1.8537021865272576</v>
      </c>
    </row>
    <row r="20" spans="1:4" ht="13.5" x14ac:dyDescent="0.25">
      <c r="A20" s="66" t="s">
        <v>77</v>
      </c>
      <c r="B20" s="67"/>
      <c r="C20" s="27">
        <v>15621</v>
      </c>
      <c r="D20" s="17">
        <f t="shared" si="0"/>
        <v>0.11479995661104</v>
      </c>
    </row>
    <row r="21" spans="1:4" ht="13.5" x14ac:dyDescent="0.25">
      <c r="A21" s="66" t="s">
        <v>61</v>
      </c>
      <c r="B21" s="67"/>
      <c r="C21" s="27">
        <v>6233938</v>
      </c>
      <c r="D21" s="17">
        <f t="shared" si="0"/>
        <v>45.813700269887562</v>
      </c>
    </row>
    <row r="22" spans="1:4" ht="18" customHeight="1" thickBot="1" x14ac:dyDescent="0.3">
      <c r="A22" s="63" t="s">
        <v>36</v>
      </c>
      <c r="B22" s="64"/>
      <c r="C22" s="18">
        <f>SUM(C16:C21)</f>
        <v>13607148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83</v>
      </c>
      <c r="B25" s="49"/>
      <c r="C25" s="49"/>
      <c r="D25" s="27">
        <v>1100</v>
      </c>
    </row>
    <row r="26" spans="1:4" ht="13.5" x14ac:dyDescent="0.25">
      <c r="A26" s="65" t="s">
        <v>84</v>
      </c>
      <c r="B26" s="49"/>
      <c r="C26" s="49"/>
      <c r="D26" s="27">
        <v>800</v>
      </c>
    </row>
    <row r="27" spans="1:4" ht="13.5" x14ac:dyDescent="0.25">
      <c r="A27" s="65" t="s">
        <v>85</v>
      </c>
      <c r="B27" s="49"/>
      <c r="C27" s="49"/>
      <c r="D27" s="27">
        <v>750</v>
      </c>
    </row>
    <row r="28" spans="1:4" ht="13.5" x14ac:dyDescent="0.25">
      <c r="A28" s="65" t="s">
        <v>86</v>
      </c>
      <c r="B28" s="49"/>
      <c r="C28" s="49"/>
      <c r="D28" s="27">
        <v>600</v>
      </c>
    </row>
    <row r="29" spans="1:4" ht="13.5" x14ac:dyDescent="0.25">
      <c r="A29" s="65" t="s">
        <v>87</v>
      </c>
      <c r="B29" s="49"/>
      <c r="C29" s="49"/>
      <c r="D29" s="27">
        <v>600</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2018-06-18T14:40:30Z</dcterms:modified>
</cp:coreProperties>
</file>