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1" i="5"/>
  <c r="B3" i="5"/>
  <c r="B2" i="5"/>
  <c r="B1" i="5"/>
  <c r="B49" i="4"/>
  <c r="B41" i="4"/>
  <c r="B50" i="4"/>
  <c r="C49" i="4"/>
  <c r="C41" i="4"/>
  <c r="F41" i="4" s="1"/>
  <c r="D49" i="4"/>
  <c r="D50" i="4" s="1"/>
  <c r="D41" i="4"/>
  <c r="E49" i="4"/>
  <c r="E41" i="4"/>
  <c r="E50" i="4" s="1"/>
  <c r="F48" i="4"/>
  <c r="F47" i="4"/>
  <c r="F46" i="4"/>
  <c r="F45" i="4"/>
  <c r="F44" i="4"/>
  <c r="F43" i="4"/>
  <c r="F40" i="4"/>
  <c r="F39" i="4"/>
  <c r="F38" i="4"/>
  <c r="F37" i="4"/>
  <c r="F36" i="4"/>
  <c r="F35" i="4"/>
  <c r="F34" i="4"/>
  <c r="F33" i="4"/>
  <c r="F32" i="4"/>
  <c r="F31" i="4"/>
  <c r="B26" i="4"/>
  <c r="F26" i="4" s="1"/>
  <c r="B18" i="4"/>
  <c r="C18" i="4"/>
  <c r="C27" i="4" s="1"/>
  <c r="C26" i="4"/>
  <c r="D18" i="4"/>
  <c r="D26" i="4"/>
  <c r="D27" i="4" s="1"/>
  <c r="E18" i="4"/>
  <c r="E27" i="4" s="1"/>
  <c r="E26" i="4"/>
  <c r="F25" i="4"/>
  <c r="F24" i="4"/>
  <c r="F23" i="4"/>
  <c r="F22" i="4"/>
  <c r="F21" i="4"/>
  <c r="F20" i="4"/>
  <c r="F17" i="4"/>
  <c r="F16" i="4"/>
  <c r="F15" i="4"/>
  <c r="F14" i="4"/>
  <c r="F13" i="4"/>
  <c r="F12" i="4"/>
  <c r="F11" i="4"/>
  <c r="F10" i="4"/>
  <c r="F9" i="4"/>
  <c r="F8" i="4"/>
  <c r="B41" i="1"/>
  <c r="B50" i="1" s="1"/>
  <c r="F50" i="1" s="1"/>
  <c r="C41" i="1"/>
  <c r="D41" i="1"/>
  <c r="E41" i="1"/>
  <c r="E50" i="1" s="1"/>
  <c r="F40" i="1"/>
  <c r="F39" i="1"/>
  <c r="F38" i="1"/>
  <c r="F37" i="1"/>
  <c r="F36" i="1"/>
  <c r="F35" i="1"/>
  <c r="F34" i="1"/>
  <c r="F33" i="1"/>
  <c r="F32" i="1"/>
  <c r="F31" i="1"/>
  <c r="B49" i="1"/>
  <c r="F49" i="1" s="1"/>
  <c r="C49" i="1"/>
  <c r="C50" i="1"/>
  <c r="D49" i="1"/>
  <c r="D50" i="1" s="1"/>
  <c r="E49" i="1"/>
  <c r="F48" i="1"/>
  <c r="F47" i="1"/>
  <c r="F46" i="1"/>
  <c r="F45" i="1"/>
  <c r="F44" i="1"/>
  <c r="F43" i="1"/>
  <c r="B2" i="4"/>
  <c r="B3" i="4"/>
  <c r="B2" i="1"/>
  <c r="B3" i="1"/>
  <c r="B1" i="4"/>
  <c r="B1" i="1"/>
  <c r="B18" i="1"/>
  <c r="B26" i="1"/>
  <c r="C18" i="1"/>
  <c r="C26" i="1"/>
  <c r="C27" i="1"/>
  <c r="F27" i="1" s="1"/>
  <c r="C13" i="5" s="1"/>
  <c r="C14" i="5" s="1"/>
  <c r="A17" i="6" s="1"/>
  <c r="D18" i="1"/>
  <c r="D26" i="1"/>
  <c r="F25" i="1"/>
  <c r="F24" i="1"/>
  <c r="F23" i="1"/>
  <c r="F22" i="1"/>
  <c r="F21" i="1"/>
  <c r="F20" i="1"/>
  <c r="E18" i="1"/>
  <c r="E26" i="1"/>
  <c r="F9" i="1"/>
  <c r="F10" i="1"/>
  <c r="F11" i="1"/>
  <c r="F12" i="1"/>
  <c r="F13" i="1"/>
  <c r="F14" i="1"/>
  <c r="F15" i="1"/>
  <c r="F16" i="1"/>
  <c r="F17" i="1"/>
  <c r="F8" i="1"/>
  <c r="F26" i="1"/>
  <c r="E27" i="1"/>
  <c r="D27" i="1"/>
  <c r="B27" i="1"/>
  <c r="F41" i="1"/>
  <c r="F18" i="1"/>
  <c r="D18" i="5"/>
  <c r="D16" i="5"/>
  <c r="D22" i="5"/>
  <c r="F18" i="4" l="1"/>
  <c r="C50" i="4"/>
  <c r="F50" i="4" s="1"/>
  <c r="B27" i="4"/>
  <c r="F27" i="4" s="1"/>
  <c r="D20" i="5"/>
  <c r="D19" i="5"/>
  <c r="F49"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<sst xmlns="http://schemas.openxmlformats.org/spreadsheetml/2006/main" count="191" uniqueCount="85">
  <si>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</si>
  <si>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</si>
  <si>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</si>
  <si>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</si>
  <si>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</si>
  <si>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</si>
  <si>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</si>
  <si>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</si>
  <si>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</si>
  <si>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</si>
  <si>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</si>
  <si>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</si>
  <si>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</si>
  <si>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</si>
  <si>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</si>
  <si>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</si>
  <si>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</si>
  <si>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</si>
  <si>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</si>
  <si>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</si>
  <si>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</si>
  <si>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</si>
  <si>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</si>
  <si>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</si>
  <si>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</si>
  <si>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</si>
  <si>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</si>
  <si>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</si>
  <si>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</si>
  <si>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</si>
  <si>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</si>
  <si>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</si>
  <si>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</si>
  <si>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</si>
  <si>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</si>
  <si>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</si>
  <si>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</si>
  <si>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</si>
  <si>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</si>
  <si>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</si>
  <si>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</si>
  <si>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</si>
  <si>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</si>
  <si>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</si>
  <si>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</si>
  <si>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</si>
  <si>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</si>
  <si>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</si>
  <si>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</si>
  <si>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</si>
  <si>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</si>
  <si>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</si>
  <si>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</si>
  <si>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</si>
  <si>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</si>
  <si>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</si>
  <si>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</si>
  <si>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</si>
  <si>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</si>
  <si>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</si>
  <si>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</si>
  <si>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</si>
  <si>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</si>
  <si>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</si>
  <si>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</si>
  <si>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</si>
  <si>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</si>
  <si>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</si>
  <si>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</si>
  <si>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</si>
  <si>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</si>
  <si>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</si>
  <si>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</si>
  <si>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</si>
  <si>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</si>
  <si>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</si>
  <si>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</si>
  <si>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</si>
  <si>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</si>
  <si>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Sumter</t>
  </si>
  <si>
    <t>City of Sumter</t>
  </si>
  <si>
    <t>Beth Reames</t>
  </si>
  <si>
    <t>breames@sumtersc.gov</t>
  </si>
  <si>
    <t>803-436-2585</t>
  </si>
  <si>
    <t>803-436-2615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</si>
</sst>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75DF4FAD-6232-427E-AF3A-63FF9CE04AF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FC82B3D-5C86-4D04-9408-7CE9F01D448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50B93E2A-D691-4338-96F0-6B07080C024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821A65F5-5638-4D5E-9D0D-6791076C208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26CD190F-40B9-4D7A-BB2E-23E304E683F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reames@sumter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7" sqref="D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City of Sumter</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2255462</v>
      </c>
      <c r="C9" s="26"/>
      <c r="D9" s="26">
        <v>474019</v>
      </c>
      <c r="E9" s="26">
        <v>484306</v>
      </c>
      <c r="F9" s="14">
        <f t="shared" ref="F9:F27" si="0">B9+C9-D9</f>
        <v>1781443</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2255462</v>
      </c>
      <c r="C18" s="15">
        <f>SUM(C8:C17)</f>
        <v>0</v>
      </c>
      <c r="D18" s="15">
        <f>SUM(D8:D17)</f>
        <v>474019</v>
      </c>
      <c r="E18" s="15">
        <f>SUM(E8:E17)</f>
        <v>484306</v>
      </c>
      <c r="F18" s="15">
        <f t="shared" si="0"/>
        <v>1781443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3249497</v>
      </c>
      <c r="C22" s="26">
        <v>2130893</v>
      </c>
      <c r="D22" s="26">
        <v>1099856</v>
      </c>
      <c r="E22" s="26">
        <v>1226649</v>
      </c>
      <c r="F22" s="14">
        <f t="shared" si="0"/>
        <v>4280534</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3249497</v>
      </c>
      <c r="C26" s="15">
        <f>SUM(C20:C25)</f>
        <v>2130893</v>
      </c>
      <c r="D26" s="15">
        <f>SUM(D20:D25)</f>
        <v>1099856</v>
      </c>
      <c r="E26" s="15">
        <f>SUM(E20:E25)</f>
        <v>1226649</v>
      </c>
      <c r="F26" s="15">
        <f t="shared" si="0"/>
        <v>4280534</v>
      </c>
    </row>
    <row r="27" spans="1:6" ht="18" customHeight="1" thickTop="1" thickBot="1" x14ac:dyDescent="0.3">
      <c r="A27" s="10" t="s">
        <v>13</v>
      </c>
      <c r="B27" s="16">
        <f>SUM(B18,B26)</f>
        <v>5504959</v>
      </c>
      <c r="C27" s="16">
        <f>SUM(C18,C26)</f>
        <v>2130893</v>
      </c>
      <c r="D27" s="16">
        <f>SUM(D18,D26)</f>
        <v>1573875</v>
      </c>
      <c r="E27" s="16">
        <f>SUM(E18,E26)</f>
        <v>1710955</v>
      </c>
      <c r="F27" s="16">
        <f t="shared" si="0"/>
        <v>6061977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Sumter</v>
      </c>
      <c r="C1" s="55"/>
      <c r="D1" s="55"/>
      <c r="E1" s="3"/>
      <c r="F1" s="3"/>
    </row>
    <row r="2" spans="1:6" ht="13.5" customHeight="1" x14ac:dyDescent="0.25">
      <c r="A2" s="4" t="s">
        <v>17</v>
      </c>
      <c r="B2" s="55" t="str">
        <f>IF('General Data'!B4:D4&lt;&gt;"",'General Data'!B4:D4,"")</f>
        <v>City of Sumter</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772000</v>
      </c>
      <c r="C9" s="26"/>
      <c r="D9" s="26">
        <v>253000</v>
      </c>
      <c r="E9" s="26"/>
      <c r="F9" s="14">
        <f t="shared" ref="F9:F18" si="0">B9+C9-D9</f>
        <v>519000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57661193</v>
      </c>
      <c r="C15" s="26"/>
      <c r="D15" s="26">
        <v>2852723</v>
      </c>
      <c r="E15" s="26">
        <v>2930934</v>
      </c>
      <c r="F15" s="14">
        <f t="shared" si="0"/>
        <v>54808470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58433193</v>
      </c>
      <c r="C18" s="15">
        <f>SUM(C8:C17)</f>
        <v>0</v>
      </c>
      <c r="D18" s="15">
        <f>SUM(D8:D17)</f>
        <v>3105723</v>
      </c>
      <c r="E18" s="15">
        <f>SUM(E8:E17)</f>
        <v>2930934</v>
      </c>
      <c r="F18" s="15">
        <f t="shared" si="0"/>
        <v>55327470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v>384480</v>
      </c>
      <c r="D22" s="26">
        <v>24472</v>
      </c>
      <c r="E22" s="26">
        <v>74385</v>
      </c>
      <c r="F22" s="14">
        <f t="shared" si="1"/>
        <v>360008</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384480</v>
      </c>
      <c r="D26" s="15">
        <f>SUM(D20:D25)</f>
        <v>24472</v>
      </c>
      <c r="E26" s="15">
        <f>SUM(E20:E25)</f>
        <v>74385</v>
      </c>
      <c r="F26" s="15">
        <f t="shared" si="1"/>
        <v>360008</v>
      </c>
    </row>
    <row r="27" spans="1:6" ht="18" customHeight="1" thickTop="1" thickBot="1" x14ac:dyDescent="0.3">
      <c r="A27" s="10" t="s">
        <v>23</v>
      </c>
      <c r="B27" s="16">
        <f>SUM(B18,B26)</f>
        <v>58433193</v>
      </c>
      <c r="C27" s="16">
        <f>SUM(C18,C26)</f>
        <v>384480</v>
      </c>
      <c r="D27" s="16">
        <f>SUM(D18,D26)</f>
        <v>3130195</v>
      </c>
      <c r="E27" s="16">
        <f>SUM(E18,E26)</f>
        <v>3005319</v>
      </c>
      <c r="F27" s="15">
        <f t="shared" si="1"/>
        <v>55687478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Sumter</v>
      </c>
      <c r="C1" s="55"/>
      <c r="D1" s="29"/>
    </row>
    <row r="2" spans="1:4" ht="13.5" customHeight="1" x14ac:dyDescent="0.25">
      <c r="A2" s="4" t="s">
        <v>17</v>
      </c>
      <c r="B2" s="55" t="str">
        <f>IF('General Data'!B4:D4&lt;&gt;"",'General Data'!B4:D4,"")</f>
        <v>City of Sumter</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6061977</v>
      </c>
      <c r="D13" s="46"/>
    </row>
    <row r="14" spans="1:4" ht="13.5" x14ac:dyDescent="0.25">
      <c r="A14" s="66" t="s">
        <v>72</v>
      </c>
      <c r="B14" s="67"/>
      <c r="C14" s="42">
        <f>C12-C13</f>
        <v>-6061977</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Reames</dc:creator>
  <cp:lastModifiedBy>Hess, Kelly</cp:lastModifiedBy>
  <cp:lastPrinted>2017-11-28T21:16:20Z</cp:lastPrinted>
  <dcterms:created xsi:type="dcterms:W3CDTF">2003-10-04T05:22:12Z</dcterms:created>
  <dcterms:modified xsi:type="dcterms:W3CDTF">2018-06-14T20:51:40Z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d6aa639c3e6842e38987a9167b4624ba</vt:lpwstr>
  </property>
</Properties>
</file>