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24226"/>
  <mc:AlternateContent xmlns:mc="http://schemas.openxmlformats.org/markup-compatibility/2006">
    <mc:Choice Requires="x15">
      <x15ac:absPath xmlns:x15ac="http://schemas.microsoft.com/office/spreadsheetml/2010/11/ac" url="\\bcbad.state.sc.us\shared\ADMEIS\EIM\E160 - Local Debt\Datasets\2015-2017 Input Files\trashfiles\2017\"/>
    </mc:Choice>
  </mc:AlternateContent>
  <workbookProtection workbookPassword="CAA7" lockStructure="1"/>
  <bookViews>
    <workbookView xWindow="-15" yWindow="-15" windowWidth="14325" windowHeight="9660"/>
  </bookViews>
  <sheets>
    <sheet name="General Data" sheetId="6" r:id="rId1"/>
    <sheet name="General Obligation" sheetId="1" r:id="rId2"/>
    <sheet name="Revenue" sheetId="4" r:id="rId3"/>
    <sheet name="County Supplemental Data" sheetId="5" r:id="rId4"/>
  </sheets>
  <calcPr calcId="171027"/>
</workbook>
</file>

<file path=xl/calcChain.xml><?xml version="1.0" encoding="utf-8"?>
<calcChain xmlns="http://schemas.openxmlformats.org/spreadsheetml/2006/main">
  <c r="C12" i="5" l="1"/>
  <c r="C22" i="5"/>
  <c r="D18" i="5" s="1"/>
  <c r="B3" i="5"/>
  <c r="B2" i="5"/>
  <c r="B1" i="5"/>
  <c r="B49" i="4"/>
  <c r="B41" i="4"/>
  <c r="F41" i="4" s="1"/>
  <c r="C49" i="4"/>
  <c r="C50" i="4"/>
  <c r="C41" i="4"/>
  <c r="D49" i="4"/>
  <c r="F49" i="4" s="1"/>
  <c r="D41" i="4"/>
  <c r="E49" i="4"/>
  <c r="E41" i="4"/>
  <c r="E50" i="4"/>
  <c r="F48" i="4"/>
  <c r="F47" i="4"/>
  <c r="F46" i="4"/>
  <c r="F45" i="4"/>
  <c r="F44" i="4"/>
  <c r="F43" i="4"/>
  <c r="F40" i="4"/>
  <c r="F39" i="4"/>
  <c r="F38" i="4"/>
  <c r="F37" i="4"/>
  <c r="F36" i="4"/>
  <c r="F35" i="4"/>
  <c r="F34" i="4"/>
  <c r="F33" i="4"/>
  <c r="F32" i="4"/>
  <c r="F31" i="4"/>
  <c r="B26" i="4"/>
  <c r="F26" i="4" s="1"/>
  <c r="B18" i="4"/>
  <c r="B27" i="4"/>
  <c r="C18" i="4"/>
  <c r="C26" i="4"/>
  <c r="C27" i="4" s="1"/>
  <c r="D18" i="4"/>
  <c r="D26" i="4"/>
  <c r="D27" i="4" s="1"/>
  <c r="E18" i="4"/>
  <c r="E27" i="4" s="1"/>
  <c r="E26" i="4"/>
  <c r="F25" i="4"/>
  <c r="F24" i="4"/>
  <c r="F23" i="4"/>
  <c r="F22" i="4"/>
  <c r="F21" i="4"/>
  <c r="F20" i="4"/>
  <c r="F17" i="4"/>
  <c r="F16" i="4"/>
  <c r="F15" i="4"/>
  <c r="F14" i="4"/>
  <c r="F13" i="4"/>
  <c r="F12" i="4"/>
  <c r="F11" i="4"/>
  <c r="F10" i="4"/>
  <c r="F9" i="4"/>
  <c r="F8" i="4"/>
  <c r="B41" i="1"/>
  <c r="C41" i="1"/>
  <c r="C50" i="1" s="1"/>
  <c r="D41" i="1"/>
  <c r="E41" i="1"/>
  <c r="E50" i="1" s="1"/>
  <c r="F40" i="1"/>
  <c r="F39" i="1"/>
  <c r="F38" i="1"/>
  <c r="F37" i="1"/>
  <c r="F36" i="1"/>
  <c r="F35" i="1"/>
  <c r="F34" i="1"/>
  <c r="F33" i="1"/>
  <c r="F32" i="1"/>
  <c r="F31" i="1"/>
  <c r="B49" i="1"/>
  <c r="B50" i="1" s="1"/>
  <c r="C49" i="1"/>
  <c r="D49" i="1"/>
  <c r="F49" i="1" s="1"/>
  <c r="E49" i="1"/>
  <c r="F48" i="1"/>
  <c r="F47" i="1"/>
  <c r="F46" i="1"/>
  <c r="F45" i="1"/>
  <c r="F44" i="1"/>
  <c r="F43" i="1"/>
  <c r="B2" i="4"/>
  <c r="B3" i="4"/>
  <c r="B2" i="1"/>
  <c r="B3" i="1"/>
  <c r="B1" i="4"/>
  <c r="B1" i="1"/>
  <c r="B18" i="1"/>
  <c r="B26" i="1"/>
  <c r="F26" i="1" s="1"/>
  <c r="C18" i="1"/>
  <c r="F18" i="1" s="1"/>
  <c r="C26" i="1"/>
  <c r="D18" i="1"/>
  <c r="D27" i="1" s="1"/>
  <c r="D26" i="1"/>
  <c r="F25" i="1"/>
  <c r="F24" i="1"/>
  <c r="F23" i="1"/>
  <c r="F22" i="1"/>
  <c r="F21" i="1"/>
  <c r="F20" i="1"/>
  <c r="E18" i="1"/>
  <c r="E26" i="1"/>
  <c r="F9" i="1"/>
  <c r="F10" i="1"/>
  <c r="F11" i="1"/>
  <c r="F12" i="1"/>
  <c r="F13" i="1"/>
  <c r="F14" i="1"/>
  <c r="F15" i="1"/>
  <c r="F16" i="1"/>
  <c r="F17" i="1"/>
  <c r="F8" i="1"/>
  <c r="D16" i="5"/>
  <c r="D22" i="5"/>
  <c r="D21" i="5"/>
  <c r="D20" i="5"/>
  <c r="E27" i="1"/>
  <c r="B27" i="1"/>
  <c r="F27" i="1" s="1"/>
  <c r="C27" i="1"/>
  <c r="F41" i="1"/>
  <c r="F18" i="4"/>
  <c r="B50" i="4"/>
  <c r="F27" i="4" l="1"/>
  <c r="D50" i="1"/>
  <c r="F50" i="1" s="1"/>
  <c r="C13" i="5" s="1"/>
  <c r="C14" i="5" s="1"/>
  <c r="A17" i="6" s="1"/>
  <c r="D17" i="5"/>
  <c r="D19" i="5"/>
  <c r="D50" i="4"/>
  <c r="F50" i="4" s="1"/>
</calcChain>
</file>

<file path=xl/sharedStrings.xml><?xml version="1.0" encoding="utf-8"?>
<sst xmlns="http://schemas.openxmlformats.org/spreadsheetml/2006/main" count="196" uniqueCount="90">
  <si>
    <t>County</t>
  </si>
  <si>
    <t>Fiscal Year Ending</t>
  </si>
  <si>
    <t>Issued During Fiscal Year</t>
  </si>
  <si>
    <t>Amount Retired During Fiscal Year</t>
  </si>
  <si>
    <t>Outstanding at End of Fiscal Year</t>
  </si>
  <si>
    <t>Outstanding Principal Due Next Fiscal Year</t>
  </si>
  <si>
    <t>General Obligation Bond Debt</t>
  </si>
  <si>
    <t>Other General Obligation Debt</t>
  </si>
  <si>
    <t>Subtotal General Obligation Debt</t>
  </si>
  <si>
    <t>Subtotal Other General Obligation Debt</t>
  </si>
  <si>
    <t>General Obligation Debt Outstanding, Issued and Retired</t>
  </si>
  <si>
    <t>Office of South Carolina State Treasurer
Report of Local Government Debt</t>
  </si>
  <si>
    <t>Subtotal General Obligation Bond Debt</t>
  </si>
  <si>
    <t>Grand Total - General Obligation Debt</t>
  </si>
  <si>
    <r>
      <t xml:space="preserve">Section II:  Short Term Debt (one year or less)
</t>
    </r>
    <r>
      <rPr>
        <sz val="8"/>
        <rFont val="Arial Black"/>
        <family val="2"/>
      </rPr>
      <t>(Principal Amounts Only)</t>
    </r>
  </si>
  <si>
    <r>
      <t xml:space="preserve">Section I:  Long Term Debt (more than one year)
</t>
    </r>
    <r>
      <rPr>
        <sz val="8"/>
        <rFont val="Arial Black"/>
        <family val="2"/>
      </rPr>
      <t>(Principal Amounts Only)</t>
    </r>
  </si>
  <si>
    <r>
      <t>Instructions</t>
    </r>
    <r>
      <rPr>
        <sz val="10"/>
        <rFont val="Arial"/>
        <family val="2"/>
      </rPr>
      <t>: In these sections, include all debt that is to be repaid from the governmental entity's general fund.
General obligation debt is that which is secured by the full faith, credit and taxing power of the governmental entity.</t>
    </r>
  </si>
  <si>
    <t>Name of Reporting Entity</t>
  </si>
  <si>
    <r>
      <t>Instructions</t>
    </r>
    <r>
      <rPr>
        <sz val="10"/>
        <rFont val="Arial"/>
        <family val="2"/>
      </rPr>
      <t>: In these sections, include all debt that is to be repaid from revenue producing activities.
Revenue debt is that which is secured by the revenue produced from the project for which the borrowing was made.</t>
    </r>
  </si>
  <si>
    <t>Revenue Bond Debt</t>
  </si>
  <si>
    <t>Subtotal Revenue Bond Debt</t>
  </si>
  <si>
    <t>Other Revenue Debt</t>
  </si>
  <si>
    <t>Subtotal Other Revenue Debt</t>
  </si>
  <si>
    <t>Grand Total - Revenue Debt</t>
  </si>
  <si>
    <t>Subtotal Revenue Debt</t>
  </si>
  <si>
    <t>Revenue Debt Outstanding, Issued and Retired</t>
  </si>
  <si>
    <t>Prepared by</t>
  </si>
  <si>
    <t xml:space="preserve">  Preparer's e-mail address</t>
  </si>
  <si>
    <t xml:space="preserve">  Preparer's phone/fax</t>
  </si>
  <si>
    <t>phone</t>
  </si>
  <si>
    <t>fax</t>
  </si>
  <si>
    <t>Outstanding at Beginning of Fiscal Year*</t>
  </si>
  <si>
    <t>County Supplemental Data</t>
  </si>
  <si>
    <r>
      <t>Instructions</t>
    </r>
    <r>
      <rPr>
        <sz val="10"/>
        <rFont val="Arial"/>
        <family val="2"/>
      </rPr>
      <t>: In these sections, include most recent information available to the county concerning its taxes and collections,
sources of revenue, and major employers.</t>
    </r>
  </si>
  <si>
    <t>Section I:  Tax Data</t>
  </si>
  <si>
    <t>General Tax Data</t>
  </si>
  <si>
    <t>Total Revenue Sources</t>
  </si>
  <si>
    <t>Revenue Sources</t>
  </si>
  <si>
    <t>Section II:  Economic Profile</t>
  </si>
  <si>
    <t>Five Major Employers</t>
  </si>
  <si>
    <t>Amount</t>
  </si>
  <si>
    <t>Percent</t>
  </si>
  <si>
    <t>Number Employed in County</t>
  </si>
  <si>
    <t>Municipality</t>
  </si>
  <si>
    <t>School District</t>
  </si>
  <si>
    <t>Reporting Entity Type</t>
  </si>
  <si>
    <t>Return this form to</t>
  </si>
  <si>
    <r>
      <t xml:space="preserve">* </t>
    </r>
    <r>
      <rPr>
        <b/>
        <u/>
        <sz val="10"/>
        <rFont val="Arial"/>
        <family val="2"/>
      </rPr>
      <t>IMPORTANT</t>
    </r>
    <r>
      <rPr>
        <sz val="10"/>
        <rFont val="Arial"/>
      </rPr>
      <t xml:space="preserve"> - The amounts reflected in the "Outstanding at Beginning of Fiscal Year" must match the amounts reflected in the "Outstanding at End of Fiscal Year" from </t>
    </r>
    <r>
      <rPr>
        <i/>
        <u/>
        <sz val="10"/>
        <rFont val="Arial"/>
        <family val="2"/>
      </rPr>
      <t>LAST YEAR's</t>
    </r>
    <r>
      <rPr>
        <sz val="10"/>
        <rFont val="Arial"/>
      </rPr>
      <t xml:space="preserve"> report.  </t>
    </r>
    <r>
      <rPr>
        <b/>
        <u/>
        <sz val="10"/>
        <rFont val="Arial"/>
        <family val="2"/>
      </rPr>
      <t>If these totals do not match, you must attach an explanation for the discrepancy</t>
    </r>
    <r>
      <rPr>
        <u/>
        <sz val="10"/>
        <rFont val="Arial"/>
        <family val="2"/>
      </rPr>
      <t>.</t>
    </r>
  </si>
  <si>
    <t>Alerts</t>
  </si>
  <si>
    <t>Compliance with Debt Limitation</t>
  </si>
  <si>
    <t>Be sure to save a copy and that your report is attached when returning via e-mail.</t>
  </si>
  <si>
    <t>Special Purpose District</t>
  </si>
  <si>
    <t>Drainage/Flood Control</t>
  </si>
  <si>
    <t>Governmental Facilities</t>
  </si>
  <si>
    <t>Hospital</t>
  </si>
  <si>
    <t>Parks/Recreation</t>
  </si>
  <si>
    <t>Streets/Bridges</t>
  </si>
  <si>
    <t>Water Utility Only</t>
  </si>
  <si>
    <t>Sewer Utility Only</t>
  </si>
  <si>
    <t>Water/Sewer Combined</t>
  </si>
  <si>
    <t>Transit</t>
  </si>
  <si>
    <t>Other</t>
  </si>
  <si>
    <t>Mortgage Loans</t>
  </si>
  <si>
    <t>Bank Loans/Notes</t>
  </si>
  <si>
    <t>Capital Lease Purchase</t>
  </si>
  <si>
    <t>Other Lease Purchase Obligations</t>
  </si>
  <si>
    <t>Certificates of Participation</t>
  </si>
  <si>
    <t>Other General Obligations</t>
  </si>
  <si>
    <t>Assessed Property Valuation</t>
  </si>
  <si>
    <t>Current Tax Collections</t>
  </si>
  <si>
    <t>8% of Assessed Property Valuation</t>
  </si>
  <si>
    <t>Total General Obligation Debt Outstanding</t>
  </si>
  <si>
    <t>Debt Margin</t>
  </si>
  <si>
    <t>Property Taxes</t>
  </si>
  <si>
    <t>State Aid</t>
  </si>
  <si>
    <t>Federal Aid</t>
  </si>
  <si>
    <t>Fees, Fines and Forfeitures</t>
  </si>
  <si>
    <t>Interest Income</t>
  </si>
  <si>
    <t>sto.lgdr@sto.sc.gov</t>
  </si>
  <si>
    <t>York</t>
  </si>
  <si>
    <t>City of Tega Cay</t>
  </si>
  <si>
    <t>Robert Bartkin</t>
  </si>
  <si>
    <t>bbartkin@tegacaysc.gov</t>
  </si>
  <si>
    <t>803-548-3512</t>
  </si>
  <si>
    <t>803-548-1400</t>
  </si>
  <si>
    <t>Walmart</t>
  </si>
  <si>
    <t>Fort Mill School District</t>
  </si>
  <si>
    <t>Comporium Communications</t>
  </si>
  <si>
    <t>US Foods</t>
  </si>
  <si>
    <t>Resolute Food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</si>
</sst>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lt;=9999999]###\-####;\(###\)\ ###\-####"/>
  </numFmts>
  <fonts count="19" x14ac:knownFonts="1">
    <font>
      <sz val="10"/>
      <name val="Arial"/>
    </font>
    <font>
      <sz val="8"/>
      <name val="Arial"/>
    </font>
    <font>
      <b/>
      <sz val="8"/>
      <name val="Arial"/>
      <family val="2"/>
    </font>
    <font>
      <b/>
      <sz val="10"/>
      <name val="Arial"/>
      <family val="2"/>
    </font>
    <font>
      <sz val="10"/>
      <name val="Arial"/>
      <family val="2"/>
    </font>
    <font>
      <sz val="10"/>
      <name val="Arial Black"/>
      <family val="2"/>
    </font>
    <font>
      <sz val="12"/>
      <name val="Arial Black"/>
      <family val="2"/>
    </font>
    <font>
      <sz val="8"/>
      <name val="Arial Black"/>
      <family val="2"/>
    </font>
    <font>
      <u val="singleAccounting"/>
      <sz val="10"/>
      <name val="Arial"/>
    </font>
    <font>
      <sz val="14"/>
      <name val="Arial Black"/>
      <family val="2"/>
    </font>
    <font>
      <b/>
      <i/>
      <u/>
      <sz val="10"/>
      <name val="Arial"/>
      <family val="2"/>
    </font>
    <font>
      <vertAlign val="superscript"/>
      <sz val="10"/>
      <name val="Arial"/>
    </font>
    <font>
      <b/>
      <u/>
      <sz val="10"/>
      <name val="Arial"/>
      <family val="2"/>
    </font>
    <font>
      <i/>
      <u/>
      <sz val="10"/>
      <name val="Arial"/>
      <family val="2"/>
    </font>
    <font>
      <sz val="10"/>
      <name val="Courier New"/>
      <family val="3"/>
    </font>
    <font>
      <u/>
      <sz val="10"/>
      <color indexed="12"/>
      <name val="Arial"/>
    </font>
    <font>
      <sz val="6"/>
      <color indexed="9"/>
      <name val="Arial"/>
      <family val="2"/>
    </font>
    <font>
      <sz val="6"/>
      <name val="Arial"/>
      <family val="2"/>
    </font>
    <font>
      <u/>
      <sz val="10"/>
      <name val="Arial"/>
      <family val="2"/>
    </font>
  </fonts>
  <fills count="3">
    <fill>
      <patternFill patternType="none"/>
    </fill>
    <fill>
      <patternFill patternType="gray125"/>
    </fill>
    <fill>
      <patternFill patternType="solid">
        <fgColor indexed="22"/>
        <bgColor indexed="64"/>
      </patternFill>
    </fill>
  </fills>
  <borders count="17">
    <border>
      <left/>
      <right/>
      <top/>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style="hair">
        <color indexed="22"/>
      </top>
      <bottom/>
      <diagonal/>
    </border>
    <border>
      <left style="thin">
        <color indexed="22"/>
      </left>
      <right style="thin">
        <color indexed="22"/>
      </right>
      <top/>
      <bottom style="thin">
        <color indexed="22"/>
      </bottom>
      <diagonal/>
    </border>
    <border>
      <left style="thin">
        <color indexed="22"/>
      </left>
      <right style="thin">
        <color indexed="22"/>
      </right>
      <top style="thin">
        <color indexed="22"/>
      </top>
      <bottom style="double">
        <color indexed="22"/>
      </bottom>
      <diagonal/>
    </border>
    <border>
      <left style="thin">
        <color indexed="22"/>
      </left>
      <right style="thin">
        <color indexed="22"/>
      </right>
      <top style="double">
        <color indexed="22"/>
      </top>
      <bottom style="double">
        <color indexed="22"/>
      </bottom>
      <diagonal/>
    </border>
    <border>
      <left style="thin">
        <color indexed="22"/>
      </left>
      <right/>
      <top style="thin">
        <color indexed="22"/>
      </top>
      <bottom style="thin">
        <color indexed="22"/>
      </bottom>
      <diagonal/>
    </border>
    <border>
      <left style="thin">
        <color indexed="22"/>
      </left>
      <right/>
      <top style="thin">
        <color indexed="22"/>
      </top>
      <bottom style="double">
        <color indexed="22"/>
      </bottom>
      <diagonal/>
    </border>
    <border>
      <left style="thin">
        <color indexed="22"/>
      </left>
      <right style="thin">
        <color indexed="22"/>
      </right>
      <top style="hair">
        <color indexed="22"/>
      </top>
      <bottom style="thin">
        <color indexed="22"/>
      </bottom>
      <diagonal/>
    </border>
    <border>
      <left style="thin">
        <color indexed="22"/>
      </left>
      <right/>
      <top style="thin">
        <color indexed="22"/>
      </top>
      <bottom/>
      <diagonal/>
    </border>
    <border>
      <left/>
      <right/>
      <top style="thin">
        <color indexed="22"/>
      </top>
      <bottom style="thin">
        <color indexed="22"/>
      </bottom>
      <diagonal/>
    </border>
    <border>
      <left/>
      <right/>
      <top style="double">
        <color indexed="22"/>
      </top>
      <bottom/>
      <diagonal/>
    </border>
    <border>
      <left/>
      <right/>
      <top/>
      <bottom style="hair">
        <color indexed="22"/>
      </bottom>
      <diagonal/>
    </border>
    <border>
      <left/>
      <right/>
      <top/>
      <bottom style="thin">
        <color indexed="22"/>
      </bottom>
      <diagonal/>
    </border>
    <border>
      <left/>
      <right style="thin">
        <color indexed="22"/>
      </right>
      <top style="thin">
        <color indexed="22"/>
      </top>
      <bottom style="thin">
        <color indexed="22"/>
      </bottom>
      <diagonal/>
    </border>
    <border>
      <left/>
      <right style="thin">
        <color indexed="22"/>
      </right>
      <top/>
      <bottom/>
      <diagonal/>
    </border>
    <border>
      <left/>
      <right style="thin">
        <color indexed="22"/>
      </right>
      <top style="thin">
        <color indexed="22"/>
      </top>
      <bottom style="double">
        <color indexed="22"/>
      </bottom>
      <diagonal/>
    </border>
  </borders>
  <cellStyleXfs count="2">
    <xf numFmtId="0" fontId="0" fillId="0" borderId="0"/>
    <xf numFmtId="0" fontId="15" fillId="0" borderId="0" applyNumberFormat="0" applyFill="0" applyBorder="0" applyAlignment="0" applyProtection="0">
      <alignment vertical="top"/>
      <protection locked="0"/>
    </xf>
  </cellStyleXfs>
  <cellXfs count="76">
    <xf numFmtId="0" fontId="0" fillId="0" borderId="0" xfId="0"/>
    <xf numFmtId="0" fontId="8" fillId="0" borderId="0" xfId="0" applyFont="1"/>
    <xf numFmtId="0" fontId="8" fillId="0" borderId="0" xfId="0" applyFont="1" applyAlignment="1">
      <alignment wrapText="1"/>
    </xf>
    <xf numFmtId="0" fontId="0" fillId="0" borderId="0" xfId="0" applyBorder="1" applyAlignment="1"/>
    <xf numFmtId="0" fontId="7" fillId="0" borderId="0" xfId="0" applyFont="1" applyBorder="1" applyAlignment="1"/>
    <xf numFmtId="0" fontId="0" fillId="0" borderId="1" xfId="0" applyBorder="1"/>
    <xf numFmtId="0" fontId="3" fillId="0" borderId="2" xfId="0" applyFont="1" applyBorder="1" applyAlignment="1">
      <alignment horizontal="left"/>
    </xf>
    <xf numFmtId="0" fontId="3" fillId="0" borderId="1" xfId="0" applyFont="1" applyBorder="1"/>
    <xf numFmtId="0" fontId="3" fillId="0" borderId="3" xfId="0" applyFont="1" applyBorder="1"/>
    <xf numFmtId="0" fontId="3" fillId="0" borderId="4" xfId="0" applyFont="1" applyFill="1" applyBorder="1"/>
    <xf numFmtId="0" fontId="3" fillId="0" borderId="5" xfId="0" applyFont="1" applyFill="1" applyBorder="1"/>
    <xf numFmtId="0" fontId="2" fillId="0" borderId="6" xfId="0" applyFont="1" applyBorder="1" applyAlignment="1">
      <alignment horizontal="center" wrapText="1"/>
    </xf>
    <xf numFmtId="0" fontId="0" fillId="0" borderId="6" xfId="0" applyBorder="1" applyAlignment="1">
      <alignment horizontal="center"/>
    </xf>
    <xf numFmtId="0" fontId="0" fillId="2" borderId="6" xfId="0" applyFill="1" applyBorder="1" applyAlignment="1">
      <alignment horizontal="center"/>
    </xf>
    <xf numFmtId="38" fontId="14" fillId="0" borderId="1" xfId="0" applyNumberFormat="1" applyFont="1" applyFill="1" applyBorder="1"/>
    <xf numFmtId="38" fontId="14" fillId="0" borderId="4" xfId="0" applyNumberFormat="1" applyFont="1" applyFill="1" applyBorder="1"/>
    <xf numFmtId="38" fontId="14" fillId="0" borderId="5" xfId="0" applyNumberFormat="1" applyFont="1" applyFill="1" applyBorder="1"/>
    <xf numFmtId="38" fontId="14" fillId="0" borderId="6" xfId="0" applyNumberFormat="1" applyFont="1" applyBorder="1" applyAlignment="1"/>
    <xf numFmtId="38" fontId="14" fillId="0" borderId="7" xfId="0" applyNumberFormat="1" applyFont="1" applyFill="1" applyBorder="1" applyAlignment="1"/>
    <xf numFmtId="0" fontId="0" fillId="0" borderId="0" xfId="0" applyBorder="1" applyAlignment="1" applyProtection="1"/>
    <xf numFmtId="0" fontId="0" fillId="0" borderId="0" xfId="0" applyProtection="1"/>
    <xf numFmtId="0" fontId="7" fillId="0" borderId="0" xfId="0" applyFont="1" applyBorder="1" applyAlignment="1" applyProtection="1"/>
    <xf numFmtId="0" fontId="7" fillId="0" borderId="0" xfId="0" applyFont="1" applyBorder="1" applyAlignment="1" applyProtection="1">
      <alignment vertical="top" wrapText="1"/>
    </xf>
    <xf numFmtId="0" fontId="14" fillId="0" borderId="0" xfId="0" applyFont="1" applyBorder="1" applyAlignment="1" applyProtection="1">
      <alignment horizontal="left"/>
    </xf>
    <xf numFmtId="0" fontId="7" fillId="0" borderId="0" xfId="0" applyFont="1" applyFill="1" applyBorder="1" applyAlignment="1" applyProtection="1"/>
    <xf numFmtId="0" fontId="11" fillId="0" borderId="0" xfId="0" applyFont="1" applyBorder="1" applyAlignment="1" applyProtection="1">
      <alignment horizontal="center"/>
    </xf>
    <xf numFmtId="38" fontId="14" fillId="0" borderId="1" xfId="0" applyNumberFormat="1" applyFont="1" applyBorder="1" applyProtection="1">
      <protection locked="0"/>
    </xf>
    <xf numFmtId="38" fontId="14" fillId="0" borderId="6" xfId="0" applyNumberFormat="1" applyFont="1" applyBorder="1" applyAlignment="1" applyProtection="1">
      <protection locked="0"/>
    </xf>
    <xf numFmtId="14" fontId="14" fillId="0" borderId="0" xfId="0" applyNumberFormat="1" applyFont="1" applyBorder="1" applyAlignment="1">
      <alignment horizontal="left"/>
    </xf>
    <xf numFmtId="0" fontId="14" fillId="0" borderId="0" xfId="0" applyFont="1" applyBorder="1" applyAlignment="1"/>
    <xf numFmtId="14" fontId="14" fillId="0" borderId="0" xfId="0" applyNumberFormat="1" applyFont="1" applyBorder="1" applyAlignment="1"/>
    <xf numFmtId="0" fontId="16" fillId="0" borderId="0" xfId="0" applyFont="1" applyBorder="1" applyAlignment="1" applyProtection="1">
      <alignment horizontal="left" vertical="top" wrapText="1"/>
    </xf>
    <xf numFmtId="0" fontId="16" fillId="0" borderId="0" xfId="0" applyFont="1" applyBorder="1" applyAlignment="1" applyProtection="1">
      <alignment horizontal="left" vertical="top"/>
    </xf>
    <xf numFmtId="0" fontId="17" fillId="0" borderId="0" xfId="0" applyFont="1" applyBorder="1" applyAlignment="1" applyProtection="1">
      <alignment vertical="top" wrapText="1"/>
    </xf>
    <xf numFmtId="0" fontId="7" fillId="0" borderId="0" xfId="0" applyFont="1" applyBorder="1" applyAlignment="1">
      <alignment vertical="top" wrapText="1"/>
    </xf>
    <xf numFmtId="0" fontId="2" fillId="0" borderId="8" xfId="0" applyFont="1" applyBorder="1" applyAlignment="1">
      <alignment horizontal="center" vertical="center" wrapText="1"/>
    </xf>
    <xf numFmtId="0" fontId="2" fillId="0" borderId="8" xfId="0" applyFont="1" applyFill="1" applyBorder="1" applyAlignment="1">
      <alignment horizontal="center" vertical="center" wrapText="1"/>
    </xf>
    <xf numFmtId="0" fontId="8" fillId="0" borderId="0" xfId="0" applyFont="1" applyAlignment="1">
      <alignment vertical="center" wrapText="1"/>
    </xf>
    <xf numFmtId="0" fontId="2" fillId="0" borderId="3" xfId="0" applyFont="1" applyBorder="1" applyAlignment="1">
      <alignment horizontal="center" vertical="center" wrapText="1"/>
    </xf>
    <xf numFmtId="0" fontId="2" fillId="0" borderId="3"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Fill="1" applyBorder="1" applyAlignment="1">
      <alignment horizontal="center" vertical="center" wrapText="1"/>
    </xf>
    <xf numFmtId="38" fontId="14" fillId="0" borderId="6" xfId="0" applyNumberFormat="1" applyFont="1" applyBorder="1" applyAlignment="1" applyProtection="1"/>
    <xf numFmtId="0" fontId="2" fillId="0" borderId="9" xfId="0" applyFont="1" applyBorder="1" applyAlignment="1">
      <alignment horizontal="center" wrapText="1"/>
    </xf>
    <xf numFmtId="0" fontId="3" fillId="0" borderId="1" xfId="0" applyFont="1" applyBorder="1" applyAlignment="1"/>
    <xf numFmtId="0" fontId="3" fillId="0" borderId="1" xfId="0" applyFont="1" applyBorder="1" applyAlignment="1" applyProtection="1"/>
    <xf numFmtId="38" fontId="14" fillId="2" borderId="6" xfId="0" applyNumberFormat="1" applyFont="1" applyFill="1" applyBorder="1" applyAlignment="1" applyProtection="1"/>
    <xf numFmtId="0" fontId="15" fillId="0" borderId="0" xfId="1" applyAlignment="1" applyProtection="1"/>
    <xf numFmtId="0" fontId="0" fillId="0" borderId="0" xfId="0"/>
    <xf numFmtId="0" fontId="14" fillId="0" borderId="10" xfId="0" applyFont="1" applyBorder="1" applyAlignment="1" applyProtection="1">
      <alignment horizontal="left"/>
      <protection locked="0"/>
    </xf>
    <xf numFmtId="0" fontId="9" fillId="0" borderId="0" xfId="0" applyFont="1" applyBorder="1" applyAlignment="1" applyProtection="1">
      <alignment horizontal="left" vertical="center" wrapText="1"/>
    </xf>
    <xf numFmtId="14" fontId="14" fillId="0" borderId="10" xfId="0" applyNumberFormat="1" applyFont="1" applyBorder="1" applyAlignment="1" applyProtection="1">
      <alignment horizontal="left"/>
      <protection locked="0"/>
    </xf>
    <xf numFmtId="164" fontId="14" fillId="0" borderId="10" xfId="0" applyNumberFormat="1" applyFont="1" applyBorder="1" applyAlignment="1" applyProtection="1">
      <alignment horizontal="left"/>
      <protection locked="0"/>
    </xf>
    <xf numFmtId="0" fontId="15" fillId="0" borderId="10" xfId="1" applyBorder="1" applyAlignment="1" applyProtection="1">
      <alignment horizontal="left"/>
      <protection locked="0"/>
    </xf>
    <xf numFmtId="14" fontId="14" fillId="0" borderId="0" xfId="0" applyNumberFormat="1" applyFont="1" applyBorder="1" applyAlignment="1">
      <alignment horizontal="left"/>
    </xf>
    <xf numFmtId="0" fontId="14" fillId="0" borderId="0" xfId="0" applyFont="1" applyBorder="1" applyAlignment="1">
      <alignment horizontal="left"/>
    </xf>
    <xf numFmtId="0" fontId="0" fillId="0" borderId="11" xfId="0" applyBorder="1" applyAlignment="1">
      <alignment horizontal="left" wrapText="1"/>
    </xf>
    <xf numFmtId="0" fontId="6" fillId="0" borderId="0" xfId="0" applyFont="1" applyAlignment="1">
      <alignment horizontal="center" wrapText="1"/>
    </xf>
    <xf numFmtId="0" fontId="5" fillId="0" borderId="12" xfId="0" applyFont="1" applyBorder="1" applyAlignment="1">
      <alignment horizontal="center" vertical="center" wrapText="1"/>
    </xf>
    <xf numFmtId="0" fontId="5" fillId="0" borderId="13" xfId="0" applyFont="1" applyBorder="1" applyAlignment="1">
      <alignment horizontal="center" vertical="center" wrapText="1"/>
    </xf>
    <xf numFmtId="0" fontId="10" fillId="0" borderId="0" xfId="0" applyFont="1" applyAlignment="1">
      <alignment horizontal="left" vertical="center" wrapText="1"/>
    </xf>
    <xf numFmtId="0" fontId="5" fillId="0" borderId="0" xfId="0" applyFont="1" applyAlignment="1">
      <alignment horizontal="left" vertical="center" wrapText="1"/>
    </xf>
    <xf numFmtId="0" fontId="7" fillId="0" borderId="0" xfId="0" applyFont="1" applyBorder="1" applyAlignment="1">
      <alignment horizontal="left" vertical="top" wrapText="1"/>
    </xf>
    <xf numFmtId="0" fontId="3" fillId="0" borderId="7" xfId="0" applyFont="1" applyFill="1" applyBorder="1" applyAlignment="1">
      <alignment horizontal="left"/>
    </xf>
    <xf numFmtId="0" fontId="3" fillId="0" borderId="16" xfId="0" applyFont="1" applyFill="1" applyBorder="1" applyAlignment="1">
      <alignment horizontal="left"/>
    </xf>
    <xf numFmtId="0" fontId="14" fillId="0" borderId="6" xfId="0" applyFont="1" applyBorder="1" applyAlignment="1" applyProtection="1">
      <alignment horizontal="left"/>
      <protection locked="0"/>
    </xf>
    <xf numFmtId="0" fontId="0" fillId="0" borderId="6" xfId="0" applyBorder="1" applyAlignment="1">
      <alignment horizontal="left"/>
    </xf>
    <xf numFmtId="0" fontId="0" fillId="0" borderId="14" xfId="0" applyBorder="1" applyAlignment="1">
      <alignment horizontal="left"/>
    </xf>
    <xf numFmtId="0" fontId="3" fillId="0" borderId="6" xfId="0" applyFont="1" applyBorder="1" applyAlignment="1">
      <alignment horizontal="left"/>
    </xf>
    <xf numFmtId="0" fontId="3" fillId="0" borderId="10" xfId="0" applyFont="1" applyBorder="1" applyAlignment="1">
      <alignment horizontal="left"/>
    </xf>
    <xf numFmtId="0" fontId="3" fillId="0" borderId="1" xfId="0" applyFont="1" applyBorder="1" applyAlignment="1"/>
    <xf numFmtId="0" fontId="0" fillId="0" borderId="6" xfId="0" applyBorder="1" applyAlignment="1">
      <alignment horizontal="center"/>
    </xf>
    <xf numFmtId="0" fontId="0" fillId="0" borderId="10" xfId="0" applyBorder="1" applyAlignment="1">
      <alignment horizontal="center"/>
    </xf>
    <xf numFmtId="0" fontId="5" fillId="0" borderId="0" xfId="0" applyFont="1" applyBorder="1" applyAlignment="1">
      <alignment horizontal="center" vertical="center" wrapText="1"/>
    </xf>
    <xf numFmtId="0" fontId="3" fillId="0" borderId="0" xfId="0" applyFont="1" applyBorder="1" applyAlignment="1">
      <alignment horizontal="center"/>
    </xf>
    <xf numFmtId="0" fontId="3" fillId="0" borderId="15"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drawing1.xml.rels><?xml version="1.0" encoding="UTF-8" standalone="yes"?>
<Relationships xmlns="http://schemas.openxmlformats.org/package/2006/relationships"><Relationship Id="rId1" Type="http://schemas.openxmlformats.org/officeDocument/2006/relationships/image" Target="../media/image2.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2</xdr:row>
      <xdr:rowOff>0</xdr:rowOff>
    </xdr:to>
    <xdr:pic>
      <xdr:nvPicPr>
        <xdr:cNvPr id="4123" name="Picture 1" descr="scstateseal">
          <a:extLst>
            <a:ext uri="{FF2B5EF4-FFF2-40B4-BE49-F238E27FC236}">
              <a16:creationId xmlns:a16="http://schemas.microsoft.com/office/drawing/2014/main" id="{5FBA2B61-91A6-4D35-8E9C-B83A746944EC}"/>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mc:AlternateContent xmlns:mc="http://schemas.openxmlformats.org/markup-compatibility/2006">
    <mc:Choice xmlns:a14="http://schemas.microsoft.com/office/drawing/2010/main" Requires="a14">
      <xdr:twoCellAnchor editAs="oneCell">
        <xdr:from>
          <xdr:col>3</xdr:col>
          <xdr:colOff>1000125</xdr:colOff>
          <xdr:row>10</xdr:row>
          <xdr:rowOff>85725</xdr:rowOff>
        </xdr:from>
        <xdr:to>
          <xdr:col>5</xdr:col>
          <xdr:colOff>9525</xdr:colOff>
          <xdr:row>12</xdr:row>
          <xdr:rowOff>0</xdr:rowOff>
        </xdr:to>
        <xdr:sp macro="" textlink="">
          <xdr:nvSpPr>
            <xdr:cNvPr id="4113" name="CommandButton1" hidden="1">
              <a:extLst>
                <a:ext uri="{63B3BB69-23CF-44E3-9099-C40C66FF867C}">
                  <a14:compatExt spid="_x0000_s4113"/>
                </a:ext>
                <a:ext uri="{FF2B5EF4-FFF2-40B4-BE49-F238E27FC236}">
                  <a16:creationId xmlns:a16="http://schemas.microsoft.com/office/drawing/2014/main" id="{11EC6302-9772-49E6-A1DC-3E5A39AEDB21}"/>
                </a:ext>
              </a:extLst>
            </xdr:cNvPr>
            <xdr:cNvSpPr/>
          </xdr:nvSpPr>
          <xdr:spPr bwMode="auto">
            <a:xfrm>
              <a:off x="0" y="0"/>
              <a:ext cx="0" cy="0"/>
            </a:xfrm>
            <a:prstGeom prst="rect">
              <a:avLst/>
            </a:prstGeom>
            <a:noFill/>
            <a:ln>
              <a:noFill/>
            </a:ln>
            <a:effectLst/>
            <a:extLst>
              <a:ext uri="{91240B29-F687-4F45-9708-019B960494DF}">
                <a14:hiddenLine w="1">
                  <a:noFill/>
                  <a:miter lim="800000"/>
                  <a:headEnd/>
                  <a:tailEnd/>
                </a14:hiddenLine>
              </a:ext>
              <a:ext uri="{AF507438-7753-43E0-B8FC-AC1667EBCBE1}">
                <a14:hiddenEffects>
                  <a:effectLst>
                    <a:outerShdw dist="35921" dir="2700000" algn="ctr" rotWithShape="0">
                      <a:srgbClr val="000000"/>
                    </a:outerShdw>
                  </a:effectLst>
                </a14:hiddenEffects>
              </a:ext>
              <a:ext uri="{53640926-AAD7-44D8-BBD7-CCE9431645EC}">
                <a14:shadowObscured val="1"/>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1034" name="Picture 1" descr="scstateseal">
          <a:extLst>
            <a:ext uri="{FF2B5EF4-FFF2-40B4-BE49-F238E27FC236}">
              <a16:creationId xmlns:a16="http://schemas.microsoft.com/office/drawing/2014/main" id="{8A181AC8-021D-4315-B2C6-C8AAE7CC5FED}"/>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ffectLst/>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lgn="ctr">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47625</xdr:colOff>
      <xdr:row>0</xdr:row>
      <xdr:rowOff>0</xdr:rowOff>
    </xdr:from>
    <xdr:to>
      <xdr:col>5</xdr:col>
      <xdr:colOff>962025</xdr:colOff>
      <xdr:row>3</xdr:row>
      <xdr:rowOff>400050</xdr:rowOff>
    </xdr:to>
    <xdr:pic>
      <xdr:nvPicPr>
        <xdr:cNvPr id="2056" name="Picture 1" descr="scstateseal">
          <a:extLst>
            <a:ext uri="{FF2B5EF4-FFF2-40B4-BE49-F238E27FC236}">
              <a16:creationId xmlns:a16="http://schemas.microsoft.com/office/drawing/2014/main" id="{9FD59119-ECC7-46E7-9DD9-48029FEA7855}"/>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3</xdr:col>
      <xdr:colOff>371475</xdr:colOff>
      <xdr:row>0</xdr:row>
      <xdr:rowOff>0</xdr:rowOff>
    </xdr:from>
    <xdr:to>
      <xdr:col>3</xdr:col>
      <xdr:colOff>1285875</xdr:colOff>
      <xdr:row>3</xdr:row>
      <xdr:rowOff>400050</xdr:rowOff>
    </xdr:to>
    <xdr:pic>
      <xdr:nvPicPr>
        <xdr:cNvPr id="3080" name="Picture 1" descr="scstateseal">
          <a:extLst>
            <a:ext uri="{FF2B5EF4-FFF2-40B4-BE49-F238E27FC236}">
              <a16:creationId xmlns:a16="http://schemas.microsoft.com/office/drawing/2014/main" id="{4F5612FC-19AC-4B3C-BFED-150D848498C2}"/>
            </a:ext>
          </a:extLst>
        </xdr:cNvPr>
        <xdr:cNvPicPr>
          <a:picLocks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953250" y="0"/>
          <a:ext cx="914400" cy="914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openxmlformats.org/officeDocument/2006/relationships/image" Target="../media/image1.emf"/><Relationship Id="rId2" Type="http://schemas.openxmlformats.org/officeDocument/2006/relationships/hyperlink" Target="mailto:bbartkin@tegacaysc.gov" TargetMode="External"/><Relationship Id="rId1" Type="http://schemas.openxmlformats.org/officeDocument/2006/relationships/hyperlink" Target="mailto:sto.lgdr@sto.sc.gov" TargetMode="External"/><Relationship Id="rId6" Type="http://schemas.openxmlformats.org/officeDocument/2006/relationships/control" Target="../activeX/activeX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K20"/>
  <sheetViews>
    <sheetView showGridLines="0" tabSelected="1" zoomScaleNormal="100" workbookViewId="0">
      <selection activeCell="B16" sqref="B16:B17"/>
    </sheetView>
  </sheetViews>
  <sheetFormatPr defaultColWidth="0" defaultRowHeight="12.75" zeroHeight="1" x14ac:dyDescent="0.2"/>
  <cols>
    <col min="1" max="1" width="40.7109375" customWidth="1"/>
    <col min="2" max="5" width="15.7109375" customWidth="1"/>
    <col min="6" max="6" width="18.7109375" customWidth="1"/>
    <col min="7" max="11" width="15.7109375" hidden="1" customWidth="1"/>
  </cols>
  <sheetData>
    <row r="1" spans="1:6" ht="36" customHeight="1" x14ac:dyDescent="0.2">
      <c r="A1" s="50" t="s">
        <v>11</v>
      </c>
      <c r="B1" s="50"/>
      <c r="C1" s="50"/>
      <c r="D1" s="50"/>
      <c r="E1" s="50"/>
      <c r="F1" s="19"/>
    </row>
    <row r="2" spans="1:6" ht="36" customHeight="1" x14ac:dyDescent="0.2">
      <c r="A2" s="50"/>
      <c r="B2" s="50"/>
      <c r="C2" s="50"/>
      <c r="D2" s="50"/>
      <c r="E2" s="50"/>
      <c r="F2" s="19"/>
    </row>
    <row r="3" spans="1:6" ht="13.5" customHeight="1" x14ac:dyDescent="0.25">
      <c r="A3" s="21" t="s">
        <v>0</v>
      </c>
      <c r="B3" s="49" t="s">
        <v>79</v>
      </c>
      <c r="C3" s="49"/>
      <c r="D3" s="49"/>
      <c r="E3" s="49"/>
      <c r="F3" s="20"/>
    </row>
    <row r="4" spans="1:6" ht="13.5" customHeight="1" x14ac:dyDescent="0.25">
      <c r="A4" s="21" t="s">
        <v>17</v>
      </c>
      <c r="B4" s="49" t="s">
        <v>80</v>
      </c>
      <c r="C4" s="49"/>
      <c r="D4" s="49"/>
      <c r="E4" s="49"/>
      <c r="F4" s="20"/>
    </row>
    <row r="5" spans="1:6" ht="13.5" customHeight="1" x14ac:dyDescent="0.25">
      <c r="A5" s="22" t="s">
        <v>45</v>
      </c>
      <c r="B5" s="49" t="s">
        <v>43</v>
      </c>
      <c r="C5" s="49"/>
      <c r="D5" s="49"/>
      <c r="E5" s="49"/>
      <c r="F5" s="23"/>
    </row>
    <row r="6" spans="1:6" ht="13.5" x14ac:dyDescent="0.25">
      <c r="A6" s="21" t="s">
        <v>1</v>
      </c>
      <c r="B6" s="51">
        <v>42916</v>
      </c>
      <c r="C6" s="51"/>
      <c r="D6" s="51"/>
      <c r="E6" s="51"/>
      <c r="F6" s="31" t="s">
        <v>0</v>
      </c>
    </row>
    <row r="7" spans="1:6" ht="13.5" x14ac:dyDescent="0.25">
      <c r="A7" s="24" t="s">
        <v>26</v>
      </c>
      <c r="B7" s="49" t="s">
        <v>81</v>
      </c>
      <c r="C7" s="49"/>
      <c r="D7" s="49"/>
      <c r="E7" s="49"/>
      <c r="F7" s="31" t="s">
        <v>43</v>
      </c>
    </row>
    <row r="8" spans="1:6" ht="13.5" x14ac:dyDescent="0.25">
      <c r="A8" s="24" t="s">
        <v>27</v>
      </c>
      <c r="B8" s="53" t="s">
        <v>82</v>
      </c>
      <c r="C8" s="53"/>
      <c r="D8" s="53"/>
      <c r="E8" s="53"/>
      <c r="F8" s="31" t="s">
        <v>44</v>
      </c>
    </row>
    <row r="9" spans="1:6" ht="13.5" x14ac:dyDescent="0.25">
      <c r="A9" s="24" t="s">
        <v>28</v>
      </c>
      <c r="B9" s="52" t="s">
        <v>83</v>
      </c>
      <c r="C9" s="52"/>
      <c r="D9" s="52" t="s">
        <v>84</v>
      </c>
      <c r="E9" s="52"/>
      <c r="F9" s="32" t="s">
        <v>51</v>
      </c>
    </row>
    <row r="10" spans="1:6" ht="14.25" x14ac:dyDescent="0.2">
      <c r="A10" s="20"/>
      <c r="B10" s="25" t="s">
        <v>29</v>
      </c>
      <c r="C10" s="25"/>
      <c r="D10" s="25" t="s">
        <v>30</v>
      </c>
      <c r="E10" s="20"/>
      <c r="F10" s="33"/>
    </row>
    <row r="11" spans="1:6" x14ac:dyDescent="0.2"/>
    <row r="12" spans="1:6" ht="13.5" x14ac:dyDescent="0.25">
      <c r="A12" s="24" t="s">
        <v>46</v>
      </c>
      <c r="B12" s="47" t="s">
        <v>78</v>
      </c>
      <c r="C12" s="48"/>
      <c r="D12" s="48"/>
      <c r="E12" s="48"/>
    </row>
    <row r="13" spans="1:6" x14ac:dyDescent="0.2"/>
    <row r="14" spans="1:6" ht="13.5" x14ac:dyDescent="0.25">
      <c r="A14" s="24" t="s">
        <v>50</v>
      </c>
    </row>
    <row r="15" spans="1:6" x14ac:dyDescent="0.2"/>
    <row r="16" spans="1:6" ht="13.5" x14ac:dyDescent="0.25">
      <c r="A16" s="24" t="s">
        <v>48</v>
      </c>
    </row>
    <row r="17" spans="1:1" x14ac:dyDescent="0.2">
      <c r="A17" t="str">
        <f>IF(AND(B5="County",'County Supplemental Data'!C14&lt;0),"General Obligation Debt Exceeds Debt Limitation.  Please provide supporting justification.","")</f>
        <v/>
      </c>
    </row>
    <row r="18" spans="1:1" x14ac:dyDescent="0.2"/>
    <row r="19" spans="1:1" x14ac:dyDescent="0.2"/>
    <row r="20" spans="1:1" x14ac:dyDescent="0.2"/>
  </sheetData>
  <sheetProtection selectLockedCells="1"/>
  <mergeCells count="10">
    <mergeCell ref="B12:E12"/>
    <mergeCell ref="B3:E3"/>
    <mergeCell ref="B4:E4"/>
    <mergeCell ref="A1:E2"/>
    <mergeCell ref="B5:E5"/>
    <mergeCell ref="B6:E6"/>
    <mergeCell ref="B9:C9"/>
    <mergeCell ref="D9:E9"/>
    <mergeCell ref="B8:E8"/>
    <mergeCell ref="B7:E7"/>
  </mergeCells>
  <phoneticPr fontId="1" type="noConversion"/>
  <dataValidations count="2">
    <dataValidation type="date" operator="greaterThanOrEqual" allowBlank="1" showInputMessage="1" showErrorMessage="1" errorTitle="Input Error" error="You must enter a date in this field" sqref="B6">
      <formula1>37802</formula1>
    </dataValidation>
    <dataValidation type="list" allowBlank="1" showInputMessage="1" showErrorMessage="1" sqref="B5">
      <formula1>$F$6:$F$9</formula1>
    </dataValidation>
  </dataValidations>
  <hyperlinks>
    <hyperlink ref="B12" r:id="rId1"/>
    <hyperlink ref="B8" r:id="rId2"/>
  </hyperlinks>
  <printOptions horizontalCentered="1"/>
  <pageMargins left="0.5" right="0.5" top="0.5" bottom="0.5" header="0" footer="0"/>
  <pageSetup scale="79" orientation="portrait" r:id="rId3"/>
  <headerFooter alignWithMargins="0"/>
  <colBreaks count="1" manualBreakCount="1">
    <brk id="6" max="1048575" man="1"/>
  </colBreaks>
  <drawing r:id="rId4"/>
  <legacyDrawing r:id="rId5"/>
  <controls>
    <mc:AlternateContent xmlns:mc="http://schemas.openxmlformats.org/markup-compatibility/2006">
      <mc:Choice Requires="x14">
        <control shapeId="4113" r:id="rId6" name="CommandButton1">
          <controlPr defaultSize="0" autoFill="0" autoLine="0" r:id="rId7">
            <anchor moveWithCells="1">
              <from>
                <xdr:col>3</xdr:col>
                <xdr:colOff>1000125</xdr:colOff>
                <xdr:row>10</xdr:row>
                <xdr:rowOff>85725</xdr:rowOff>
              </from>
              <to>
                <xdr:col>5</xdr:col>
                <xdr:colOff>9525</xdr:colOff>
                <xdr:row>12</xdr:row>
                <xdr:rowOff>0</xdr:rowOff>
              </to>
            </anchor>
          </controlPr>
        </control>
      </mc:Choice>
      <mc:Fallback>
        <control shapeId="4113" r:id="rId6" name="CommandButton1"/>
      </mc:Fallback>
    </mc:AlternateContent>
  </control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K57"/>
  <sheetViews>
    <sheetView showGridLines="0" topLeftCell="A8" zoomScale="102" zoomScaleNormal="100" workbookViewId="0">
      <selection activeCell="B25" sqref="B25"/>
    </sheetView>
  </sheetViews>
  <sheetFormatPr defaultColWidth="0" defaultRowHeight="12.75" zeroHeight="1" x14ac:dyDescent="0.2"/>
  <cols>
    <col min="1" max="1" width="40.7109375" customWidth="1"/>
    <col min="2" max="6" width="15.7109375" customWidth="1"/>
    <col min="7" max="11" width="15.7109375" hidden="1" customWidth="1"/>
  </cols>
  <sheetData>
    <row r="1" spans="1:6" ht="13.5" customHeight="1" x14ac:dyDescent="0.25">
      <c r="A1" s="4" t="s">
        <v>0</v>
      </c>
      <c r="B1" s="55" t="str">
        <f>IF('General Data'!B3:D3&lt;&gt;"",'General Data'!B3:D3,"")</f>
        <v>York</v>
      </c>
      <c r="C1" s="55"/>
      <c r="D1" s="55"/>
      <c r="E1" s="3"/>
      <c r="F1" s="3"/>
    </row>
    <row r="2" spans="1:6" ht="13.5" customHeight="1" x14ac:dyDescent="0.25">
      <c r="A2" s="4" t="s">
        <v>17</v>
      </c>
      <c r="B2" s="55" t="str">
        <f>IF('General Data'!B4:D4&lt;&gt;"",'General Data'!B4:D4,"")</f>
        <v>City of Tega Cay</v>
      </c>
      <c r="C2" s="55"/>
      <c r="D2" s="55"/>
      <c r="E2" s="34"/>
      <c r="F2" s="34"/>
    </row>
    <row r="3" spans="1:6" ht="13.5" x14ac:dyDescent="0.25">
      <c r="A3" s="4" t="s">
        <v>1</v>
      </c>
      <c r="B3" s="54">
        <f>IF('General Data'!B6:D6&lt;&gt;"",'General Data'!B6:D6,"")</f>
        <v>42916</v>
      </c>
      <c r="C3" s="54"/>
      <c r="D3" s="54"/>
      <c r="E3" s="34"/>
      <c r="F3" s="34"/>
    </row>
    <row r="4" spans="1:6" ht="36" customHeight="1" x14ac:dyDescent="0.4">
      <c r="A4" s="57" t="s">
        <v>10</v>
      </c>
      <c r="B4" s="57"/>
      <c r="C4" s="57"/>
      <c r="D4" s="57"/>
      <c r="E4" s="57"/>
      <c r="F4" s="57"/>
    </row>
    <row r="5" spans="1:6" ht="36" customHeight="1" x14ac:dyDescent="0.2">
      <c r="A5" s="60" t="s">
        <v>16</v>
      </c>
      <c r="B5" s="61"/>
      <c r="C5" s="61"/>
      <c r="D5" s="61"/>
      <c r="E5" s="61"/>
      <c r="F5" s="61"/>
    </row>
    <row r="6" spans="1:6" s="1" customFormat="1" ht="36" customHeight="1" x14ac:dyDescent="0.35">
      <c r="A6" s="58" t="s">
        <v>15</v>
      </c>
      <c r="B6" s="58"/>
      <c r="C6" s="58"/>
      <c r="D6" s="58"/>
      <c r="E6" s="58"/>
      <c r="F6" s="58"/>
    </row>
    <row r="7" spans="1:6" s="37" customFormat="1" ht="36" customHeight="1" x14ac:dyDescent="0.2">
      <c r="A7" s="6" t="s">
        <v>6</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27"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v>7053000</v>
      </c>
      <c r="C17" s="26">
        <v>2184000</v>
      </c>
      <c r="D17" s="26">
        <v>525000</v>
      </c>
      <c r="E17" s="26">
        <v>525000</v>
      </c>
      <c r="F17" s="14">
        <f t="shared" si="0"/>
        <v>8712000</v>
      </c>
    </row>
    <row r="18" spans="1:6" ht="18" customHeight="1" thickBot="1" x14ac:dyDescent="0.3">
      <c r="A18" s="9" t="s">
        <v>12</v>
      </c>
      <c r="B18" s="15">
        <f>SUM(B8:B17)</f>
        <v>7053000</v>
      </c>
      <c r="C18" s="15">
        <f>SUM(C8:C17)</f>
        <v>2184000</v>
      </c>
      <c r="D18" s="15">
        <f>SUM(D8:D17)</f>
        <v>525000</v>
      </c>
      <c r="E18" s="15">
        <f>SUM(E8:E17)</f>
        <v>525000</v>
      </c>
      <c r="F18" s="15">
        <f t="shared" si="0"/>
        <v>8712000</v>
      </c>
    </row>
    <row r="19" spans="1:6" ht="36" customHeight="1" thickTop="1" x14ac:dyDescent="0.2">
      <c r="A19" s="8" t="s">
        <v>7</v>
      </c>
      <c r="B19" s="38" t="s">
        <v>31</v>
      </c>
      <c r="C19" s="38" t="s">
        <v>2</v>
      </c>
      <c r="D19" s="38" t="s">
        <v>3</v>
      </c>
      <c r="E19" s="38" t="s">
        <v>5</v>
      </c>
      <c r="F19" s="39" t="s">
        <v>4</v>
      </c>
    </row>
    <row r="20" spans="1:6" ht="13.5" x14ac:dyDescent="0.25">
      <c r="A20" s="5" t="s">
        <v>62</v>
      </c>
      <c r="B20" s="26"/>
      <c r="C20" s="26"/>
      <c r="D20" s="26"/>
      <c r="E20" s="26"/>
      <c r="F20" s="14">
        <f t="shared" si="0"/>
        <v>0</v>
      </c>
    </row>
    <row r="21" spans="1:6" ht="13.5" x14ac:dyDescent="0.25">
      <c r="A21" s="5" t="s">
        <v>63</v>
      </c>
      <c r="B21" s="26"/>
      <c r="C21" s="26"/>
      <c r="D21" s="26"/>
      <c r="E21" s="26"/>
      <c r="F21" s="14">
        <f t="shared" si="0"/>
        <v>0</v>
      </c>
    </row>
    <row r="22" spans="1:6" ht="13.5" x14ac:dyDescent="0.25">
      <c r="A22" s="5" t="s">
        <v>64</v>
      </c>
      <c r="B22" s="26">
        <v>2439102</v>
      </c>
      <c r="C22" s="26">
        <v>585611</v>
      </c>
      <c r="D22" s="26">
        <v>1610606</v>
      </c>
      <c r="E22" s="26">
        <v>250000</v>
      </c>
      <c r="F22" s="14">
        <f t="shared" si="0"/>
        <v>1414107</v>
      </c>
    </row>
    <row r="23" spans="1:6" ht="13.5" x14ac:dyDescent="0.25">
      <c r="A23" s="5" t="s">
        <v>65</v>
      </c>
      <c r="B23" s="26"/>
      <c r="C23" s="26"/>
      <c r="D23" s="26"/>
      <c r="E23" s="26"/>
      <c r="F23" s="14">
        <f t="shared" si="0"/>
        <v>0</v>
      </c>
    </row>
    <row r="24" spans="1:6" ht="13.5" x14ac:dyDescent="0.25">
      <c r="A24" s="5" t="s">
        <v>66</v>
      </c>
      <c r="B24" s="26"/>
      <c r="C24" s="26"/>
      <c r="D24" s="26"/>
      <c r="E24" s="26"/>
      <c r="F24" s="14">
        <f t="shared" si="0"/>
        <v>0</v>
      </c>
    </row>
    <row r="25" spans="1:6" ht="13.5" x14ac:dyDescent="0.25">
      <c r="A25" s="5" t="s">
        <v>67</v>
      </c>
      <c r="B25" s="26"/>
      <c r="C25" s="26"/>
      <c r="D25" s="26"/>
      <c r="E25" s="26"/>
      <c r="F25" s="14">
        <f t="shared" si="0"/>
        <v>0</v>
      </c>
    </row>
    <row r="26" spans="1:6" ht="18" customHeight="1" thickBot="1" x14ac:dyDescent="0.3">
      <c r="A26" s="9" t="s">
        <v>9</v>
      </c>
      <c r="B26" s="15">
        <f>SUM(B20:B25)</f>
        <v>2439102</v>
      </c>
      <c r="C26" s="15">
        <f>SUM(C20:C25)</f>
        <v>585611</v>
      </c>
      <c r="D26" s="15">
        <f>SUM(D20:D25)</f>
        <v>1610606</v>
      </c>
      <c r="E26" s="15">
        <f>SUM(E20:E25)</f>
        <v>250000</v>
      </c>
      <c r="F26" s="15">
        <f t="shared" si="0"/>
        <v>1414107</v>
      </c>
    </row>
    <row r="27" spans="1:6" ht="18" customHeight="1" thickTop="1" thickBot="1" x14ac:dyDescent="0.3">
      <c r="A27" s="10" t="s">
        <v>13</v>
      </c>
      <c r="B27" s="16">
        <f>SUM(B18,B26)</f>
        <v>9492102</v>
      </c>
      <c r="C27" s="16">
        <f>SUM(C18,C26)</f>
        <v>2769611</v>
      </c>
      <c r="D27" s="16">
        <f>SUM(D18,D26)</f>
        <v>2135606</v>
      </c>
      <c r="E27" s="16">
        <f>SUM(E18,E26)</f>
        <v>775000</v>
      </c>
      <c r="F27" s="16">
        <f t="shared" si="0"/>
        <v>10126107</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6</v>
      </c>
      <c r="B30" s="38" t="s">
        <v>31</v>
      </c>
      <c r="C30" s="38" t="s">
        <v>2</v>
      </c>
      <c r="D30" s="38" t="s">
        <v>3</v>
      </c>
      <c r="E30" s="38" t="s">
        <v>5</v>
      </c>
      <c r="F30" s="39"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1">B32+C32-D32</f>
        <v>0</v>
      </c>
    </row>
    <row r="33" spans="1:6" ht="13.5" x14ac:dyDescent="0.25">
      <c r="A33" s="5" t="s">
        <v>54</v>
      </c>
      <c r="B33" s="26"/>
      <c r="C33" s="26"/>
      <c r="D33" s="26"/>
      <c r="E33" s="26"/>
      <c r="F33" s="14">
        <f t="shared" si="1"/>
        <v>0</v>
      </c>
    </row>
    <row r="34" spans="1:6" ht="13.5" x14ac:dyDescent="0.25">
      <c r="A34" s="5" t="s">
        <v>55</v>
      </c>
      <c r="B34" s="26"/>
      <c r="C34" s="26"/>
      <c r="D34" s="26"/>
      <c r="E34" s="26"/>
      <c r="F34" s="14">
        <f t="shared" si="1"/>
        <v>0</v>
      </c>
    </row>
    <row r="35" spans="1:6" ht="13.5" x14ac:dyDescent="0.25">
      <c r="A35" s="5" t="s">
        <v>56</v>
      </c>
      <c r="B35" s="26"/>
      <c r="C35" s="26"/>
      <c r="D35" s="26"/>
      <c r="E35" s="26"/>
      <c r="F35" s="14">
        <f t="shared" si="1"/>
        <v>0</v>
      </c>
    </row>
    <row r="36" spans="1:6" ht="13.5" x14ac:dyDescent="0.25">
      <c r="A36" s="5" t="s">
        <v>57</v>
      </c>
      <c r="B36" s="26"/>
      <c r="C36" s="26"/>
      <c r="D36" s="26"/>
      <c r="E36" s="26"/>
      <c r="F36" s="14">
        <f t="shared" si="1"/>
        <v>0</v>
      </c>
    </row>
    <row r="37" spans="1:6" ht="13.5" x14ac:dyDescent="0.25">
      <c r="A37" s="5" t="s">
        <v>58</v>
      </c>
      <c r="B37" s="26"/>
      <c r="C37" s="26"/>
      <c r="D37" s="26"/>
      <c r="E37" s="26"/>
      <c r="F37" s="14">
        <f t="shared" si="1"/>
        <v>0</v>
      </c>
    </row>
    <row r="38" spans="1:6" ht="13.5" x14ac:dyDescent="0.25">
      <c r="A38" s="5" t="s">
        <v>59</v>
      </c>
      <c r="B38" s="26"/>
      <c r="C38" s="26"/>
      <c r="D38" s="26"/>
      <c r="E38" s="26"/>
      <c r="F38" s="14">
        <f t="shared" si="1"/>
        <v>0</v>
      </c>
    </row>
    <row r="39" spans="1:6" ht="13.5" x14ac:dyDescent="0.25">
      <c r="A39" s="5" t="s">
        <v>60</v>
      </c>
      <c r="B39" s="26"/>
      <c r="C39" s="26"/>
      <c r="D39" s="26"/>
      <c r="E39" s="26"/>
      <c r="F39" s="14">
        <f t="shared" si="1"/>
        <v>0</v>
      </c>
    </row>
    <row r="40" spans="1:6" ht="13.5" x14ac:dyDescent="0.25">
      <c r="A40" s="5" t="s">
        <v>61</v>
      </c>
      <c r="B40" s="26"/>
      <c r="C40" s="26"/>
      <c r="D40" s="26"/>
      <c r="E40" s="26"/>
      <c r="F40" s="14">
        <f t="shared" si="1"/>
        <v>0</v>
      </c>
    </row>
    <row r="41" spans="1:6" ht="18" customHeight="1" thickBot="1" x14ac:dyDescent="0.3">
      <c r="A41" s="9" t="s">
        <v>8</v>
      </c>
      <c r="B41" s="15">
        <f>SUM(B31:B40)</f>
        <v>0</v>
      </c>
      <c r="C41" s="15">
        <f>SUM(C31:C40)</f>
        <v>0</v>
      </c>
      <c r="D41" s="15">
        <f>SUM(D31:D40)</f>
        <v>0</v>
      </c>
      <c r="E41" s="15">
        <f>SUM(E31:E40)</f>
        <v>0</v>
      </c>
      <c r="F41" s="15">
        <f t="shared" si="1"/>
        <v>0</v>
      </c>
    </row>
    <row r="42" spans="1:6" ht="36" customHeight="1" thickTop="1" x14ac:dyDescent="0.2">
      <c r="A42" s="8" t="s">
        <v>7</v>
      </c>
      <c r="B42" s="38" t="s">
        <v>31</v>
      </c>
      <c r="C42" s="38" t="s">
        <v>2</v>
      </c>
      <c r="D42" s="38" t="s">
        <v>3</v>
      </c>
      <c r="E42" s="38" t="s">
        <v>5</v>
      </c>
      <c r="F42" s="39" t="s">
        <v>4</v>
      </c>
    </row>
    <row r="43" spans="1:6" ht="13.5" x14ac:dyDescent="0.25">
      <c r="A43" s="5" t="s">
        <v>62</v>
      </c>
      <c r="B43" s="26"/>
      <c r="C43" s="26"/>
      <c r="D43" s="26"/>
      <c r="E43" s="26"/>
      <c r="F43" s="14">
        <f t="shared" ref="F43:F50" si="2">B43+C43-D43</f>
        <v>0</v>
      </c>
    </row>
    <row r="44" spans="1:6" ht="13.5" x14ac:dyDescent="0.25">
      <c r="A44" s="5" t="s">
        <v>63</v>
      </c>
      <c r="B44" s="26"/>
      <c r="C44" s="26"/>
      <c r="D44" s="26"/>
      <c r="E44" s="26"/>
      <c r="F44" s="14">
        <f t="shared" si="2"/>
        <v>0</v>
      </c>
    </row>
    <row r="45" spans="1:6" ht="13.5" x14ac:dyDescent="0.25">
      <c r="A45" s="5" t="s">
        <v>64</v>
      </c>
      <c r="B45" s="26"/>
      <c r="C45" s="26"/>
      <c r="D45" s="26"/>
      <c r="E45" s="26"/>
      <c r="F45" s="14">
        <f t="shared" si="2"/>
        <v>0</v>
      </c>
    </row>
    <row r="46" spans="1:6" ht="13.5" x14ac:dyDescent="0.25">
      <c r="A46" s="5" t="s">
        <v>65</v>
      </c>
      <c r="B46" s="26"/>
      <c r="C46" s="26"/>
      <c r="D46" s="26"/>
      <c r="E46" s="26"/>
      <c r="F46" s="14">
        <f t="shared" si="2"/>
        <v>0</v>
      </c>
    </row>
    <row r="47" spans="1:6" ht="13.5" x14ac:dyDescent="0.25">
      <c r="A47" s="5" t="s">
        <v>66</v>
      </c>
      <c r="B47" s="26"/>
      <c r="C47" s="26"/>
      <c r="D47" s="26"/>
      <c r="E47" s="26"/>
      <c r="F47" s="14">
        <f t="shared" si="2"/>
        <v>0</v>
      </c>
    </row>
    <row r="48" spans="1:6" ht="13.5" x14ac:dyDescent="0.25">
      <c r="A48" s="5" t="s">
        <v>67</v>
      </c>
      <c r="B48" s="26"/>
      <c r="C48" s="26"/>
      <c r="D48" s="26"/>
      <c r="E48" s="26"/>
      <c r="F48" s="14">
        <f t="shared" si="2"/>
        <v>0</v>
      </c>
    </row>
    <row r="49" spans="1:6" ht="18" customHeight="1" thickBot="1" x14ac:dyDescent="0.3">
      <c r="A49" s="9" t="s">
        <v>9</v>
      </c>
      <c r="B49" s="15">
        <f>SUM(B43:B48)</f>
        <v>0</v>
      </c>
      <c r="C49" s="15">
        <f>SUM(C43:C48)</f>
        <v>0</v>
      </c>
      <c r="D49" s="15">
        <f>SUM(D43:D48)</f>
        <v>0</v>
      </c>
      <c r="E49" s="15">
        <f>SUM(E43:E48)</f>
        <v>0</v>
      </c>
      <c r="F49" s="15">
        <f t="shared" si="2"/>
        <v>0</v>
      </c>
    </row>
    <row r="50" spans="1:6" ht="18" customHeight="1" thickTop="1" thickBot="1" x14ac:dyDescent="0.3">
      <c r="A50" s="9" t="s">
        <v>13</v>
      </c>
      <c r="B50" s="16">
        <f>SUM(B41,B49)</f>
        <v>0</v>
      </c>
      <c r="C50" s="16">
        <f>SUM(C41,C49)</f>
        <v>0</v>
      </c>
      <c r="D50" s="16">
        <f>SUM(D41,D49)</f>
        <v>0</v>
      </c>
      <c r="E50" s="16">
        <f>SUM(E41,E49)</f>
        <v>0</v>
      </c>
      <c r="F50" s="16">
        <f t="shared" si="2"/>
        <v>0</v>
      </c>
    </row>
    <row r="51" spans="1:6" ht="39.950000000000003"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row r="57" spans="1:6" hidden="1" x14ac:dyDescent="0.2"/>
  </sheetData>
  <sheetProtection password="CAA7" sheet="1" objects="1" scenarios="1" selectLockedCells="1"/>
  <mergeCells count="8">
    <mergeCell ref="B3:D3"/>
    <mergeCell ref="B1:D1"/>
    <mergeCell ref="B2:D2"/>
    <mergeCell ref="A51:F51"/>
    <mergeCell ref="A4:F4"/>
    <mergeCell ref="A6:F6"/>
    <mergeCell ref="A29:F29"/>
    <mergeCell ref="A5:F5"/>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6"/>
  <sheetViews>
    <sheetView showGridLines="0" topLeftCell="A8" zoomScale="102" zoomScaleNormal="100" workbookViewId="0">
      <selection activeCell="E32" sqref="E32"/>
    </sheetView>
  </sheetViews>
  <sheetFormatPr defaultColWidth="0" defaultRowHeight="12.75" zeroHeight="1" x14ac:dyDescent="0.2"/>
  <cols>
    <col min="1" max="1" width="40.7109375" customWidth="1"/>
    <col min="2" max="6" width="15.7109375" customWidth="1"/>
    <col min="7" max="10" width="15.7109375" hidden="1" customWidth="1"/>
  </cols>
  <sheetData>
    <row r="1" spans="1:6" ht="13.5" customHeight="1" x14ac:dyDescent="0.25">
      <c r="A1" s="4" t="s">
        <v>0</v>
      </c>
      <c r="B1" s="55" t="str">
        <f>IF('General Data'!B3:D3&lt;&gt;"",'General Data'!B3:D3,"")</f>
        <v>York</v>
      </c>
      <c r="C1" s="55"/>
      <c r="D1" s="55"/>
      <c r="E1" s="3"/>
      <c r="F1" s="3"/>
    </row>
    <row r="2" spans="1:6" ht="13.5" customHeight="1" x14ac:dyDescent="0.25">
      <c r="A2" s="4" t="s">
        <v>17</v>
      </c>
      <c r="B2" s="55" t="str">
        <f>IF('General Data'!B4:D4&lt;&gt;"",'General Data'!B4:D4,"")</f>
        <v>City of Tega Cay</v>
      </c>
      <c r="C2" s="55"/>
      <c r="D2" s="55"/>
      <c r="E2" s="62"/>
      <c r="F2" s="62"/>
    </row>
    <row r="3" spans="1:6" ht="13.5" customHeight="1" x14ac:dyDescent="0.25">
      <c r="A3" s="4" t="s">
        <v>1</v>
      </c>
      <c r="B3" s="54">
        <f>IF('General Data'!B6:D6&lt;&gt;"",'General Data'!B6:D6,"")</f>
        <v>42916</v>
      </c>
      <c r="C3" s="54"/>
      <c r="D3" s="54"/>
      <c r="E3" s="62"/>
      <c r="F3" s="62"/>
    </row>
    <row r="4" spans="1:6" ht="36" customHeight="1" x14ac:dyDescent="0.4">
      <c r="A4" s="57" t="s">
        <v>25</v>
      </c>
      <c r="B4" s="57"/>
      <c r="C4" s="57"/>
      <c r="D4" s="57"/>
      <c r="E4" s="57"/>
      <c r="F4" s="57"/>
    </row>
    <row r="5" spans="1:6" ht="36" customHeight="1" x14ac:dyDescent="0.2">
      <c r="A5" s="60" t="s">
        <v>18</v>
      </c>
      <c r="B5" s="61"/>
      <c r="C5" s="61"/>
      <c r="D5" s="61"/>
      <c r="E5" s="61"/>
      <c r="F5" s="61"/>
    </row>
    <row r="6" spans="1:6" s="1" customFormat="1" ht="36" customHeight="1" x14ac:dyDescent="0.35">
      <c r="A6" s="58" t="s">
        <v>15</v>
      </c>
      <c r="B6" s="58"/>
      <c r="C6" s="58"/>
      <c r="D6" s="58"/>
      <c r="E6" s="58"/>
      <c r="F6" s="58"/>
    </row>
    <row r="7" spans="1:6" s="2" customFormat="1" ht="36" customHeight="1" x14ac:dyDescent="0.35">
      <c r="A7" s="6" t="s">
        <v>19</v>
      </c>
      <c r="B7" s="35" t="s">
        <v>31</v>
      </c>
      <c r="C7" s="35" t="s">
        <v>2</v>
      </c>
      <c r="D7" s="35" t="s">
        <v>3</v>
      </c>
      <c r="E7" s="35" t="s">
        <v>5</v>
      </c>
      <c r="F7" s="36" t="s">
        <v>4</v>
      </c>
    </row>
    <row r="8" spans="1:6" ht="13.5" x14ac:dyDescent="0.25">
      <c r="A8" s="5" t="s">
        <v>52</v>
      </c>
      <c r="B8" s="26"/>
      <c r="C8" s="26"/>
      <c r="D8" s="26"/>
      <c r="E8" s="26"/>
      <c r="F8" s="14">
        <f>B8+C8-D8</f>
        <v>0</v>
      </c>
    </row>
    <row r="9" spans="1:6" ht="13.5" x14ac:dyDescent="0.25">
      <c r="A9" s="5" t="s">
        <v>53</v>
      </c>
      <c r="B9" s="26"/>
      <c r="C9" s="26"/>
      <c r="D9" s="26"/>
      <c r="E9" s="26"/>
      <c r="F9" s="14">
        <f t="shared" ref="F9:F18" si="0">B9+C9-D9</f>
        <v>0</v>
      </c>
    </row>
    <row r="10" spans="1:6" ht="13.5" x14ac:dyDescent="0.25">
      <c r="A10" s="5" t="s">
        <v>54</v>
      </c>
      <c r="B10" s="26"/>
      <c r="C10" s="26"/>
      <c r="D10" s="26"/>
      <c r="E10" s="26"/>
      <c r="F10" s="14">
        <f t="shared" si="0"/>
        <v>0</v>
      </c>
    </row>
    <row r="11" spans="1:6" ht="13.5" x14ac:dyDescent="0.25">
      <c r="A11" s="5" t="s">
        <v>55</v>
      </c>
      <c r="B11" s="26"/>
      <c r="C11" s="26"/>
      <c r="D11" s="26"/>
      <c r="E11" s="26"/>
      <c r="F11" s="14">
        <f t="shared" si="0"/>
        <v>0</v>
      </c>
    </row>
    <row r="12" spans="1:6" ht="13.5" x14ac:dyDescent="0.25">
      <c r="A12" s="5" t="s">
        <v>56</v>
      </c>
      <c r="B12" s="26"/>
      <c r="C12" s="26"/>
      <c r="D12" s="26"/>
      <c r="E12" s="26"/>
      <c r="F12" s="14">
        <f t="shared" si="0"/>
        <v>0</v>
      </c>
    </row>
    <row r="13" spans="1:6" ht="13.5" x14ac:dyDescent="0.25">
      <c r="A13" s="5" t="s">
        <v>57</v>
      </c>
      <c r="B13" s="26"/>
      <c r="C13" s="26"/>
      <c r="D13" s="26"/>
      <c r="E13" s="26"/>
      <c r="F13" s="14">
        <f t="shared" si="0"/>
        <v>0</v>
      </c>
    </row>
    <row r="14" spans="1:6" ht="13.5" x14ac:dyDescent="0.25">
      <c r="A14" s="5" t="s">
        <v>58</v>
      </c>
      <c r="B14" s="26"/>
      <c r="C14" s="26"/>
      <c r="D14" s="26"/>
      <c r="E14" s="26"/>
      <c r="F14" s="14">
        <f t="shared" si="0"/>
        <v>0</v>
      </c>
    </row>
    <row r="15" spans="1:6" ht="13.5" x14ac:dyDescent="0.25">
      <c r="A15" s="5" t="s">
        <v>59</v>
      </c>
      <c r="B15" s="26"/>
      <c r="C15" s="26"/>
      <c r="D15" s="26"/>
      <c r="E15" s="26"/>
      <c r="F15" s="14">
        <f t="shared" si="0"/>
        <v>0</v>
      </c>
    </row>
    <row r="16" spans="1:6" ht="13.5" x14ac:dyDescent="0.25">
      <c r="A16" s="5" t="s">
        <v>60</v>
      </c>
      <c r="B16" s="26"/>
      <c r="C16" s="26"/>
      <c r="D16" s="26"/>
      <c r="E16" s="26"/>
      <c r="F16" s="14">
        <f t="shared" si="0"/>
        <v>0</v>
      </c>
    </row>
    <row r="17" spans="1:6" ht="13.5" x14ac:dyDescent="0.25">
      <c r="A17" s="5" t="s">
        <v>61</v>
      </c>
      <c r="B17" s="26">
        <v>14294377</v>
      </c>
      <c r="C17" s="26">
        <v>0</v>
      </c>
      <c r="D17" s="26">
        <v>393174</v>
      </c>
      <c r="E17" s="26">
        <v>0</v>
      </c>
      <c r="F17" s="14">
        <f t="shared" si="0"/>
        <v>13901203</v>
      </c>
    </row>
    <row r="18" spans="1:6" ht="18" customHeight="1" thickBot="1" x14ac:dyDescent="0.3">
      <c r="A18" s="9" t="s">
        <v>20</v>
      </c>
      <c r="B18" s="15">
        <f>SUM(B8:B17)</f>
        <v>14294377</v>
      </c>
      <c r="C18" s="15">
        <f>SUM(C8:C17)</f>
        <v>0</v>
      </c>
      <c r="D18" s="15">
        <f>SUM(D8:D17)</f>
        <v>393174</v>
      </c>
      <c r="E18" s="15">
        <f>SUM(E8:E17)</f>
        <v>0</v>
      </c>
      <c r="F18" s="15">
        <f t="shared" si="0"/>
        <v>13901203</v>
      </c>
    </row>
    <row r="19" spans="1:6" ht="36" customHeight="1" thickTop="1" x14ac:dyDescent="0.2">
      <c r="A19" s="8" t="s">
        <v>21</v>
      </c>
      <c r="B19" s="38" t="s">
        <v>31</v>
      </c>
      <c r="C19" s="38" t="s">
        <v>2</v>
      </c>
      <c r="D19" s="38" t="s">
        <v>3</v>
      </c>
      <c r="E19" s="38" t="s">
        <v>5</v>
      </c>
      <c r="F19" s="39" t="s">
        <v>4</v>
      </c>
    </row>
    <row r="20" spans="1:6" ht="13.5" x14ac:dyDescent="0.25">
      <c r="A20" s="5" t="s">
        <v>62</v>
      </c>
      <c r="B20" s="26"/>
      <c r="C20" s="26"/>
      <c r="D20" s="26"/>
      <c r="E20" s="26"/>
      <c r="F20" s="14">
        <f>B20+C20-D20</f>
        <v>0</v>
      </c>
    </row>
    <row r="21" spans="1:6" ht="13.5" x14ac:dyDescent="0.25">
      <c r="A21" s="5" t="s">
        <v>63</v>
      </c>
      <c r="B21" s="26"/>
      <c r="C21" s="26"/>
      <c r="D21" s="26"/>
      <c r="E21" s="26"/>
      <c r="F21" s="14">
        <f t="shared" ref="F21:F27" si="1">B21+C21-D21</f>
        <v>0</v>
      </c>
    </row>
    <row r="22" spans="1:6" ht="13.5" x14ac:dyDescent="0.25">
      <c r="A22" s="5" t="s">
        <v>64</v>
      </c>
      <c r="B22" s="26"/>
      <c r="C22" s="26">
        <v>1522706</v>
      </c>
      <c r="D22" s="26"/>
      <c r="E22" s="26"/>
      <c r="F22" s="14">
        <f t="shared" si="1"/>
        <v>1522706</v>
      </c>
    </row>
    <row r="23" spans="1:6" ht="13.5" x14ac:dyDescent="0.25">
      <c r="A23" s="5" t="s">
        <v>65</v>
      </c>
      <c r="B23" s="26"/>
      <c r="C23" s="26"/>
      <c r="D23" s="26"/>
      <c r="E23" s="26"/>
      <c r="F23" s="14">
        <f t="shared" si="1"/>
        <v>0</v>
      </c>
    </row>
    <row r="24" spans="1:6" ht="13.5" x14ac:dyDescent="0.25">
      <c r="A24" s="5" t="s">
        <v>66</v>
      </c>
      <c r="B24" s="26"/>
      <c r="C24" s="26"/>
      <c r="D24" s="26"/>
      <c r="E24" s="26"/>
      <c r="F24" s="14">
        <f t="shared" si="1"/>
        <v>0</v>
      </c>
    </row>
    <row r="25" spans="1:6" ht="13.5" x14ac:dyDescent="0.25">
      <c r="A25" s="5" t="s">
        <v>21</v>
      </c>
      <c r="B25" s="26"/>
      <c r="C25" s="26"/>
      <c r="D25" s="26"/>
      <c r="E25" s="26"/>
      <c r="F25" s="14">
        <f t="shared" si="1"/>
        <v>0</v>
      </c>
    </row>
    <row r="26" spans="1:6" ht="18" customHeight="1" thickBot="1" x14ac:dyDescent="0.3">
      <c r="A26" s="9" t="s">
        <v>22</v>
      </c>
      <c r="B26" s="15">
        <f>SUM(B20:B25)</f>
        <v>0</v>
      </c>
      <c r="C26" s="15">
        <f>SUM(C20:C25)</f>
        <v>1522706</v>
      </c>
      <c r="D26" s="15">
        <f>SUM(D20:D25)</f>
        <v>0</v>
      </c>
      <c r="E26" s="15">
        <f>SUM(E20:E25)</f>
        <v>0</v>
      </c>
      <c r="F26" s="15">
        <f t="shared" si="1"/>
        <v>1522706</v>
      </c>
    </row>
    <row r="27" spans="1:6" ht="18" customHeight="1" thickTop="1" thickBot="1" x14ac:dyDescent="0.3">
      <c r="A27" s="10" t="s">
        <v>23</v>
      </c>
      <c r="B27" s="16">
        <f>SUM(B18,B26)</f>
        <v>14294377</v>
      </c>
      <c r="C27" s="16">
        <f>SUM(C18,C26)</f>
        <v>1522706</v>
      </c>
      <c r="D27" s="16">
        <f>SUM(D18,D26)</f>
        <v>393174</v>
      </c>
      <c r="E27" s="16">
        <f>SUM(E18,E26)</f>
        <v>0</v>
      </c>
      <c r="F27" s="15">
        <f t="shared" si="1"/>
        <v>15423909</v>
      </c>
    </row>
    <row r="28" spans="1:6" ht="13.5" thickTop="1" x14ac:dyDescent="0.2"/>
    <row r="29" spans="1:6" s="1" customFormat="1" ht="36" customHeight="1" x14ac:dyDescent="0.35">
      <c r="A29" s="59" t="s">
        <v>14</v>
      </c>
      <c r="B29" s="59"/>
      <c r="C29" s="59"/>
      <c r="D29" s="59"/>
      <c r="E29" s="59"/>
      <c r="F29" s="59"/>
    </row>
    <row r="30" spans="1:6" s="1" customFormat="1" ht="36" customHeight="1" x14ac:dyDescent="0.35">
      <c r="A30" s="7" t="s">
        <v>19</v>
      </c>
      <c r="B30" s="40" t="s">
        <v>31</v>
      </c>
      <c r="C30" s="40" t="s">
        <v>2</v>
      </c>
      <c r="D30" s="40" t="s">
        <v>3</v>
      </c>
      <c r="E30" s="40" t="s">
        <v>5</v>
      </c>
      <c r="F30" s="41" t="s">
        <v>4</v>
      </c>
    </row>
    <row r="31" spans="1:6" ht="13.5" x14ac:dyDescent="0.25">
      <c r="A31" s="5" t="s">
        <v>52</v>
      </c>
      <c r="B31" s="26"/>
      <c r="C31" s="26"/>
      <c r="D31" s="26"/>
      <c r="E31" s="26"/>
      <c r="F31" s="14">
        <f>B31+C31-D31</f>
        <v>0</v>
      </c>
    </row>
    <row r="32" spans="1:6" ht="13.5" x14ac:dyDescent="0.25">
      <c r="A32" s="5" t="s">
        <v>53</v>
      </c>
      <c r="B32" s="26"/>
      <c r="C32" s="26"/>
      <c r="D32" s="26"/>
      <c r="E32" s="26"/>
      <c r="F32" s="14">
        <f t="shared" ref="F32:F41" si="2">B32+C32-D32</f>
        <v>0</v>
      </c>
    </row>
    <row r="33" spans="1:6" ht="13.5" x14ac:dyDescent="0.25">
      <c r="A33" s="5" t="s">
        <v>54</v>
      </c>
      <c r="B33" s="26"/>
      <c r="C33" s="26"/>
      <c r="D33" s="26"/>
      <c r="E33" s="26"/>
      <c r="F33" s="14">
        <f t="shared" si="2"/>
        <v>0</v>
      </c>
    </row>
    <row r="34" spans="1:6" ht="13.5" x14ac:dyDescent="0.25">
      <c r="A34" s="5" t="s">
        <v>55</v>
      </c>
      <c r="B34" s="26"/>
      <c r="C34" s="26"/>
      <c r="D34" s="26"/>
      <c r="E34" s="26"/>
      <c r="F34" s="14">
        <f t="shared" si="2"/>
        <v>0</v>
      </c>
    </row>
    <row r="35" spans="1:6" ht="13.5" x14ac:dyDescent="0.25">
      <c r="A35" s="5" t="s">
        <v>56</v>
      </c>
      <c r="B35" s="26"/>
      <c r="C35" s="26"/>
      <c r="D35" s="26"/>
      <c r="E35" s="26"/>
      <c r="F35" s="14">
        <f t="shared" si="2"/>
        <v>0</v>
      </c>
    </row>
    <row r="36" spans="1:6" ht="13.5" x14ac:dyDescent="0.25">
      <c r="A36" s="5" t="s">
        <v>57</v>
      </c>
      <c r="B36" s="26"/>
      <c r="C36" s="26"/>
      <c r="D36" s="26"/>
      <c r="E36" s="26"/>
      <c r="F36" s="14">
        <f t="shared" si="2"/>
        <v>0</v>
      </c>
    </row>
    <row r="37" spans="1:6" ht="13.5" x14ac:dyDescent="0.25">
      <c r="A37" s="5" t="s">
        <v>58</v>
      </c>
      <c r="B37" s="26"/>
      <c r="C37" s="26"/>
      <c r="D37" s="26"/>
      <c r="E37" s="26"/>
      <c r="F37" s="14">
        <f t="shared" si="2"/>
        <v>0</v>
      </c>
    </row>
    <row r="38" spans="1:6" ht="13.5" x14ac:dyDescent="0.25">
      <c r="A38" s="5" t="s">
        <v>59</v>
      </c>
      <c r="B38" s="26"/>
      <c r="C38" s="26"/>
      <c r="D38" s="26"/>
      <c r="E38" s="26"/>
      <c r="F38" s="14">
        <f t="shared" si="2"/>
        <v>0</v>
      </c>
    </row>
    <row r="39" spans="1:6" ht="13.5" x14ac:dyDescent="0.25">
      <c r="A39" s="5" t="s">
        <v>60</v>
      </c>
      <c r="B39" s="26"/>
      <c r="C39" s="26"/>
      <c r="D39" s="26"/>
      <c r="E39" s="26"/>
      <c r="F39" s="14">
        <f t="shared" si="2"/>
        <v>0</v>
      </c>
    </row>
    <row r="40" spans="1:6" ht="13.5" x14ac:dyDescent="0.25">
      <c r="A40" s="5" t="s">
        <v>61</v>
      </c>
      <c r="B40" s="26"/>
      <c r="C40" s="26"/>
      <c r="D40" s="26"/>
      <c r="E40" s="26"/>
      <c r="F40" s="14">
        <f t="shared" si="2"/>
        <v>0</v>
      </c>
    </row>
    <row r="41" spans="1:6" ht="18" customHeight="1" thickBot="1" x14ac:dyDescent="0.3">
      <c r="A41" s="9" t="s">
        <v>24</v>
      </c>
      <c r="B41" s="15">
        <f>SUM(B31:B40)</f>
        <v>0</v>
      </c>
      <c r="C41" s="15">
        <f>SUM(C31:C40)</f>
        <v>0</v>
      </c>
      <c r="D41" s="15">
        <f>SUM(D31:D40)</f>
        <v>0</v>
      </c>
      <c r="E41" s="15">
        <f>SUM(E31:E40)</f>
        <v>0</v>
      </c>
      <c r="F41" s="15">
        <f t="shared" si="2"/>
        <v>0</v>
      </c>
    </row>
    <row r="42" spans="1:6" ht="36" customHeight="1" thickTop="1" x14ac:dyDescent="0.2">
      <c r="A42" s="8" t="s">
        <v>21</v>
      </c>
      <c r="B42" s="38" t="s">
        <v>31</v>
      </c>
      <c r="C42" s="38" t="s">
        <v>2</v>
      </c>
      <c r="D42" s="38" t="s">
        <v>3</v>
      </c>
      <c r="E42" s="38" t="s">
        <v>5</v>
      </c>
      <c r="F42" s="39" t="s">
        <v>4</v>
      </c>
    </row>
    <row r="43" spans="1:6" ht="13.5" x14ac:dyDescent="0.25">
      <c r="A43" s="5" t="s">
        <v>62</v>
      </c>
      <c r="B43" s="26"/>
      <c r="C43" s="26"/>
      <c r="D43" s="26"/>
      <c r="E43" s="26"/>
      <c r="F43" s="14">
        <f>B43+C43-D43</f>
        <v>0</v>
      </c>
    </row>
    <row r="44" spans="1:6" ht="13.5" x14ac:dyDescent="0.25">
      <c r="A44" s="5" t="s">
        <v>63</v>
      </c>
      <c r="B44" s="26"/>
      <c r="C44" s="26"/>
      <c r="D44" s="26"/>
      <c r="E44" s="26"/>
      <c r="F44" s="14">
        <f t="shared" ref="F44:F50" si="3">B44+C44-D44</f>
        <v>0</v>
      </c>
    </row>
    <row r="45" spans="1:6" ht="13.5" x14ac:dyDescent="0.25">
      <c r="A45" s="5" t="s">
        <v>64</v>
      </c>
      <c r="B45" s="26"/>
      <c r="C45" s="26"/>
      <c r="D45" s="26"/>
      <c r="E45" s="26"/>
      <c r="F45" s="14">
        <f t="shared" si="3"/>
        <v>0</v>
      </c>
    </row>
    <row r="46" spans="1:6" ht="13.5" x14ac:dyDescent="0.25">
      <c r="A46" s="5" t="s">
        <v>65</v>
      </c>
      <c r="B46" s="26"/>
      <c r="C46" s="26"/>
      <c r="D46" s="26"/>
      <c r="E46" s="26"/>
      <c r="F46" s="14">
        <f t="shared" si="3"/>
        <v>0</v>
      </c>
    </row>
    <row r="47" spans="1:6" ht="13.5" x14ac:dyDescent="0.25">
      <c r="A47" s="5" t="s">
        <v>66</v>
      </c>
      <c r="B47" s="26"/>
      <c r="C47" s="26"/>
      <c r="D47" s="26"/>
      <c r="E47" s="26"/>
      <c r="F47" s="14">
        <f t="shared" si="3"/>
        <v>0</v>
      </c>
    </row>
    <row r="48" spans="1:6" ht="13.5" x14ac:dyDescent="0.25">
      <c r="A48" s="5" t="s">
        <v>21</v>
      </c>
      <c r="B48" s="26"/>
      <c r="C48" s="26"/>
      <c r="D48" s="26"/>
      <c r="E48" s="26"/>
      <c r="F48" s="14">
        <f t="shared" si="3"/>
        <v>0</v>
      </c>
    </row>
    <row r="49" spans="1:6" ht="18" customHeight="1" thickBot="1" x14ac:dyDescent="0.3">
      <c r="A49" s="9" t="s">
        <v>22</v>
      </c>
      <c r="B49" s="15">
        <f>SUM(B43:B48)</f>
        <v>0</v>
      </c>
      <c r="C49" s="15">
        <f>SUM(C43:C48)</f>
        <v>0</v>
      </c>
      <c r="D49" s="15">
        <f>SUM(D43:D48)</f>
        <v>0</v>
      </c>
      <c r="E49" s="15">
        <f>SUM(E43:E48)</f>
        <v>0</v>
      </c>
      <c r="F49" s="15">
        <f t="shared" si="3"/>
        <v>0</v>
      </c>
    </row>
    <row r="50" spans="1:6" ht="18" customHeight="1" thickTop="1" thickBot="1" x14ac:dyDescent="0.3">
      <c r="A50" s="9" t="s">
        <v>23</v>
      </c>
      <c r="B50" s="16">
        <f>SUM(B41,B49)</f>
        <v>0</v>
      </c>
      <c r="C50" s="16">
        <f>SUM(C41,C49)</f>
        <v>0</v>
      </c>
      <c r="D50" s="16">
        <f>SUM(D41,D49)</f>
        <v>0</v>
      </c>
      <c r="E50" s="16">
        <f>SUM(E41,E49)</f>
        <v>0</v>
      </c>
      <c r="F50" s="15">
        <f t="shared" si="3"/>
        <v>0</v>
      </c>
    </row>
    <row r="51" spans="1:6" ht="36" customHeight="1" thickTop="1" x14ac:dyDescent="0.2">
      <c r="A51" s="56" t="s">
        <v>47</v>
      </c>
      <c r="B51" s="56"/>
      <c r="C51" s="56"/>
      <c r="D51" s="56"/>
      <c r="E51" s="56"/>
      <c r="F51" s="56"/>
    </row>
    <row r="52" spans="1:6" hidden="1" x14ac:dyDescent="0.2"/>
    <row r="53" spans="1:6" hidden="1" x14ac:dyDescent="0.2"/>
    <row r="54" spans="1:6" hidden="1" x14ac:dyDescent="0.2"/>
    <row r="55" spans="1:6" hidden="1" x14ac:dyDescent="0.2"/>
    <row r="56" spans="1:6" hidden="1" x14ac:dyDescent="0.2"/>
  </sheetData>
  <sheetProtection password="CAA7" sheet="1" objects="1" scenarios="1" selectLockedCells="1"/>
  <mergeCells count="9">
    <mergeCell ref="A51:F51"/>
    <mergeCell ref="A29:F29"/>
    <mergeCell ref="A5:F5"/>
    <mergeCell ref="B1:D1"/>
    <mergeCell ref="B2:D2"/>
    <mergeCell ref="B3:D3"/>
    <mergeCell ref="A4:F4"/>
    <mergeCell ref="A6:F6"/>
    <mergeCell ref="E2:F3"/>
  </mergeCells>
  <phoneticPr fontId="1" type="noConversion"/>
  <dataValidations count="1">
    <dataValidation type="whole" allowBlank="1" showInputMessage="1" showErrorMessage="1" errorTitle="Input Error" error="You must enter a number in this field" sqref="B8:E17 B20:E25 B31:E40 B43:E48">
      <formula1>-999999999999</formula1>
      <formula2>999999999999</formula2>
    </dataValidation>
  </dataValidations>
  <printOptions horizontalCentered="1"/>
  <pageMargins left="0.5" right="0.5" top="0.5" bottom="0.5" header="0" footer="0"/>
  <pageSetup scale="81"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38"/>
  <sheetViews>
    <sheetView showGridLines="0" topLeftCell="A8" zoomScale="102" zoomScaleNormal="100" workbookViewId="0">
      <selection activeCell="D25" sqref="D25"/>
    </sheetView>
  </sheetViews>
  <sheetFormatPr defaultColWidth="0" defaultRowHeight="12.75" zeroHeight="1" x14ac:dyDescent="0.2"/>
  <cols>
    <col min="1" max="1" width="40.7109375" customWidth="1"/>
    <col min="2" max="2" width="37.28515625" customWidth="1"/>
    <col min="3" max="4" width="20.7109375" customWidth="1"/>
    <col min="5" max="10" width="15.7109375" hidden="1" customWidth="1"/>
  </cols>
  <sheetData>
    <row r="1" spans="1:4" ht="13.5" customHeight="1" x14ac:dyDescent="0.25">
      <c r="A1" s="4" t="s">
        <v>0</v>
      </c>
      <c r="B1" s="55" t="str">
        <f>IF('General Data'!B3:D3&lt;&gt;"",'General Data'!B3:D3,"")</f>
        <v>York</v>
      </c>
      <c r="C1" s="55"/>
      <c r="D1" s="29"/>
    </row>
    <row r="2" spans="1:4" ht="13.5" customHeight="1" x14ac:dyDescent="0.25">
      <c r="A2" s="4" t="s">
        <v>17</v>
      </c>
      <c r="B2" s="55" t="str">
        <f>IF('General Data'!B4:D4&lt;&gt;"",'General Data'!B4:D4,"")</f>
        <v>City of Tega Cay</v>
      </c>
      <c r="C2" s="55"/>
      <c r="D2" s="29"/>
    </row>
    <row r="3" spans="1:4" ht="13.5" customHeight="1" x14ac:dyDescent="0.25">
      <c r="A3" s="4" t="s">
        <v>1</v>
      </c>
      <c r="B3" s="28">
        <f>IF('General Data'!B6:D6&lt;&gt;"",'General Data'!B6:D6,"")</f>
        <v>42916</v>
      </c>
      <c r="C3" s="28"/>
      <c r="D3" s="30"/>
    </row>
    <row r="4" spans="1:4" ht="36" customHeight="1" x14ac:dyDescent="0.4">
      <c r="A4" s="57" t="s">
        <v>32</v>
      </c>
      <c r="B4" s="57"/>
      <c r="C4" s="57"/>
      <c r="D4" s="57"/>
    </row>
    <row r="5" spans="1:4" ht="36" customHeight="1" x14ac:dyDescent="0.2">
      <c r="A5" s="60" t="s">
        <v>33</v>
      </c>
      <c r="B5" s="60"/>
      <c r="C5" s="61"/>
      <c r="D5" s="61"/>
    </row>
    <row r="6" spans="1:4" s="1" customFormat="1" ht="36" customHeight="1" x14ac:dyDescent="0.35">
      <c r="A6" s="73" t="s">
        <v>34</v>
      </c>
      <c r="B6" s="73"/>
      <c r="C6" s="73"/>
      <c r="D6" s="73"/>
    </row>
    <row r="7" spans="1:4" s="2" customFormat="1" ht="15" customHeight="1" x14ac:dyDescent="0.35">
      <c r="A7" s="74"/>
      <c r="B7" s="75"/>
      <c r="C7" s="43" t="s">
        <v>40</v>
      </c>
      <c r="D7" s="43" t="s">
        <v>41</v>
      </c>
    </row>
    <row r="8" spans="1:4" s="2" customFormat="1" ht="39.950000000000003" customHeight="1" x14ac:dyDescent="0.35">
      <c r="A8" s="70" t="s">
        <v>35</v>
      </c>
      <c r="B8" s="70"/>
      <c r="C8" s="44"/>
      <c r="D8" s="44"/>
    </row>
    <row r="9" spans="1:4" ht="13.5" x14ac:dyDescent="0.25">
      <c r="A9" s="66" t="s">
        <v>68</v>
      </c>
      <c r="B9" s="67"/>
      <c r="C9" s="27">
        <v>59046106</v>
      </c>
      <c r="D9" s="13"/>
    </row>
    <row r="10" spans="1:4" ht="13.5" x14ac:dyDescent="0.25">
      <c r="A10" s="66" t="s">
        <v>69</v>
      </c>
      <c r="B10" s="67"/>
      <c r="C10" s="13"/>
      <c r="D10" s="27">
        <v>99</v>
      </c>
    </row>
    <row r="11" spans="1:4" ht="36" customHeight="1" x14ac:dyDescent="0.2">
      <c r="A11" s="70" t="s">
        <v>49</v>
      </c>
      <c r="B11" s="70"/>
      <c r="C11" s="45"/>
      <c r="D11" s="45"/>
    </row>
    <row r="12" spans="1:4" ht="13.5" x14ac:dyDescent="0.25">
      <c r="A12" s="66" t="s">
        <v>70</v>
      </c>
      <c r="B12" s="67"/>
      <c r="C12" s="42">
        <f>C9*8%</f>
        <v>4723688.4800000004</v>
      </c>
      <c r="D12" s="46"/>
    </row>
    <row r="13" spans="1:4" ht="13.5" x14ac:dyDescent="0.25">
      <c r="A13" s="66" t="s">
        <v>71</v>
      </c>
      <c r="B13" s="67"/>
      <c r="C13" s="42">
        <f>SUM('General Obligation'!F27,'General Obligation'!F50)</f>
        <v>10126107</v>
      </c>
      <c r="D13" s="46"/>
    </row>
    <row r="14" spans="1:4" ht="13.5" x14ac:dyDescent="0.25">
      <c r="A14" s="66" t="s">
        <v>72</v>
      </c>
      <c r="B14" s="67"/>
      <c r="C14" s="42">
        <f>C12-C13</f>
        <v>-5402418.5199999996</v>
      </c>
      <c r="D14" s="46"/>
    </row>
    <row r="15" spans="1:4" ht="36" customHeight="1" x14ac:dyDescent="0.2">
      <c r="A15" s="70" t="s">
        <v>37</v>
      </c>
      <c r="B15" s="70"/>
      <c r="C15" s="44"/>
      <c r="D15" s="44"/>
    </row>
    <row r="16" spans="1:4" ht="13.5" x14ac:dyDescent="0.25">
      <c r="A16" s="66" t="s">
        <v>73</v>
      </c>
      <c r="B16" s="67"/>
      <c r="C16" s="27">
        <v>4836186</v>
      </c>
      <c r="D16" s="17">
        <f>IF(ISERROR(C16/$C$22*100),"",C16/$C$22*100)</f>
        <v>55.554743785999783</v>
      </c>
    </row>
    <row r="17" spans="1:4" ht="13.5" x14ac:dyDescent="0.25">
      <c r="A17" s="66" t="s">
        <v>74</v>
      </c>
      <c r="B17" s="67"/>
      <c r="C17" s="27">
        <v>180577</v>
      </c>
      <c r="D17" s="17">
        <f t="shared" ref="D17:D22" si="0">IF(ISERROR(C17/$C$22*100),"",C17/$C$22*100)</f>
        <v>2.0743430812306398</v>
      </c>
    </row>
    <row r="18" spans="1:4" ht="13.5" x14ac:dyDescent="0.25">
      <c r="A18" s="66" t="s">
        <v>75</v>
      </c>
      <c r="B18" s="67"/>
      <c r="C18" s="27"/>
      <c r="D18" s="17">
        <f t="shared" si="0"/>
        <v>0</v>
      </c>
    </row>
    <row r="19" spans="1:4" ht="13.5" x14ac:dyDescent="0.25">
      <c r="A19" s="66" t="s">
        <v>76</v>
      </c>
      <c r="B19" s="67"/>
      <c r="C19" s="27">
        <v>2785187</v>
      </c>
      <c r="D19" s="17">
        <f t="shared" si="0"/>
        <v>31.994292647366617</v>
      </c>
    </row>
    <row r="20" spans="1:4" ht="13.5" x14ac:dyDescent="0.25">
      <c r="A20" s="66" t="s">
        <v>77</v>
      </c>
      <c r="B20" s="67"/>
      <c r="C20" s="27">
        <v>1441</v>
      </c>
      <c r="D20" s="17">
        <f t="shared" si="0"/>
        <v>1.655320655484005E-2</v>
      </c>
    </row>
    <row r="21" spans="1:4" ht="13.5" x14ac:dyDescent="0.25">
      <c r="A21" s="66" t="s">
        <v>61</v>
      </c>
      <c r="B21" s="67"/>
      <c r="C21" s="27">
        <v>901871</v>
      </c>
      <c r="D21" s="17">
        <f t="shared" si="0"/>
        <v>10.360067278848128</v>
      </c>
    </row>
    <row r="22" spans="1:4" ht="18" customHeight="1" thickBot="1" x14ac:dyDescent="0.3">
      <c r="A22" s="63" t="s">
        <v>36</v>
      </c>
      <c r="B22" s="64"/>
      <c r="C22" s="18">
        <f>SUM(C16:C21)</f>
        <v>8705262</v>
      </c>
      <c r="D22" s="18">
        <f t="shared" si="0"/>
        <v>100</v>
      </c>
    </row>
    <row r="23" spans="1:4" s="1" customFormat="1" ht="36" customHeight="1" thickTop="1" x14ac:dyDescent="0.35">
      <c r="A23" s="59" t="s">
        <v>38</v>
      </c>
      <c r="B23" s="59"/>
      <c r="C23" s="59"/>
      <c r="D23" s="59"/>
    </row>
    <row r="24" spans="1:4" s="1" customFormat="1" ht="36" customHeight="1" x14ac:dyDescent="0.35">
      <c r="A24" s="68" t="s">
        <v>39</v>
      </c>
      <c r="B24" s="69"/>
      <c r="C24" s="69"/>
      <c r="D24" s="11" t="s">
        <v>42</v>
      </c>
    </row>
    <row r="25" spans="1:4" ht="13.5" x14ac:dyDescent="0.25">
      <c r="A25" s="65" t="s">
        <v>85</v>
      </c>
      <c r="B25" s="49"/>
      <c r="C25" s="49"/>
      <c r="D25" s="27"/>
    </row>
    <row r="26" spans="1:4" ht="13.5" x14ac:dyDescent="0.25">
      <c r="A26" s="65" t="s">
        <v>86</v>
      </c>
      <c r="B26" s="49"/>
      <c r="C26" s="49"/>
      <c r="D26" s="27"/>
    </row>
    <row r="27" spans="1:4" ht="13.5" x14ac:dyDescent="0.25">
      <c r="A27" s="65" t="s">
        <v>87</v>
      </c>
      <c r="B27" s="49"/>
      <c r="C27" s="49"/>
      <c r="D27" s="27"/>
    </row>
    <row r="28" spans="1:4" ht="13.5" x14ac:dyDescent="0.25">
      <c r="A28" s="65" t="s">
        <v>88</v>
      </c>
      <c r="B28" s="49"/>
      <c r="C28" s="49"/>
      <c r="D28" s="27"/>
    </row>
    <row r="29" spans="1:4" ht="13.5" x14ac:dyDescent="0.25">
      <c r="A29" s="65" t="s">
        <v>89</v>
      </c>
      <c r="B29" s="49"/>
      <c r="C29" s="49"/>
      <c r="D29" s="27"/>
    </row>
    <row r="30" spans="1:4" ht="12.75" hidden="1" customHeight="1" x14ac:dyDescent="0.2">
      <c r="A30" s="71"/>
      <c r="B30" s="72"/>
      <c r="C30" s="72"/>
      <c r="D30" s="12"/>
    </row>
    <row r="31" spans="1:4" ht="12.75" hidden="1" customHeight="1" x14ac:dyDescent="0.2">
      <c r="A31" s="71"/>
      <c r="B31" s="72"/>
      <c r="C31" s="72"/>
      <c r="D31" s="12"/>
    </row>
    <row r="32" spans="1:4" ht="12.75" hidden="1" customHeight="1" x14ac:dyDescent="0.2">
      <c r="A32" s="71"/>
      <c r="B32" s="72"/>
      <c r="C32" s="72"/>
      <c r="D32" s="12"/>
    </row>
    <row r="33" hidden="1" x14ac:dyDescent="0.2"/>
    <row r="34" hidden="1" x14ac:dyDescent="0.2"/>
    <row r="35" hidden="1" x14ac:dyDescent="0.2"/>
    <row r="36" hidden="1" x14ac:dyDescent="0.2"/>
    <row r="37" hidden="1" x14ac:dyDescent="0.2"/>
    <row r="38" hidden="1" x14ac:dyDescent="0.2"/>
  </sheetData>
  <sheetProtection password="CAA7" sheet="1" objects="1" scenarios="1" selectLockedCells="1"/>
  <mergeCells count="31">
    <mergeCell ref="A7:B7"/>
    <mergeCell ref="A27:C27"/>
    <mergeCell ref="A4:D4"/>
    <mergeCell ref="A21:B21"/>
    <mergeCell ref="A16:B16"/>
    <mergeCell ref="A17:B17"/>
    <mergeCell ref="A11:B11"/>
    <mergeCell ref="A12:B12"/>
    <mergeCell ref="A13:B13"/>
    <mergeCell ref="A14:B14"/>
    <mergeCell ref="A6:D6"/>
    <mergeCell ref="A5:D5"/>
    <mergeCell ref="A8:B8"/>
    <mergeCell ref="A9:B9"/>
    <mergeCell ref="A10:B10"/>
    <mergeCell ref="A15:B15"/>
    <mergeCell ref="A32:C32"/>
    <mergeCell ref="A30:C30"/>
    <mergeCell ref="A31:C31"/>
    <mergeCell ref="A25:C25"/>
    <mergeCell ref="A26:C26"/>
    <mergeCell ref="A22:B22"/>
    <mergeCell ref="A29:C29"/>
    <mergeCell ref="B1:C1"/>
    <mergeCell ref="B2:C2"/>
    <mergeCell ref="A28:C28"/>
    <mergeCell ref="A23:D23"/>
    <mergeCell ref="A18:B18"/>
    <mergeCell ref="A19:B19"/>
    <mergeCell ref="A20:B20"/>
    <mergeCell ref="A24:C24"/>
  </mergeCells>
  <phoneticPr fontId="1" type="noConversion"/>
  <dataValidations count="2">
    <dataValidation type="whole" allowBlank="1" showInputMessage="1" showErrorMessage="1" errorTitle="Input Error" error="You must enter a number in this field" sqref="D25:D29 C16:C21 C9">
      <formula1>-999999999999</formula1>
      <formula2>999999999999</formula2>
    </dataValidation>
    <dataValidation type="whole" allowBlank="1" showInputMessage="1" showErrorMessage="1" errorTitle="Input Error" error="You must enter a number between 1 and 100 in this field" sqref="D10 D12:D14">
      <formula1>1</formula1>
      <formula2>100</formula2>
    </dataValidation>
  </dataValidations>
  <printOptions horizontalCentered="1"/>
  <pageMargins left="0.5" right="0.5" top="0.5" bottom="0.5" header="0" footer="0"/>
  <pageSetup scale="81"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General Data</vt:lpstr>
      <vt:lpstr>General Obligation</vt:lpstr>
      <vt:lpstr>Revenue</vt:lpstr>
      <vt:lpstr>County Supplemental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Rick Harmon</dc:creator>
  <cp:lastModifiedBy>Hess, Kelly</cp:lastModifiedBy>
  <cp:lastPrinted>2003-10-08T05:41:45Z</cp:lastPrinted>
  <dcterms:created xsi:type="dcterms:W3CDTF">2003-10-04T05:22:12Z</dcterms:created>
  <dcterms:modified xsi:type="dcterms:W3CDTF">2018-06-18T14:24:33Z</dcterms:modified>
</cp:coreProperties>
</file>