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50" i="4"/>
  <c r="B41" i="4"/>
  <c r="C49" i="4"/>
  <c r="C41" i="4"/>
  <c r="C50" i="4"/>
  <c r="D49" i="4"/>
  <c r="F49" i="4" s="1"/>
  <c r="D41" i="4"/>
  <c r="E49" i="4"/>
  <c r="E41" i="4"/>
  <c r="E50" i="4"/>
  <c r="F48" i="4"/>
  <c r="F47" i="4"/>
  <c r="F46" i="4"/>
  <c r="F45" i="4"/>
  <c r="F44" i="4"/>
  <c r="F43" i="4"/>
  <c r="F40" i="4"/>
  <c r="F39" i="4"/>
  <c r="F38" i="4"/>
  <c r="F37" i="4"/>
  <c r="F36" i="4"/>
  <c r="F35" i="4"/>
  <c r="F34" i="4"/>
  <c r="F33" i="4"/>
  <c r="F32" i="4"/>
  <c r="F31" i="4"/>
  <c r="B26" i="4"/>
  <c r="B18" i="4"/>
  <c r="F18" i="4" s="1"/>
  <c r="C18" i="4"/>
  <c r="C27" i="4"/>
  <c r="C26" i="4"/>
  <c r="D18" i="4"/>
  <c r="D26" i="4"/>
  <c r="F26" i="4" s="1"/>
  <c r="E18" i="4"/>
  <c r="E26" i="4"/>
  <c r="E27" i="4"/>
  <c r="F25" i="4"/>
  <c r="F24" i="4"/>
  <c r="F23" i="4"/>
  <c r="F22" i="4"/>
  <c r="F21" i="4"/>
  <c r="F20" i="4"/>
  <c r="F17" i="4"/>
  <c r="F16" i="4"/>
  <c r="F15" i="4"/>
  <c r="F14" i="4"/>
  <c r="F13" i="4"/>
  <c r="F12" i="4"/>
  <c r="F11" i="4"/>
  <c r="F10" i="4"/>
  <c r="F9" i="4"/>
  <c r="F8" i="4"/>
  <c r="B41" i="1"/>
  <c r="C41" i="1"/>
  <c r="D41" i="1"/>
  <c r="D50" i="1" s="1"/>
  <c r="E41" i="1"/>
  <c r="F40" i="1"/>
  <c r="F39" i="1"/>
  <c r="F38" i="1"/>
  <c r="F37" i="1"/>
  <c r="F36" i="1"/>
  <c r="F35" i="1"/>
  <c r="F34" i="1"/>
  <c r="F33" i="1"/>
  <c r="F32" i="1"/>
  <c r="F31" i="1"/>
  <c r="B49" i="1"/>
  <c r="F49" i="1" s="1"/>
  <c r="C49" i="1"/>
  <c r="C50" i="1" s="1"/>
  <c r="D49" i="1"/>
  <c r="E49" i="1"/>
  <c r="E50" i="1" s="1"/>
  <c r="F48" i="1"/>
  <c r="F47" i="1"/>
  <c r="F46" i="1"/>
  <c r="F45" i="1"/>
  <c r="F44" i="1"/>
  <c r="F43" i="1"/>
  <c r="B2" i="4"/>
  <c r="B3" i="4"/>
  <c r="B2" i="1"/>
  <c r="B3" i="1"/>
  <c r="B1" i="4"/>
  <c r="B1" i="1"/>
  <c r="B18" i="1"/>
  <c r="B26" i="1"/>
  <c r="B27" i="1" s="1"/>
  <c r="C18" i="1"/>
  <c r="C26" i="1"/>
  <c r="F26" i="1" s="1"/>
  <c r="D18" i="1"/>
  <c r="D26" i="1"/>
  <c r="D27" i="1" s="1"/>
  <c r="F25" i="1"/>
  <c r="F24" i="1"/>
  <c r="F23" i="1"/>
  <c r="F22" i="1"/>
  <c r="F21" i="1"/>
  <c r="F20" i="1"/>
  <c r="E18" i="1"/>
  <c r="E27" i="1" s="1"/>
  <c r="E26" i="1"/>
  <c r="F9" i="1"/>
  <c r="F10" i="1"/>
  <c r="F11" i="1"/>
  <c r="F12" i="1"/>
  <c r="F13" i="1"/>
  <c r="F14" i="1"/>
  <c r="F15" i="1"/>
  <c r="F16" i="1"/>
  <c r="F17" i="1"/>
  <c r="F8" i="1"/>
  <c r="D16" i="5"/>
  <c r="D20" i="5"/>
  <c r="D22" i="5"/>
  <c r="D17" i="5"/>
  <c r="D27" i="4"/>
  <c r="F18" i="1"/>
  <c r="F41" i="4"/>
  <c r="B50" i="1"/>
  <c r="D21" i="5"/>
  <c r="D18" i="5"/>
  <c r="F50" i="1" l="1"/>
  <c r="C27" i="1"/>
  <c r="F27" i="1" s="1"/>
  <c r="C13" i="5" s="1"/>
  <c r="C14" i="5" s="1"/>
  <c r="A17" i="6" s="1"/>
  <c r="F41" i="1"/>
  <c r="D50" i="4"/>
  <c r="F50" i="4" s="1"/>
  <c r="B27" i="4"/>
  <c r="F27" i="4" s="1"/>
</calcChain>
</file>

<file path=xl/sharedStrings.xml><?xml version="1.0" encoding="utf-8"?>
<sst xmlns="http://schemas.openxmlformats.org/spreadsheetml/2006/main" count="196" uniqueCount="89">
  <si>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</si>
  <si>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</si>
  <si>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</si>
  <si>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</si>
  <si>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</si>
  <si>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</si>
  <si>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</si>
  <si>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</si>
  <si>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</si>
  <si>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</si>
  <si>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</si>
  <si>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</si>
  <si>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</si>
  <si>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</si>
  <si>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</si>
  <si>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</si>
  <si>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</si>
  <si>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</si>
  <si>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</si>
  <si>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</si>
  <si>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</si>
  <si>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</si>
  <si>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</si>
  <si>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</si>
  <si>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</si>
  <si>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</si>
  <si>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</si>
  <si>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</si>
  <si>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</si>
  <si>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</si>
  <si>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</si>
  <si>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</si>
  <si>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</si>
  <si>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</si>
  <si>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</si>
  <si>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</si>
  <si>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</si>
  <si>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</si>
  <si>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</si>
  <si>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</si>
  <si>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</si>
  <si>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</si>
  <si>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</si>
  <si>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</si>
  <si>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</si>
  <si>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</si>
  <si>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</si>
  <si>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</si>
  <si>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</si>
  <si>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</si>
  <si>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</si>
  <si>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</si>
  <si>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</si>
  <si>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</si>
  <si>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</si>
  <si>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</si>
  <si>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</si>
  <si>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</si>
  <si>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</si>
  <si>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</si>
  <si>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</si>
  <si>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</si>
  <si>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</si>
  <si>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</si>
  <si>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</si>
  <si>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</si>
  <si>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</si>
  <si>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</si>
  <si>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</si>
  <si>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</si>
  <si>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</si>
  <si>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</si>
  <si>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</si>
  <si>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</si>
  <si>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</si>
  <si>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</si>
  <si>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</si>
  <si>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</si>
  <si>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</si>
  <si>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HORRY</t>
  </si>
  <si>
    <t>HORRY COUNTY GOVERNMENT</t>
  </si>
  <si>
    <t>MELISSA WARD</t>
  </si>
  <si>
    <t>WARDM@HORRYCOUNTY.ORG</t>
  </si>
  <si>
    <t>843-915-8678</t>
  </si>
  <si>
    <t>843-915-6471</t>
  </si>
  <si>
    <t>HORRY COUNTY SCHOOL DISTRICT</t>
  </si>
  <si>
    <t>WAL-MART</t>
  </si>
  <si>
    <t>CONWAY MEDICAL CENTER</t>
  </si>
  <si>
    <t>GRAND STRAND REGIONAL MEDICAL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</si>
</sst>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11C5A032-27EC-4057-BD11-5C3A4F6DDFC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B17EAB22-FFAC-4EA7-A7F1-15FC0C7ECB78}"/>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095F1C2A-FEB3-40D9-8F0E-86EE55F9B69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06951810-797F-4173-ACBB-25E78E8E789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BDBF3F82-840D-4A66-AC3B-622247E5E95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WARDM@HORRYCOUNTY.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0</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7" zoomScale="102" zoomScaleNormal="100" workbookViewId="0">
      <selection activeCell="E24" sqref="E24"/>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HORRY</v>
      </c>
      <c r="C1" s="55"/>
      <c r="D1" s="55"/>
      <c r="E1" s="3"/>
      <c r="F1" s="3"/>
    </row>
    <row r="2" spans="1:6" ht="13.5" customHeight="1" x14ac:dyDescent="0.25">
      <c r="A2" s="4" t="s">
        <v>17</v>
      </c>
      <c r="B2" s="55" t="str">
        <f>IF('General Data'!B4:D4&lt;&gt;"",'General Data'!B4:D4,"")</f>
        <v>HORRY COUNTY GOVERNMENT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69970000</v>
      </c>
      <c r="C9" s="26">
        <v>6985000</v>
      </c>
      <c r="D9" s="26">
        <v>8753000</v>
      </c>
      <c r="E9" s="26">
        <v>9996000</v>
      </c>
      <c r="F9" s="14">
        <f t="shared" ref="F9:F27" si="0">B9+C9-D9</f>
        <v>68202000</v>
      </c>
    </row>
    <row r="10" spans="1:6" ht="13.5" x14ac:dyDescent="0.25">
      <c r="A10" s="5" t="s">
        <v>54</v>
      </c>
      <c r="B10" s="26"/>
      <c r="C10" s="26"/>
      <c r="D10" s="26"/>
      <c r="E10" s="26"/>
      <c r="F10" s="14">
        <f t="shared" si="0"/>
        <v>0</v>
      </c>
    </row>
    <row r="11" spans="1:6" ht="13.5" x14ac:dyDescent="0.25">
      <c r="A11" s="5" t="s">
        <v>55</v>
      </c>
      <c r="B11" s="26">
        <v>6960000</v>
      </c>
      <c r="C11" s="26"/>
      <c r="D11" s="26">
        <v>6960000</v>
      </c>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76930000</v>
      </c>
      <c r="C18" s="15">
        <f>SUM(C8:C17)</f>
        <v>6985000</v>
      </c>
      <c r="D18" s="15">
        <f>SUM(D8:D17)</f>
        <v>15713000</v>
      </c>
      <c r="E18" s="15">
        <f>SUM(E8:E17)</f>
        <v>9996000</v>
      </c>
      <c r="F18" s="15">
        <f t="shared" si="0"/>
        <v>68202000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14857000</v>
      </c>
      <c r="C22" s="26"/>
      <c r="D22" s="26">
        <v>4515000</v>
      </c>
      <c r="E22" s="26">
        <v>868000</v>
      </c>
      <c r="F22" s="14">
        <f t="shared" si="0"/>
        <v>10342000</v>
      </c>
    </row>
    <row r="23" spans="1:6" ht="13.5" x14ac:dyDescent="0.25">
      <c r="A23" s="5" t="s">
        <v>65</v>
      </c>
      <c r="B23" s="26"/>
      <c r="C23" s="26"/>
      <c r="D23" s="26"/>
      <c r="E23" s="26"/>
      <c r="F23" s="14">
        <f t="shared" si="0"/>
        <v>0</v>
      </c>
    </row>
    <row r="24" spans="1:6" ht="13.5" x14ac:dyDescent="0.25">
      <c r="A24" s="5" t="s">
        <v>66</v>
      </c>
      <c r="B24" s="26">
        <v>661000</v>
      </c>
      <c r="C24" s="26"/>
      <c r="D24" s="26">
        <v>210000</v>
      </c>
      <c r="E24" s="26"/>
      <c r="F24" s="14">
        <f t="shared" si="0"/>
        <v>451000</v>
      </c>
    </row>
    <row r="25" spans="1:6" ht="13.5" x14ac:dyDescent="0.25">
      <c r="A25" s="5" t="s">
        <v>67</v>
      </c>
      <c r="B25" s="26"/>
      <c r="C25" s="26"/>
      <c r="D25" s="26"/>
      <c r="E25" s="26"/>
      <c r="F25" s="14">
        <f t="shared" si="0"/>
        <v>0</v>
      </c>
    </row>
    <row r="26" spans="1:6" ht="18" customHeight="1" thickBot="1" x14ac:dyDescent="0.3">
      <c r="A26" s="9" t="s">
        <v>9</v>
      </c>
      <c r="B26" s="15">
        <f>SUM(B20:B25)</f>
        <v>15518000</v>
      </c>
      <c r="C26" s="15">
        <f>SUM(C20:C25)</f>
        <v>0</v>
      </c>
      <c r="D26" s="15">
        <f>SUM(D20:D25)</f>
        <v>4725000</v>
      </c>
      <c r="E26" s="15">
        <f>SUM(E20:E25)</f>
        <v>868000</v>
      </c>
      <c r="F26" s="15">
        <f t="shared" si="0"/>
        <v>10793000</v>
      </c>
    </row>
    <row r="27" spans="1:6" ht="18" customHeight="1" thickTop="1" thickBot="1" x14ac:dyDescent="0.3">
      <c r="A27" s="10" t="s">
        <v>13</v>
      </c>
      <c r="B27" s="16">
        <f>SUM(B18,B26)</f>
        <v>92448000</v>
      </c>
      <c r="C27" s="16">
        <f>SUM(C18,C26)</f>
        <v>6985000</v>
      </c>
      <c r="D27" s="16">
        <f>SUM(D18,D26)</f>
        <v>20438000</v>
      </c>
      <c r="E27" s="16">
        <f>SUM(E18,E26)</f>
        <v>10864000</v>
      </c>
      <c r="F27" s="16">
        <f t="shared" si="0"/>
        <v>78995000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20" sqref="B20"/>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HORRY</v>
      </c>
      <c r="C1" s="55"/>
      <c r="D1" s="55"/>
      <c r="E1" s="3"/>
      <c r="F1" s="3"/>
    </row>
    <row r="2" spans="1:6" ht="13.5" customHeight="1" x14ac:dyDescent="0.25">
      <c r="A2" s="4" t="s">
        <v>17</v>
      </c>
      <c r="B2" s="55" t="str">
        <f>IF('General Data'!B4:D4&lt;&gt;"",'General Data'!B4:D4,"")</f>
        <v>HORRY COUNTY GOVERNMENT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58105000</v>
      </c>
      <c r="C9" s="26"/>
      <c r="D9" s="26">
        <v>1320000</v>
      </c>
      <c r="E9" s="26">
        <v>1370000</v>
      </c>
      <c r="F9" s="14">
        <f t="shared" ref="F9:F18" si="0">B9+C9-D9</f>
        <v>56785000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v>144490000</v>
      </c>
      <c r="C12" s="26"/>
      <c r="D12" s="26">
        <v>33882000</v>
      </c>
      <c r="E12" s="26">
        <v>20843000</v>
      </c>
      <c r="F12" s="14">
        <f t="shared" si="0"/>
        <v>110608000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202595000</v>
      </c>
      <c r="C18" s="15">
        <f>SUM(C8:C17)</f>
        <v>0</v>
      </c>
      <c r="D18" s="15">
        <f>SUM(D8:D17)</f>
        <v>35202000</v>
      </c>
      <c r="E18" s="15">
        <f>SUM(E8:E17)</f>
        <v>22213000</v>
      </c>
      <c r="F18" s="15">
        <f t="shared" si="0"/>
        <v>167393000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v>388605</v>
      </c>
      <c r="C22" s="26"/>
      <c r="D22" s="26">
        <v>54989</v>
      </c>
      <c r="E22" s="26">
        <v>55623</v>
      </c>
      <c r="F22" s="14">
        <f t="shared" si="1"/>
        <v>333616</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388605</v>
      </c>
      <c r="C26" s="15">
        <f>SUM(C20:C25)</f>
        <v>0</v>
      </c>
      <c r="D26" s="15">
        <f>SUM(D20:D25)</f>
        <v>54989</v>
      </c>
      <c r="E26" s="15">
        <f>SUM(E20:E25)</f>
        <v>55623</v>
      </c>
      <c r="F26" s="15">
        <f t="shared" si="1"/>
        <v>333616</v>
      </c>
    </row>
    <row r="27" spans="1:6" ht="18" customHeight="1" thickTop="1" thickBot="1" x14ac:dyDescent="0.3">
      <c r="A27" s="10" t="s">
        <v>23</v>
      </c>
      <c r="B27" s="16">
        <f>SUM(B18,B26)</f>
        <v>202983605</v>
      </c>
      <c r="C27" s="16">
        <f>SUM(C18,C26)</f>
        <v>0</v>
      </c>
      <c r="D27" s="16">
        <f>SUM(D18,D26)</f>
        <v>35256989</v>
      </c>
      <c r="E27" s="16">
        <f>SUM(E18,E26)</f>
        <v>22268623</v>
      </c>
      <c r="F27" s="15">
        <f t="shared" si="1"/>
        <v>167726616</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6"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HORRY</v>
      </c>
      <c r="C1" s="55"/>
      <c r="D1" s="29"/>
    </row>
    <row r="2" spans="1:4" ht="13.5" customHeight="1" x14ac:dyDescent="0.25">
      <c r="A2" s="4" t="s">
        <v>17</v>
      </c>
      <c r="B2" s="55" t="str">
        <f>IF('General Data'!B4:D4&lt;&gt;"",'General Data'!B4:D4,"")</f>
        <v>HORRY COUNTY GOVERNMENT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2119871000</v>
      </c>
      <c r="D9" s="13"/>
    </row>
    <row r="10" spans="1:4" ht="13.5" x14ac:dyDescent="0.25">
      <c r="A10" s="66" t="s">
        <v>69</v>
      </c>
      <c r="B10" s="67"/>
      <c r="C10" s="13"/>
      <c r="D10" s="27">
        <v>96</v>
      </c>
    </row>
    <row r="11" spans="1:4" ht="36" customHeight="1" x14ac:dyDescent="0.2">
      <c r="A11" s="70" t="s">
        <v>49</v>
      </c>
      <c r="B11" s="70"/>
      <c r="C11" s="45"/>
      <c r="D11" s="45"/>
    </row>
    <row r="12" spans="1:4" ht="13.5" x14ac:dyDescent="0.25">
      <c r="A12" s="66" t="s">
        <v>70</v>
      </c>
      <c r="B12" s="67"/>
      <c r="C12" s="42">
        <f>C9*8%</f>
        <v>169589680</v>
      </c>
      <c r="D12" s="46"/>
    </row>
    <row r="13" spans="1:4" ht="13.5" x14ac:dyDescent="0.25">
      <c r="A13" s="66" t="s">
        <v>71</v>
      </c>
      <c r="B13" s="67"/>
      <c r="C13" s="42">
        <f>SUM('General Obligation'!F27,'General Obligation'!F50)</f>
        <v>78995000</v>
      </c>
      <c r="D13" s="46"/>
    </row>
    <row r="14" spans="1:4" ht="13.5" x14ac:dyDescent="0.25">
      <c r="A14" s="66" t="s">
        <v>72</v>
      </c>
      <c r="B14" s="67"/>
      <c r="C14" s="42">
        <f>C12-C13</f>
        <v>90594680</v>
      </c>
      <c r="D14" s="46"/>
    </row>
    <row r="15" spans="1:4" ht="36" customHeight="1" x14ac:dyDescent="0.2">
      <c r="A15" s="70" t="s">
        <v>37</v>
      </c>
      <c r="B15" s="70"/>
      <c r="C15" s="44"/>
      <c r="D15" s="44"/>
    </row>
    <row r="16" spans="1:4" ht="13.5" x14ac:dyDescent="0.25">
      <c r="A16" s="66" t="s">
        <v>73</v>
      </c>
      <c r="B16" s="67"/>
      <c r="C16" s="27">
        <v>93789135</v>
      </c>
      <c r="D16" s="17">
        <f>IF(ISERROR(C16/$C$22*100),"",C16/$C$22*100)</f>
        <v>58.671106144216388</v>
      </c>
    </row>
    <row r="17" spans="1:4" ht="13.5" x14ac:dyDescent="0.25">
      <c r="A17" s="66" t="s">
        <v>74</v>
      </c>
      <c r="B17" s="67"/>
      <c r="C17" s="27">
        <v>11978541</v>
      </c>
      <c r="D17" s="17">
        <f t="shared" ref="D17:D22" si="0">IF(ISERROR(C17/$C$22*100),"",C17/$C$22*100)</f>
        <v>7.493343983435266</v>
      </c>
    </row>
    <row r="18" spans="1:4" ht="13.5" x14ac:dyDescent="0.25">
      <c r="A18" s="66" t="s">
        <v>75</v>
      </c>
      <c r="B18" s="67"/>
      <c r="C18" s="27">
        <v>1051685</v>
      </c>
      <c r="D18" s="17">
        <f t="shared" si="0"/>
        <v>0.65789627194322886</v>
      </c>
    </row>
    <row r="19" spans="1:4" ht="13.5" x14ac:dyDescent="0.25">
      <c r="A19" s="66" t="s">
        <v>76</v>
      </c>
      <c r="B19" s="67"/>
      <c r="C19" s="27">
        <v>44333975</v>
      </c>
      <c r="D19" s="17">
        <f t="shared" si="0"/>
        <v>27.733738593708491</v>
      </c>
    </row>
    <row r="20" spans="1:4" ht="13.5" x14ac:dyDescent="0.25">
      <c r="A20" s="66" t="s">
        <v>77</v>
      </c>
      <c r="B20" s="67"/>
      <c r="C20" s="27">
        <v>348241</v>
      </c>
      <c r="D20" s="17">
        <f t="shared" si="0"/>
        <v>0.21784703179923834</v>
      </c>
    </row>
    <row r="21" spans="1:4" ht="13.5" x14ac:dyDescent="0.25">
      <c r="A21" s="66" t="s">
        <v>61</v>
      </c>
      <c r="B21" s="67"/>
      <c r="C21" s="27">
        <v>8354170</v>
      </c>
      <c r="D21" s="17">
        <f t="shared" si="0"/>
        <v>5.2260679748973926</v>
      </c>
    </row>
    <row r="22" spans="1:4" ht="18" customHeight="1" thickBot="1" x14ac:dyDescent="0.3">
      <c r="A22" s="63" t="s">
        <v>36</v>
      </c>
      <c r="B22" s="64"/>
      <c r="C22" s="18">
        <f>SUM(C16:C21)</f>
        <v>159855747</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t="s">
        <v>85</v>
      </c>
      <c r="B25" s="49"/>
      <c r="C25" s="49"/>
      <c r="D25" s="27">
        <v>5720</v>
      </c>
    </row>
    <row r="26" spans="1:4" ht="13.5" x14ac:dyDescent="0.25">
      <c r="A26" s="65" t="s">
        <v>86</v>
      </c>
      <c r="B26" s="49"/>
      <c r="C26" s="49"/>
      <c r="D26" s="27">
        <v>2234</v>
      </c>
    </row>
    <row r="27" spans="1:4" ht="13.5" x14ac:dyDescent="0.25">
      <c r="A27" s="65" t="s">
        <v>80</v>
      </c>
      <c r="B27" s="49"/>
      <c r="C27" s="49"/>
      <c r="D27" s="27">
        <v>2109</v>
      </c>
    </row>
    <row r="28" spans="1:4" ht="13.5" x14ac:dyDescent="0.25">
      <c r="A28" s="65" t="s">
        <v>87</v>
      </c>
      <c r="B28" s="49"/>
      <c r="C28" s="49"/>
      <c r="D28" s="27">
        <v>1540</v>
      </c>
    </row>
    <row r="29" spans="1:4" ht="13.5" x14ac:dyDescent="0.25">
      <c r="A29" s="65" t="s">
        <v>88</v>
      </c>
      <c r="B29" s="49"/>
      <c r="C29" s="49"/>
      <c r="D29" s="27">
        <v>1427</v>
      </c>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2018-06-18T15:02:17Z</dcterms:modified>
</cp:coreProperties>
</file>