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9" i="5" s="1"/>
  <c r="B3" i="5"/>
  <c r="B2" i="5"/>
  <c r="B1" i="5"/>
  <c r="B49" i="4"/>
  <c r="B41" i="4"/>
  <c r="B50" i="4"/>
  <c r="C49" i="4"/>
  <c r="C41" i="4"/>
  <c r="F41" i="4" s="1"/>
  <c r="D49" i="4"/>
  <c r="F49" i="4" s="1"/>
  <c r="D41" i="4"/>
  <c r="E49" i="4"/>
  <c r="E41" i="4"/>
  <c r="E50" i="4" s="1"/>
  <c r="F48" i="4"/>
  <c r="F47" i="4"/>
  <c r="F46" i="4"/>
  <c r="F45" i="4"/>
  <c r="F44" i="4"/>
  <c r="F43" i="4"/>
  <c r="F40" i="4"/>
  <c r="F39" i="4"/>
  <c r="F38" i="4"/>
  <c r="F37" i="4"/>
  <c r="F36" i="4"/>
  <c r="F35" i="4"/>
  <c r="F34" i="4"/>
  <c r="F33" i="4"/>
  <c r="F32" i="4"/>
  <c r="F31" i="4"/>
  <c r="B26" i="4"/>
  <c r="B18" i="4"/>
  <c r="B27" i="4" s="1"/>
  <c r="F27" i="4" s="1"/>
  <c r="C18" i="4"/>
  <c r="C27" i="4"/>
  <c r="C26" i="4"/>
  <c r="D18" i="4"/>
  <c r="D26" i="4"/>
  <c r="F26" i="4" s="1"/>
  <c r="D27" i="4"/>
  <c r="E18" i="4"/>
  <c r="E27" i="4" s="1"/>
  <c r="E26" i="4"/>
  <c r="F25" i="4"/>
  <c r="F24" i="4"/>
  <c r="F23" i="4"/>
  <c r="F22" i="4"/>
  <c r="F21" i="4"/>
  <c r="F20" i="4"/>
  <c r="F17" i="4"/>
  <c r="F16" i="4"/>
  <c r="F15" i="4"/>
  <c r="F14" i="4"/>
  <c r="F13" i="4"/>
  <c r="F12" i="4"/>
  <c r="F11" i="4"/>
  <c r="F10" i="4"/>
  <c r="F9" i="4"/>
  <c r="F8" i="4"/>
  <c r="B41" i="1"/>
  <c r="F41" i="1" s="1"/>
  <c r="C41" i="1"/>
  <c r="C50" i="1"/>
  <c r="D41" i="1"/>
  <c r="D50" i="1" s="1"/>
  <c r="F50" i="1" s="1"/>
  <c r="E41" i="1"/>
  <c r="E50" i="1" s="1"/>
  <c r="F40" i="1"/>
  <c r="F39" i="1"/>
  <c r="F38" i="1"/>
  <c r="F37" i="1"/>
  <c r="F36" i="1"/>
  <c r="F35" i="1"/>
  <c r="F34" i="1"/>
  <c r="F33" i="1"/>
  <c r="F32" i="1"/>
  <c r="F31" i="1"/>
  <c r="B49" i="1"/>
  <c r="B50" i="1"/>
  <c r="C49" i="1"/>
  <c r="F49" i="1"/>
  <c r="D49" i="1"/>
  <c r="E49" i="1"/>
  <c r="F48" i="1"/>
  <c r="F47" i="1"/>
  <c r="F46" i="1"/>
  <c r="F45" i="1"/>
  <c r="F44" i="1"/>
  <c r="F43" i="1"/>
  <c r="B2" i="4"/>
  <c r="B3" i="4"/>
  <c r="B2" i="1"/>
  <c r="B3" i="1"/>
  <c r="B1" i="4"/>
  <c r="B1" i="1"/>
  <c r="B18" i="1"/>
  <c r="B27" i="1" s="1"/>
  <c r="B26" i="1"/>
  <c r="C18" i="1"/>
  <c r="C26" i="1"/>
  <c r="C27" i="1" s="1"/>
  <c r="D18" i="1"/>
  <c r="D27" i="1" s="1"/>
  <c r="D26" i="1"/>
  <c r="F25" i="1"/>
  <c r="F24" i="1"/>
  <c r="F23" i="1"/>
  <c r="F22" i="1"/>
  <c r="F21" i="1"/>
  <c r="F20" i="1"/>
  <c r="E18" i="1"/>
  <c r="E27" i="1" s="1"/>
  <c r="E26" i="1"/>
  <c r="F9" i="1"/>
  <c r="F10" i="1"/>
  <c r="F11" i="1"/>
  <c r="F12" i="1"/>
  <c r="F13" i="1"/>
  <c r="F14" i="1"/>
  <c r="F15" i="1"/>
  <c r="F16" i="1"/>
  <c r="F17" i="1"/>
  <c r="F8" i="1"/>
  <c r="D20" i="5"/>
  <c r="D16" i="5"/>
  <c r="D22" i="5"/>
  <c r="D17" i="5"/>
  <c r="D21" i="5"/>
  <c r="D18" i="5"/>
  <c r="F26" i="1"/>
  <c r="F27" i="1" l="1"/>
  <c r="C13" i="5" s="1"/>
  <c r="C14" i="5" s="1"/>
  <c r="A17" i="6" s="1"/>
  <c r="F18" i="4"/>
  <c r="D50" i="4"/>
  <c r="C50" i="4"/>
  <c r="F50" i="4" s="1"/>
  <c r="F18" i="1"/>
</calcChain>
</file>

<file path=xl/sharedStrings.xml><?xml version="1.0" encoding="utf-8"?>
<sst xmlns="http://schemas.openxmlformats.org/spreadsheetml/2006/main" count="196" uniqueCount="89">
  <si>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</si>
  <si>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</si>
  <si>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</si>
  <si>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</si>
  <si>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</si>
  <si>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</si>
  <si>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</si>
  <si>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</si>
  <si>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</si>
  <si>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</si>
  <si>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</si>
  <si>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</si>
  <si>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</si>
  <si>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</si>
  <si>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</si>
  <si>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</si>
  <si>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</si>
  <si>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</si>
  <si>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</si>
  <si>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</si>
  <si>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</si>
  <si>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</si>
  <si>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</si>
  <si>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</si>
  <si>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</si>
  <si>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</si>
  <si>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</si>
  <si>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</si>
  <si>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</si>
  <si>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</si>
  <si>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</si>
  <si>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</si>
  <si>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</si>
  <si>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</si>
  <si>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</si>
  <si>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</si>
  <si>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</si>
  <si>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</si>
  <si>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</si>
  <si>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</si>
  <si>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</si>
  <si>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</si>
  <si>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</si>
  <si>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</si>
  <si>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</si>
  <si>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</si>
  <si>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</si>
  <si>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</si>
  <si>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</si>
  <si>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</si>
  <si>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</si>
  <si>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</si>
  <si>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</si>
  <si>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</si>
  <si>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</si>
  <si>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</si>
  <si>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</si>
  <si>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</si>
  <si>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</si>
  <si>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</si>
  <si>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</si>
  <si>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</si>
  <si>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</si>
  <si>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</si>
  <si>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</si>
  <si>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</si>
  <si>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</si>
  <si>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</si>
  <si>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</si>
  <si>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</si>
  <si>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</si>
  <si>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</si>
  <si>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</si>
  <si>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</si>
  <si>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</si>
  <si>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</si>
  <si>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</si>
  <si>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</si>
  <si>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</si>
  <si>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HORRY</t>
  </si>
  <si>
    <t>HORRY COUNTY SCHOOL DISTRICT</t>
  </si>
  <si>
    <t>MELISSA WARD</t>
  </si>
  <si>
    <t>WARDM@HORRYCOUNTY.ORG</t>
  </si>
  <si>
    <t>843-9115-8678</t>
  </si>
  <si>
    <t>843-915-6471</t>
  </si>
  <si>
    <t>WAL-MART</t>
  </si>
  <si>
    <t>HORRY COUNTY GOVERNMENT</t>
  </si>
  <si>
    <t>CONWAY MEDICAL CENTER</t>
  </si>
  <si>
    <t>GRAND STRAND REGIONAL MEDICAL CENTER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</si>
</sst>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156C2818-808D-445A-B8AE-FCF28232406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22EA4362-0D24-468B-B584-C76D6FE0CE5D}"/>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817CEE6A-DCAA-4B01-B1D6-4D266BF2FBF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9B074342-4FDF-45A3-8455-176A11ABDA3E}"/>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09810F53-B1B6-49DD-B83C-11F33C86BD7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WARDM@HORRYCOUNTY.ORG"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5" sqref="B5:E5"/>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44</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3" zoomScale="102" zoomScaleNormal="100" workbookViewId="0">
      <selection activeCell="E10" sqref="E10"/>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HORRY</v>
      </c>
      <c r="C1" s="55"/>
      <c r="D1" s="55"/>
      <c r="E1" s="3"/>
      <c r="F1" s="3"/>
    </row>
    <row r="2" spans="1:6" ht="13.5" customHeight="1" x14ac:dyDescent="0.25">
      <c r="A2" s="4" t="s">
        <v>17</v>
      </c>
      <c r="B2" s="55" t="str">
        <f>IF('General Data'!B4:D4&lt;&gt;"",'General Data'!B4:D4,"")</f>
        <v>HORRY COUNTY SCHOOL DISTRICT</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v>467505000</v>
      </c>
      <c r="C9" s="26"/>
      <c r="D9" s="26">
        <v>22945000</v>
      </c>
      <c r="E9" s="26">
        <v>17815000</v>
      </c>
      <c r="F9" s="14">
        <f t="shared" ref="F9:F27" si="0">B9+C9-D9</f>
        <v>444560000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467505000</v>
      </c>
      <c r="C18" s="15">
        <f>SUM(C8:C17)</f>
        <v>0</v>
      </c>
      <c r="D18" s="15">
        <f>SUM(D8:D17)</f>
        <v>22945000</v>
      </c>
      <c r="E18" s="15">
        <f>SUM(E8:E17)</f>
        <v>17815000</v>
      </c>
      <c r="F18" s="15">
        <f t="shared" si="0"/>
        <v>444560000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467505000</v>
      </c>
      <c r="C27" s="16">
        <f>SUM(C18,C26)</f>
        <v>0</v>
      </c>
      <c r="D27" s="16">
        <f>SUM(D18,D26)</f>
        <v>22945000</v>
      </c>
      <c r="E27" s="16">
        <f>SUM(E18,E26)</f>
        <v>17815000</v>
      </c>
      <c r="F27" s="16">
        <f t="shared" si="0"/>
        <v>444560000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HORRY</v>
      </c>
      <c r="C1" s="55"/>
      <c r="D1" s="55"/>
      <c r="E1" s="3"/>
      <c r="F1" s="3"/>
    </row>
    <row r="2" spans="1:6" ht="13.5" customHeight="1" x14ac:dyDescent="0.25">
      <c r="A2" s="4" t="s">
        <v>17</v>
      </c>
      <c r="B2" s="55" t="str">
        <f>IF('General Data'!B4:D4&lt;&gt;"",'General Data'!B4:D4,"")</f>
        <v>HORRY COUNTY SCHOOL DISTRICT</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A25" sqref="A25:C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HORRY</v>
      </c>
      <c r="C1" s="55"/>
      <c r="D1" s="29"/>
    </row>
    <row r="2" spans="1:4" ht="13.5" customHeight="1" x14ac:dyDescent="0.25">
      <c r="A2" s="4" t="s">
        <v>17</v>
      </c>
      <c r="B2" s="55" t="str">
        <f>IF('General Data'!B4:D4&lt;&gt;"",'General Data'!B4:D4,"")</f>
        <v>HORRY COUNTY SCHOOL DISTRICT</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2154252429</v>
      </c>
      <c r="D9" s="13"/>
    </row>
    <row r="10" spans="1:4" ht="13.5" x14ac:dyDescent="0.25">
      <c r="A10" s="66" t="s">
        <v>69</v>
      </c>
      <c r="B10" s="67"/>
      <c r="C10" s="13"/>
      <c r="D10" s="27">
        <v>96</v>
      </c>
    </row>
    <row r="11" spans="1:4" ht="36" customHeight="1" x14ac:dyDescent="0.2">
      <c r="A11" s="70" t="s">
        <v>49</v>
      </c>
      <c r="B11" s="70"/>
      <c r="C11" s="45"/>
      <c r="D11" s="45"/>
    </row>
    <row r="12" spans="1:4" ht="13.5" x14ac:dyDescent="0.25">
      <c r="A12" s="66" t="s">
        <v>70</v>
      </c>
      <c r="B12" s="67"/>
      <c r="C12" s="42">
        <f>C9*8%</f>
        <v>172340194.31999999</v>
      </c>
      <c r="D12" s="46"/>
    </row>
    <row r="13" spans="1:4" ht="13.5" x14ac:dyDescent="0.25">
      <c r="A13" s="66" t="s">
        <v>71</v>
      </c>
      <c r="B13" s="67"/>
      <c r="C13" s="42">
        <f>SUM('General Obligation'!F27,'General Obligation'!F50)</f>
        <v>444560000</v>
      </c>
      <c r="D13" s="46"/>
    </row>
    <row r="14" spans="1:4" ht="13.5" x14ac:dyDescent="0.25">
      <c r="A14" s="66" t="s">
        <v>72</v>
      </c>
      <c r="B14" s="67"/>
      <c r="C14" s="42">
        <f>C12-C13</f>
        <v>-272219805.68000001</v>
      </c>
      <c r="D14" s="46"/>
    </row>
    <row r="15" spans="1:4" ht="36" customHeight="1" x14ac:dyDescent="0.2">
      <c r="A15" s="70" t="s">
        <v>37</v>
      </c>
      <c r="B15" s="70"/>
      <c r="C15" s="44"/>
      <c r="D15" s="44"/>
    </row>
    <row r="16" spans="1:4" ht="13.5" x14ac:dyDescent="0.25">
      <c r="A16" s="66" t="s">
        <v>73</v>
      </c>
      <c r="B16" s="67"/>
      <c r="C16" s="27">
        <v>195667344</v>
      </c>
      <c r="D16" s="17">
        <f>IF(ISERROR(C16/$C$22*100),"",C16/$C$22*100)</f>
        <v>52.086468448721199</v>
      </c>
    </row>
    <row r="17" spans="1:4" ht="13.5" x14ac:dyDescent="0.25">
      <c r="A17" s="66" t="s">
        <v>74</v>
      </c>
      <c r="B17" s="67"/>
      <c r="C17" s="27">
        <v>173924142</v>
      </c>
      <c r="D17" s="17">
        <f t="shared" ref="D17:D22" si="0">IF(ISERROR(C17/$C$22*100),"",C17/$C$22*100)</f>
        <v>46.298447914506909</v>
      </c>
    </row>
    <row r="18" spans="1:4" ht="13.5" x14ac:dyDescent="0.25">
      <c r="A18" s="66" t="s">
        <v>75</v>
      </c>
      <c r="B18" s="67"/>
      <c r="C18" s="27">
        <v>736897</v>
      </c>
      <c r="D18" s="17">
        <f t="shared" si="0"/>
        <v>0.19616130906574425</v>
      </c>
    </row>
    <row r="19" spans="1:4" ht="13.5" x14ac:dyDescent="0.25">
      <c r="A19" s="66" t="s">
        <v>76</v>
      </c>
      <c r="B19" s="67"/>
      <c r="C19" s="27">
        <v>72513</v>
      </c>
      <c r="D19" s="17">
        <f t="shared" si="0"/>
        <v>1.9302894440178634E-2</v>
      </c>
    </row>
    <row r="20" spans="1:4" ht="13.5" x14ac:dyDescent="0.25">
      <c r="A20" s="66" t="s">
        <v>77</v>
      </c>
      <c r="B20" s="67"/>
      <c r="C20" s="27">
        <v>500301</v>
      </c>
      <c r="D20" s="17">
        <f t="shared" si="0"/>
        <v>0.13317966973254189</v>
      </c>
    </row>
    <row r="21" spans="1:4" ht="13.5" x14ac:dyDescent="0.25">
      <c r="A21" s="66" t="s">
        <v>61</v>
      </c>
      <c r="B21" s="67"/>
      <c r="C21" s="27">
        <v>4757491</v>
      </c>
      <c r="D21" s="17">
        <f t="shared" si="0"/>
        <v>1.2664397635334339</v>
      </c>
    </row>
    <row r="22" spans="1:4" ht="18" customHeight="1" thickBot="1" x14ac:dyDescent="0.3">
      <c r="A22" s="63" t="s">
        <v>36</v>
      </c>
      <c r="B22" s="64"/>
      <c r="C22" s="18">
        <f>SUM(C16:C21)</f>
        <v>375658688</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t="s">
        <v>80</v>
      </c>
      <c r="B25" s="49"/>
      <c r="C25" s="49"/>
      <c r="D25" s="27">
        <v>5720</v>
      </c>
    </row>
    <row r="26" spans="1:4" ht="13.5" x14ac:dyDescent="0.25">
      <c r="A26" s="65" t="s">
        <v>85</v>
      </c>
      <c r="B26" s="49"/>
      <c r="C26" s="49"/>
      <c r="D26" s="27">
        <v>2234</v>
      </c>
    </row>
    <row r="27" spans="1:4" ht="13.5" x14ac:dyDescent="0.25">
      <c r="A27" s="65" t="s">
        <v>86</v>
      </c>
      <c r="B27" s="49"/>
      <c r="C27" s="49"/>
      <c r="D27" s="27">
        <v>2109</v>
      </c>
    </row>
    <row r="28" spans="1:4" ht="13.5" x14ac:dyDescent="0.25">
      <c r="A28" s="65" t="s">
        <v>87</v>
      </c>
      <c r="B28" s="49"/>
      <c r="C28" s="49"/>
      <c r="D28" s="27">
        <v>1540</v>
      </c>
    </row>
    <row r="29" spans="1:4" ht="13.5" x14ac:dyDescent="0.25">
      <c r="A29" s="65" t="s">
        <v>88</v>
      </c>
      <c r="B29" s="49"/>
      <c r="C29" s="49"/>
      <c r="D29" s="27">
        <v>1427</v>
      </c>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2018-06-18T15:01:57Z</dcterms:modified>
</cp:coreProperties>
</file>