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600" windowHeight="973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50" i="4"/>
  <c r="F50" i="4" s="1"/>
  <c r="B41" i="4"/>
  <c r="C49" i="4"/>
  <c r="C41" i="4"/>
  <c r="C50" i="4"/>
  <c r="D49" i="4"/>
  <c r="D41" i="4"/>
  <c r="D50" i="4" s="1"/>
  <c r="E49" i="4"/>
  <c r="E50" i="4" s="1"/>
  <c r="E41" i="4"/>
  <c r="F48" i="4"/>
  <c r="F47" i="4"/>
  <c r="F46" i="4"/>
  <c r="F45" i="4"/>
  <c r="F44" i="4"/>
  <c r="F43" i="4"/>
  <c r="F40" i="4"/>
  <c r="F39" i="4"/>
  <c r="F38" i="4"/>
  <c r="F37" i="4"/>
  <c r="F36" i="4"/>
  <c r="F35" i="4"/>
  <c r="F34" i="4"/>
  <c r="F33" i="4"/>
  <c r="F32" i="4"/>
  <c r="F31" i="4"/>
  <c r="B26" i="4"/>
  <c r="B18" i="4"/>
  <c r="C18" i="4"/>
  <c r="C27" i="4" s="1"/>
  <c r="C26" i="4"/>
  <c r="F26" i="4"/>
  <c r="D18" i="4"/>
  <c r="D26" i="4"/>
  <c r="D27" i="4" s="1"/>
  <c r="E18" i="4"/>
  <c r="E26" i="4"/>
  <c r="E27" i="4" s="1"/>
  <c r="F25" i="4"/>
  <c r="F24" i="4"/>
  <c r="F23" i="4"/>
  <c r="F22" i="4"/>
  <c r="F21" i="4"/>
  <c r="F20" i="4"/>
  <c r="F17" i="4"/>
  <c r="F16" i="4"/>
  <c r="F15" i="4"/>
  <c r="F14" i="4"/>
  <c r="F13" i="4"/>
  <c r="F12" i="4"/>
  <c r="F11" i="4"/>
  <c r="F10" i="4"/>
  <c r="F9" i="4"/>
  <c r="F8" i="4"/>
  <c r="B41" i="1"/>
  <c r="F41" i="1"/>
  <c r="C41" i="1"/>
  <c r="D41" i="1"/>
  <c r="D50" i="1" s="1"/>
  <c r="F50" i="1" s="1"/>
  <c r="E41" i="1"/>
  <c r="F40" i="1"/>
  <c r="F39" i="1"/>
  <c r="F38" i="1"/>
  <c r="F37" i="1"/>
  <c r="F36" i="1"/>
  <c r="F35" i="1"/>
  <c r="F34" i="1"/>
  <c r="F33" i="1"/>
  <c r="F32" i="1"/>
  <c r="F31" i="1"/>
  <c r="B49" i="1"/>
  <c r="C49" i="1"/>
  <c r="D49" i="1"/>
  <c r="F49" i="1" s="1"/>
  <c r="E49" i="1"/>
  <c r="F48" i="1"/>
  <c r="F47" i="1"/>
  <c r="F46" i="1"/>
  <c r="F45" i="1"/>
  <c r="F44" i="1"/>
  <c r="F43" i="1"/>
  <c r="B2" i="4"/>
  <c r="B3" i="4"/>
  <c r="B2" i="1"/>
  <c r="B3" i="1"/>
  <c r="B1" i="4"/>
  <c r="B1" i="1"/>
  <c r="B18" i="1"/>
  <c r="B27" i="1" s="1"/>
  <c r="F27" i="1" s="1"/>
  <c r="C13" i="5" s="1"/>
  <c r="C14" i="5" s="1"/>
  <c r="A17" i="6" s="1"/>
  <c r="B26" i="1"/>
  <c r="F26" i="1" s="1"/>
  <c r="C18" i="1"/>
  <c r="C26" i="1"/>
  <c r="D18" i="1"/>
  <c r="D26" i="1"/>
  <c r="D27" i="1" s="1"/>
  <c r="F25" i="1"/>
  <c r="F24" i="1"/>
  <c r="F23" i="1"/>
  <c r="F22" i="1"/>
  <c r="F21" i="1"/>
  <c r="F20" i="1"/>
  <c r="E18" i="1"/>
  <c r="E27" i="1" s="1"/>
  <c r="E26" i="1"/>
  <c r="F18" i="1"/>
  <c r="F9" i="1"/>
  <c r="F10" i="1"/>
  <c r="F11" i="1"/>
  <c r="F12" i="1"/>
  <c r="F13" i="1"/>
  <c r="F14" i="1"/>
  <c r="F15" i="1"/>
  <c r="F16" i="1"/>
  <c r="F17" i="1"/>
  <c r="F8" i="1"/>
  <c r="B27" i="4"/>
  <c r="D16" i="5"/>
  <c r="D20" i="5"/>
  <c r="D22" i="5"/>
  <c r="D17" i="5"/>
  <c r="E50" i="1"/>
  <c r="C50" i="1"/>
  <c r="C27" i="1"/>
  <c r="F41" i="4"/>
  <c r="F49" i="4"/>
  <c r="B50" i="1"/>
  <c r="F18" i="4"/>
  <c r="D21" i="5"/>
  <c r="D18" i="5"/>
  <c r="F27" i="4" l="1"/>
</calcChain>
</file>

<file path=xl/sharedStrings.xml><?xml version="1.0" encoding="utf-8"?>
<sst xmlns="http://schemas.openxmlformats.org/spreadsheetml/2006/main" count="194" uniqueCount="88">
  <si>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</si>
  <si>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</si>
  <si>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</si>
  <si>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</si>
  <si>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</si>
  <si>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</si>
  <si>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</si>
  <si>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</si>
  <si>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</si>
  <si>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</si>
  <si>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</si>
  <si>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</si>
  <si>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</si>
  <si>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</si>
  <si>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</si>
  <si>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</si>
  <si>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</si>
  <si>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</si>
  <si>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</si>
  <si>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</si>
  <si>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</si>
  <si>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</si>
  <si>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</si>
  <si>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</si>
  <si>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</si>
  <si>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</si>
  <si>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</si>
  <si>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</si>
  <si>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</si>
  <si>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</si>
  <si>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</si>
  <si>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</si>
  <si>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</si>
  <si>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</si>
  <si>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</si>
  <si>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</si>
  <si>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</si>
  <si>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</si>
  <si>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</si>
  <si>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</si>
  <si>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</si>
  <si>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</si>
  <si>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</si>
  <si>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</si>
  <si>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</si>
  <si>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</si>
  <si>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</si>
  <si>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</si>
  <si>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</si>
  <si>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</si>
  <si>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</si>
  <si>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</si>
  <si>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</si>
  <si>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</si>
  <si>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</si>
  <si>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</si>
  <si>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</si>
  <si>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</si>
  <si>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</si>
  <si>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</si>
  <si>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</si>
  <si>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</si>
  <si>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</si>
  <si>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</si>
  <si>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</si>
  <si>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</si>
  <si>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</si>
  <si>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</si>
  <si>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</si>
  <si>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</si>
  <si>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</si>
  <si>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</si>
  <si>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</si>
  <si>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</si>
  <si>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</si>
  <si>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</si>
  <si>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</si>
  <si>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</si>
  <si>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</si>
  <si>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Williamsburg</t>
  </si>
  <si>
    <t>Williamsburg County</t>
  </si>
  <si>
    <t>Kimber W. Cooper</t>
  </si>
  <si>
    <t>kimber.cooper@wc.sc.gov</t>
  </si>
  <si>
    <t>Nan Ya Plastics</t>
  </si>
  <si>
    <t>Sykes</t>
  </si>
  <si>
    <t>Williamsburg County School District</t>
  </si>
  <si>
    <t>Duke Energy</t>
  </si>
  <si>
    <t>Williamsburg County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</si>
</sst>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6732F17A-5851-4E60-B9E7-368603C3AA0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1038225</xdr:colOff>
          <xdr:row>10</xdr:row>
          <xdr:rowOff>76200</xdr:rowOff>
        </xdr:from>
        <xdr:to>
          <xdr:col>5</xdr:col>
          <xdr:colOff>47625</xdr:colOff>
          <xdr:row>11</xdr:row>
          <xdr:rowOff>161925</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ADC484F-F8B4-4D44-A57A-984F7C52617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A91D86AA-8A99-4447-9523-412A98DFB18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6601E6B6-7697-446A-A0EB-DE798BD2C63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FE941F95-5D68-48F7-AD97-2859BFB9ABC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imber.cooper@wc.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F13" sqref="F1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8433559321</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1038225</xdr:colOff>
                <xdr:row>10</xdr:row>
                <xdr:rowOff>76200</xdr:rowOff>
              </from>
              <to>
                <xdr:col>5</xdr:col>
                <xdr:colOff>47625</xdr:colOff>
                <xdr:row>11</xdr:row>
                <xdr:rowOff>161925</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3" zoomScale="102" zoomScaleNormal="100" workbookViewId="0">
      <selection activeCell="E46" sqref="E46"/>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Williamsburg County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3625124</v>
      </c>
      <c r="C22" s="26">
        <v>226000</v>
      </c>
      <c r="D22" s="26">
        <v>1668673</v>
      </c>
      <c r="E22" s="26">
        <v>383352</v>
      </c>
      <c r="F22" s="14">
        <f t="shared" si="0"/>
        <v>2182451</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3625124</v>
      </c>
      <c r="C26" s="15">
        <f>SUM(C20:C25)</f>
        <v>226000</v>
      </c>
      <c r="D26" s="15">
        <f>SUM(D20:D25)</f>
        <v>1668673</v>
      </c>
      <c r="E26" s="15">
        <f>SUM(E20:E25)</f>
        <v>383352</v>
      </c>
      <c r="F26" s="15">
        <f t="shared" si="0"/>
        <v>2182451</v>
      </c>
    </row>
    <row r="27" spans="1:6" ht="18" customHeight="1" thickTop="1" thickBot="1" x14ac:dyDescent="0.3">
      <c r="A27" s="10" t="s">
        <v>13</v>
      </c>
      <c r="B27" s="16">
        <f>SUM(B18,B26)</f>
        <v>3625124</v>
      </c>
      <c r="C27" s="16">
        <f>SUM(C18,C26)</f>
        <v>226000</v>
      </c>
      <c r="D27" s="16">
        <f>SUM(D18,D26)</f>
        <v>1668673</v>
      </c>
      <c r="E27" s="16">
        <f>SUM(E18,E26)</f>
        <v>383352</v>
      </c>
      <c r="F27" s="16">
        <f t="shared" si="0"/>
        <v>2182451</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v>0</v>
      </c>
      <c r="C32" s="26">
        <v>1500000</v>
      </c>
      <c r="D32" s="26"/>
      <c r="E32" s="26">
        <v>1500000</v>
      </c>
      <c r="F32" s="14">
        <f t="shared" ref="F32:F41" si="1">B32+C32-D32</f>
        <v>1500000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1500000</v>
      </c>
      <c r="D41" s="15">
        <f>SUM(D31:D40)</f>
        <v>0</v>
      </c>
      <c r="E41" s="15">
        <f>SUM(E31:E40)</f>
        <v>1500000</v>
      </c>
      <c r="F41" s="15">
        <f t="shared" si="1"/>
        <v>1500000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v>3500000</v>
      </c>
      <c r="D44" s="26">
        <v>3500000</v>
      </c>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v>1500000</v>
      </c>
      <c r="D48" s="26"/>
      <c r="E48" s="26">
        <v>1500000</v>
      </c>
      <c r="F48" s="14">
        <f t="shared" si="2"/>
        <v>1500000</v>
      </c>
    </row>
    <row r="49" spans="1:6" ht="18" customHeight="1" thickBot="1" x14ac:dyDescent="0.3">
      <c r="A49" s="9" t="s">
        <v>9</v>
      </c>
      <c r="B49" s="15">
        <f>SUM(B43:B48)</f>
        <v>0</v>
      </c>
      <c r="C49" s="15">
        <f>SUM(C43:C48)</f>
        <v>5000000</v>
      </c>
      <c r="D49" s="15">
        <f>SUM(D43:D48)</f>
        <v>3500000</v>
      </c>
      <c r="E49" s="15">
        <f>SUM(E43:E48)</f>
        <v>1500000</v>
      </c>
      <c r="F49" s="15">
        <f t="shared" si="2"/>
        <v>1500000</v>
      </c>
    </row>
    <row r="50" spans="1:6" ht="18" customHeight="1" thickTop="1" thickBot="1" x14ac:dyDescent="0.3">
      <c r="A50" s="9" t="s">
        <v>13</v>
      </c>
      <c r="B50" s="16">
        <f>SUM(B41,B49)</f>
        <v>0</v>
      </c>
      <c r="C50" s="16">
        <f>SUM(C41,C49)</f>
        <v>6500000</v>
      </c>
      <c r="D50" s="16">
        <f>SUM(D41,D49)</f>
        <v>3500000</v>
      </c>
      <c r="E50" s="16">
        <f>SUM(E41,E49)</f>
        <v>3000000</v>
      </c>
      <c r="F50" s="16">
        <f t="shared" si="2"/>
        <v>3000000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2" zoomScale="102" zoomScaleNormal="100" workbookViewId="0">
      <selection activeCell="B10" sqref="B1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Williamsburg County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29485000</v>
      </c>
      <c r="C9" s="26"/>
      <c r="D9" s="26">
        <v>465000</v>
      </c>
      <c r="E9" s="26">
        <v>510000</v>
      </c>
      <c r="F9" s="14">
        <f t="shared" ref="F9:F18" si="0">B9+C9-D9</f>
        <v>29020000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29485000</v>
      </c>
      <c r="C18" s="15">
        <f>SUM(C8:C17)</f>
        <v>0</v>
      </c>
      <c r="D18" s="15">
        <f>SUM(D8:D17)</f>
        <v>465000</v>
      </c>
      <c r="E18" s="15">
        <f>SUM(E8:E17)</f>
        <v>510000</v>
      </c>
      <c r="F18" s="15">
        <f t="shared" si="0"/>
        <v>29020000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29485000</v>
      </c>
      <c r="C27" s="16">
        <f>SUM(C18,C26)</f>
        <v>0</v>
      </c>
      <c r="D27" s="16">
        <f>SUM(D18,D26)</f>
        <v>465000</v>
      </c>
      <c r="E27" s="16">
        <f>SUM(E18,E26)</f>
        <v>510000</v>
      </c>
      <c r="F27" s="15">
        <f t="shared" si="1"/>
        <v>29020000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Williamsburg</v>
      </c>
      <c r="C1" s="55"/>
      <c r="D1" s="29"/>
    </row>
    <row r="2" spans="1:4" ht="13.5" customHeight="1" x14ac:dyDescent="0.25">
      <c r="A2" s="4" t="s">
        <v>17</v>
      </c>
      <c r="B2" s="55" t="str">
        <f>IF('General Data'!B4:D4&lt;&gt;"",'General Data'!B4:D4,"")</f>
        <v>Williamsburg County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94154305</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7532344.4000000004</v>
      </c>
      <c r="D12" s="46"/>
    </row>
    <row r="13" spans="1:4" ht="13.5" x14ac:dyDescent="0.25">
      <c r="A13" s="66" t="s">
        <v>71</v>
      </c>
      <c r="B13" s="67"/>
      <c r="C13" s="42">
        <f>SUM('General Obligation'!F27,'General Obligation'!F50)</f>
        <v>5182451</v>
      </c>
      <c r="D13" s="46"/>
    </row>
    <row r="14" spans="1:4" ht="13.5" x14ac:dyDescent="0.25">
      <c r="A14" s="66" t="s">
        <v>72</v>
      </c>
      <c r="B14" s="67"/>
      <c r="C14" s="42">
        <f>C12-C13</f>
        <v>2349893.4000000004</v>
      </c>
      <c r="D14" s="46"/>
    </row>
    <row r="15" spans="1:4" ht="36" customHeight="1" x14ac:dyDescent="0.2">
      <c r="A15" s="70" t="s">
        <v>37</v>
      </c>
      <c r="B15" s="70"/>
      <c r="C15" s="44"/>
      <c r="D15" s="44"/>
    </row>
    <row r="16" spans="1:4" ht="13.5" x14ac:dyDescent="0.25">
      <c r="A16" s="66" t="s">
        <v>73</v>
      </c>
      <c r="B16" s="67"/>
      <c r="C16" s="27">
        <v>12305160</v>
      </c>
      <c r="D16" s="17">
        <f>IF(ISERROR(C16/$C$22*100),"",C16/$C$22*100)</f>
        <v>51.802361971759595</v>
      </c>
    </row>
    <row r="17" spans="1:4" ht="13.5" x14ac:dyDescent="0.25">
      <c r="A17" s="66" t="s">
        <v>74</v>
      </c>
      <c r="B17" s="67"/>
      <c r="C17" s="27">
        <v>1592377</v>
      </c>
      <c r="D17" s="17">
        <f t="shared" ref="D17:D22" si="0">IF(ISERROR(C17/$C$22*100),"",C17/$C$22*100)</f>
        <v>6.7036015581678443</v>
      </c>
    </row>
    <row r="18" spans="1:4" ht="13.5" x14ac:dyDescent="0.25">
      <c r="A18" s="66" t="s">
        <v>75</v>
      </c>
      <c r="B18" s="67"/>
      <c r="C18" s="27">
        <v>157492</v>
      </c>
      <c r="D18" s="17">
        <f t="shared" si="0"/>
        <v>0.66301109385463997</v>
      </c>
    </row>
    <row r="19" spans="1:4" ht="13.5" x14ac:dyDescent="0.25">
      <c r="A19" s="66" t="s">
        <v>76</v>
      </c>
      <c r="B19" s="67"/>
      <c r="C19" s="27">
        <v>471845</v>
      </c>
      <c r="D19" s="17">
        <f t="shared" si="0"/>
        <v>1.9863768926665648</v>
      </c>
    </row>
    <row r="20" spans="1:4" ht="13.5" x14ac:dyDescent="0.25">
      <c r="A20" s="66" t="s">
        <v>77</v>
      </c>
      <c r="B20" s="67"/>
      <c r="C20" s="27">
        <v>507</v>
      </c>
      <c r="D20" s="17">
        <f t="shared" si="0"/>
        <v>2.1343726956563032E-3</v>
      </c>
    </row>
    <row r="21" spans="1:4" ht="13.5" x14ac:dyDescent="0.25">
      <c r="A21" s="66" t="s">
        <v>61</v>
      </c>
      <c r="B21" s="67"/>
      <c r="C21" s="27">
        <v>9226671</v>
      </c>
      <c r="D21" s="17">
        <f t="shared" si="0"/>
        <v>38.842514110855696</v>
      </c>
    </row>
    <row r="22" spans="1:4" ht="18" customHeight="1" thickBot="1" x14ac:dyDescent="0.3">
      <c r="A22" s="63" t="s">
        <v>36</v>
      </c>
      <c r="B22" s="64"/>
      <c r="C22" s="18">
        <f>SUM(C16:C21)</f>
        <v>23754052</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83</v>
      </c>
      <c r="B25" s="49"/>
      <c r="C25" s="49"/>
      <c r="D25" s="27">
        <v>1000</v>
      </c>
    </row>
    <row r="26" spans="1:4" ht="13.5" x14ac:dyDescent="0.25">
      <c r="A26" s="65" t="s">
        <v>84</v>
      </c>
      <c r="B26" s="49"/>
      <c r="C26" s="49"/>
      <c r="D26" s="27">
        <v>600</v>
      </c>
    </row>
    <row r="27" spans="1:4" ht="13.5" x14ac:dyDescent="0.25">
      <c r="A27" s="65" t="s">
        <v>85</v>
      </c>
      <c r="B27" s="49"/>
      <c r="C27" s="49"/>
      <c r="D27" s="27">
        <v>593</v>
      </c>
    </row>
    <row r="28" spans="1:4" ht="13.5" x14ac:dyDescent="0.25">
      <c r="A28" s="65" t="s">
        <v>86</v>
      </c>
      <c r="B28" s="49"/>
      <c r="C28" s="49"/>
      <c r="D28" s="27">
        <v>400</v>
      </c>
    </row>
    <row r="29" spans="1:4" ht="13.5" x14ac:dyDescent="0.25">
      <c r="A29" s="65" t="s">
        <v>87</v>
      </c>
      <c r="B29" s="49"/>
      <c r="C29" s="49"/>
      <c r="D29" s="27">
        <v>400</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 Cooper</dc:creator>
  <cp:lastModifiedBy>Hess, Kelly</cp:lastModifiedBy>
  <cp:lastPrinted>2017-11-29T20:58:10Z</cp:lastPrinted>
  <dcterms:created xsi:type="dcterms:W3CDTF">2003-10-04T05:22:12Z</dcterms:created>
  <dcterms:modified xsi:type="dcterms:W3CDTF">2018-06-14T20:49:38Z</dcterms:modified>
</cp:coreProperties>
</file>