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activeTab="1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  <sheet name="2018apportionment" sheetId="21" r:id="rId1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1" l="1"/>
  <c r="E3" i="21"/>
  <c r="K3" i="21"/>
  <c r="K4" i="21"/>
  <c r="K5" i="21"/>
  <c r="K6" i="21"/>
  <c r="K7" i="21"/>
  <c r="K8" i="21"/>
  <c r="J4" i="21"/>
  <c r="J5" i="21"/>
  <c r="J6" i="21"/>
  <c r="J7" i="21"/>
  <c r="J8" i="21"/>
  <c r="J3" i="21"/>
  <c r="E8" i="21"/>
  <c r="G8" i="21" s="1"/>
  <c r="D8" i="21"/>
  <c r="E7" i="21"/>
  <c r="G7" i="21" s="1"/>
  <c r="D7" i="21"/>
  <c r="D6" i="21"/>
  <c r="D5" i="21"/>
  <c r="E4" i="21"/>
  <c r="G4" i="21" s="1"/>
  <c r="D4" i="21"/>
  <c r="G3" i="21"/>
  <c r="E5" i="21" l="1"/>
  <c r="G5" i="21" s="1"/>
  <c r="E6" i="21"/>
  <c r="G6" i="21" s="1"/>
  <c r="F3" i="15"/>
  <c r="F4" i="15"/>
  <c r="F5" i="15"/>
  <c r="F6" i="15"/>
  <c r="F7" i="15"/>
  <c r="F8" i="15"/>
  <c r="F9" i="15"/>
  <c r="F10" i="15"/>
  <c r="F11" i="15"/>
  <c r="F12" i="15"/>
  <c r="F13" i="15"/>
  <c r="F20" i="15"/>
  <c r="F21" i="15"/>
  <c r="F22" i="15"/>
  <c r="F23" i="15"/>
  <c r="F24" i="15"/>
  <c r="F25" i="15"/>
  <c r="F2" i="15"/>
</calcChain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<sst xmlns="http://schemas.openxmlformats.org/spreadsheetml/2006/main" count="3826" uniqueCount="170">
  <si>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</si>
  <si>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</si>
  <si>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</si>
  <si>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</si>
  <si>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</si>
  <si>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</si>
  <si>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</si>
  <si>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</si>
  <si>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</si>
  <si>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</si>
  <si>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</si>
  <si>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</si>
  <si>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</si>
  <si>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</si>
  <si>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</si>
  <si>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</si>
  <si>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</si>
  <si>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</si>
  <si>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</si>
  <si>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</si>
  <si>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</si>
  <si>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</si>
  <si>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</si>
  <si>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</si>
  <si>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</si>
  <si>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</si>
  <si>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</si>
  <si>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</si>
  <si>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</si>
  <si>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</si>
  <si>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</si>
  <si>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</si>
  <si>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</si>
  <si>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</si>
  <si>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</si>
  <si>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</si>
  <si>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</si>
  <si>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</si>
  <si>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</si>
  <si>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</si>
  <si>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</si>
  <si>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</si>
  <si>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</si>
  <si>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</si>
  <si>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</si>
  <si>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</si>
  <si>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</si>
  <si>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</si>
  <si>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</si>
  <si>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</si>
  <si>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</si>
  <si>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</si>
  <si>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</si>
  <si>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</si>
  <si>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</si>
  <si>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</si>
  <si>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</si>
  <si>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</si>
  <si>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</si>
  <si>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</si>
  <si>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</si>
  <si>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</si>
  <si>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</si>
  <si>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</si>
  <si>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</si>
  <si>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</si>
  <si>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</si>
  <si>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</si>
  <si>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</si>
  <si>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</si>
  <si>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</si>
  <si>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</si>
  <si>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</si>
  <si>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</si>
  <si>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</si>
  <si>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</si>
  <si>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</si>
  <si>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</si>
  <si>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</si>
  <si>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</si>
  <si>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</si>
  <si>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</si>
  <si>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</si>
  <si>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</si>
  <si>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</si>
  <si>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</si>
  <si>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</si>
  <si>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</si>
  <si>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</si>
  <si>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</si>
  <si>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</si>
  <si>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</si>
  <si>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</si>
  <si>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</si>
  <si>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</si>
  <si>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</si>
  <si>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</si>
  <si>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</si>
  <si>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</si>
  <si>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</si>
  <si>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</si>
  <si>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</si>
  <si>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</si>
  <si>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</si>
  <si>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</si>
  <si>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</si>
  <si>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</si>
  <si>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</si>
  <si>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</si>
  <si>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</si>
  <si>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</si>
  <si>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</si>
  <si>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</si>
  <si>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</si>
  <si>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</si>
  <si>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</si>
  <si>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</si>
  <si>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</si>
  <si>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</si>
  <si>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</si>
  <si>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</si>
  <si>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</si>
  <si>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</si>
  <si>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</si>
  <si>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</si>
  <si>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</si>
  <si>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</si>
  <si>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</si>
  <si>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Average log-recruitment (either 16.5 or 19.5) - WHAT ARE UNITS?? Million?</t>
  </si>
  <si>
    <t>apport.opt</t>
  </si>
  <si>
    <t>apportionment option to use for forward simulations</t>
  </si>
  <si>
    <t>current.props1</t>
  </si>
  <si>
    <t>current.props2</t>
  </si>
  <si>
    <t>current.props3</t>
  </si>
  <si>
    <t>current.props4</t>
  </si>
  <si>
    <t>current.props5</t>
  </si>
  <si>
    <t>current.props6</t>
  </si>
  <si>
    <t>input value for apportionment option 2 (fixed at 2013 values)</t>
  </si>
  <si>
    <t>equilib.props1</t>
  </si>
  <si>
    <t>equilib.props2</t>
  </si>
  <si>
    <t>equilib.props3</t>
  </si>
  <si>
    <t>equilib.props4</t>
  </si>
  <si>
    <t>equilib.props5</t>
  </si>
  <si>
    <t>equilib.props6</t>
  </si>
  <si>
    <t>input value for apportionment option 3 (movement equilib)</t>
  </si>
  <si>
    <t>FixedA1</t>
  </si>
  <si>
    <t>FixedA2</t>
  </si>
  <si>
    <t>input value for option 8 Area 1 (Bering) fixed proportion for apportionment</t>
  </si>
  <si>
    <t>input value for option 8 Area 2 (Aleutians) fixed proportion for apportionment</t>
  </si>
  <si>
    <t>A_L.mat</t>
  </si>
  <si>
    <t>input value for option 9 - ROW number of the age or length bin for 50% maturity</t>
  </si>
  <si>
    <t>lucky.area</t>
  </si>
  <si>
    <t>not log-scale</t>
  </si>
  <si>
    <t>log scale values</t>
  </si>
  <si>
    <t>not on log scale</t>
  </si>
  <si>
    <t>log scale</t>
  </si>
  <si>
    <t>input value for option 11 - the lucky area that gets 100% of ABC (in order 1:6 BS AI WG CG WY EY/SEO)</t>
  </si>
  <si>
    <t>approx LL-trawl split proportion</t>
  </si>
  <si>
    <t>Fixed gear abc</t>
  </si>
  <si>
    <t>trawl abc</t>
  </si>
  <si>
    <t>sum</t>
  </si>
  <si>
    <t>75-25</t>
  </si>
  <si>
    <t>90-10</t>
  </si>
  <si>
    <t>EY/SEO</t>
  </si>
  <si>
    <t>conf value removed</t>
  </si>
  <si>
    <t>2018 SAFE report apportionment for 2019 (before whales) for sablefish in tons</t>
  </si>
  <si>
    <t>in kt</t>
  </si>
  <si>
    <t>2018 catch for use in apportionment in kt</t>
  </si>
  <si>
    <t>Starting numbers (millions) check units from 2018 MGMT model 1977 N</t>
  </si>
  <si>
    <t>Starting biomass (kt, which is 396,000,000 kg), 2018 mgmt EM tot_biom for 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</si>
</sst>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Font="1" applyFill="1" applyBorder="1"/>
    <xf numFmtId="2" fontId="0" fillId="0" borderId="0" xfId="0" applyNumberFormat="1" applyFont="1" applyBorder="1"/>
    <xf numFmtId="2" fontId="0" fillId="2" borderId="0" xfId="0" applyNumberFormat="1" applyFont="1" applyFill="1" applyBorder="1"/>
    <xf numFmtId="164" fontId="0" fillId="2" borderId="0" xfId="0" applyNumberFormat="1" applyFill="1"/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6" sqref="F6"/>
    </sheetView>
  </sheetViews>
  <sheetFormatPr defaultColWidth="11" defaultRowHeight="15.75" x14ac:dyDescent="0.25"/>
  <sheetData>
    <row r="1" spans="1:5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155</v>
      </c>
    </row>
    <row r="2" spans="1:5" x14ac:dyDescent="0.25">
      <c r="A2" s="1" t="s">
        <v>51</v>
      </c>
      <c r="B2">
        <v>1</v>
      </c>
      <c r="C2" s="1">
        <v>8.5848583971778929</v>
      </c>
      <c r="D2" t="s">
        <v>154</v>
      </c>
      <c r="E2" s="1">
        <v>2.15</v>
      </c>
    </row>
    <row r="3" spans="1:5" x14ac:dyDescent="0.25">
      <c r="A3" s="1" t="s">
        <v>51</v>
      </c>
      <c r="B3">
        <v>2</v>
      </c>
      <c r="C3" s="1">
        <v>8.5848583971778929</v>
      </c>
      <c r="E3" s="1">
        <v>2.15</v>
      </c>
    </row>
    <row r="4" spans="1:5" x14ac:dyDescent="0.25">
      <c r="A4" s="1" t="s">
        <v>51</v>
      </c>
      <c r="B4">
        <v>3</v>
      </c>
      <c r="C4" s="1">
        <v>8.5848583971778929</v>
      </c>
      <c r="E4" s="1">
        <v>2.15</v>
      </c>
    </row>
    <row r="5" spans="1:5" x14ac:dyDescent="0.25">
      <c r="A5" s="1" t="s">
        <v>51</v>
      </c>
      <c r="B5">
        <v>4</v>
      </c>
      <c r="C5" s="1">
        <v>8.5848583971778929</v>
      </c>
      <c r="E5" s="1">
        <v>2.15</v>
      </c>
    </row>
    <row r="6" spans="1:5" x14ac:dyDescent="0.25">
      <c r="A6" s="1" t="s">
        <v>51</v>
      </c>
      <c r="B6">
        <v>5</v>
      </c>
      <c r="C6" s="1">
        <v>8.5848583971778929</v>
      </c>
      <c r="E6" s="1">
        <v>2.15</v>
      </c>
    </row>
    <row r="7" spans="1:5" x14ac:dyDescent="0.25">
      <c r="A7" s="1" t="s">
        <v>51</v>
      </c>
      <c r="B7">
        <v>6</v>
      </c>
      <c r="C7" s="1">
        <v>8.5848583971778929</v>
      </c>
      <c r="E7" s="1">
        <v>2.15</v>
      </c>
    </row>
    <row r="8" spans="1:5" x14ac:dyDescent="0.25">
      <c r="A8" s="18" t="s">
        <v>52</v>
      </c>
      <c r="B8" s="19">
        <v>1</v>
      </c>
      <c r="C8" s="18">
        <v>5.0530903165638676</v>
      </c>
      <c r="E8" s="18">
        <v>1.62</v>
      </c>
    </row>
    <row r="9" spans="1:5" x14ac:dyDescent="0.25">
      <c r="A9" s="18" t="s">
        <v>52</v>
      </c>
      <c r="B9" s="19">
        <v>2</v>
      </c>
      <c r="C9" s="18">
        <v>5.0530903165638676</v>
      </c>
      <c r="E9" s="18">
        <v>1.62</v>
      </c>
    </row>
    <row r="10" spans="1:5" x14ac:dyDescent="0.25">
      <c r="A10" s="18" t="s">
        <v>52</v>
      </c>
      <c r="B10" s="19">
        <v>3</v>
      </c>
      <c r="C10" s="18">
        <v>5.0530903165638676</v>
      </c>
      <c r="E10" s="18">
        <v>1.62</v>
      </c>
    </row>
    <row r="11" spans="1:5" x14ac:dyDescent="0.25">
      <c r="A11" s="18" t="s">
        <v>52</v>
      </c>
      <c r="B11" s="19">
        <v>4</v>
      </c>
      <c r="C11" s="18">
        <v>5.0530903165638676</v>
      </c>
      <c r="E11" s="18">
        <v>1.62</v>
      </c>
    </row>
    <row r="12" spans="1:5" x14ac:dyDescent="0.25">
      <c r="A12" s="18" t="s">
        <v>52</v>
      </c>
      <c r="B12" s="19">
        <v>5</v>
      </c>
      <c r="C12" s="18">
        <v>5.0530903165638676</v>
      </c>
      <c r="E12" s="18">
        <v>1.62</v>
      </c>
    </row>
    <row r="13" spans="1:5" x14ac:dyDescent="0.25">
      <c r="A13" s="18" t="s">
        <v>52</v>
      </c>
      <c r="B13" s="19">
        <v>6</v>
      </c>
      <c r="C13" s="18">
        <v>5.0530903165638676</v>
      </c>
      <c r="E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110" zoomScaleNormal="110" zoomScalePageLayoutView="200" workbookViewId="0">
      <selection activeCell="D2" sqref="D2:E3"/>
    </sheetView>
  </sheetViews>
  <sheetFormatPr defaultColWidth="11" defaultRowHeight="15.75" x14ac:dyDescent="0.25"/>
  <cols>
    <col min="1" max="1" width="18.625" bestFit="1" customWidth="1"/>
  </cols>
  <sheetData>
    <row r="1" spans="1:9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  <c r="H1" s="6" t="s">
        <v>153</v>
      </c>
    </row>
    <row r="2" spans="1:9" x14ac:dyDescent="0.25">
      <c r="A2" s="16" t="s">
        <v>64</v>
      </c>
      <c r="B2">
        <v>1</v>
      </c>
      <c r="C2" t="s">
        <v>48</v>
      </c>
      <c r="D2" s="12">
        <v>2.299476606544725</v>
      </c>
      <c r="E2" s="12">
        <v>9.8205935562528204</v>
      </c>
      <c r="F2" t="s">
        <v>152</v>
      </c>
      <c r="H2" s="12">
        <v>0.83268153466700001</v>
      </c>
      <c r="I2" s="12">
        <v>2.28448156415</v>
      </c>
    </row>
    <row r="3" spans="1:9" x14ac:dyDescent="0.25">
      <c r="A3" s="16" t="s">
        <v>64</v>
      </c>
      <c r="B3">
        <v>1</v>
      </c>
      <c r="C3" t="s">
        <v>49</v>
      </c>
      <c r="D3" s="13">
        <v>2.4209983586692707</v>
      </c>
      <c r="E3" s="13">
        <v>1.6718653849036007</v>
      </c>
      <c r="F3" t="s">
        <v>152</v>
      </c>
      <c r="H3" s="13">
        <v>0.88417999999999997</v>
      </c>
      <c r="I3" s="13">
        <v>0.51393999999999995</v>
      </c>
    </row>
    <row r="4" spans="1:9" x14ac:dyDescent="0.25">
      <c r="A4" s="16" t="s">
        <v>64</v>
      </c>
      <c r="B4">
        <v>1</v>
      </c>
      <c r="C4" t="s">
        <v>50</v>
      </c>
      <c r="D4" s="9"/>
      <c r="E4" s="9"/>
      <c r="F4" t="s">
        <v>152</v>
      </c>
      <c r="H4" s="9"/>
      <c r="I4" s="9"/>
    </row>
    <row r="5" spans="1:9" x14ac:dyDescent="0.25">
      <c r="A5" s="16" t="s">
        <v>64</v>
      </c>
      <c r="B5">
        <v>2</v>
      </c>
      <c r="C5" t="s">
        <v>48</v>
      </c>
      <c r="D5" s="12">
        <v>2.299476606544725</v>
      </c>
      <c r="E5" s="12">
        <v>9.8205935562528204</v>
      </c>
      <c r="F5" t="s">
        <v>152</v>
      </c>
      <c r="H5" s="12">
        <v>0.83268153466700001</v>
      </c>
      <c r="I5" s="12">
        <v>2.28448156415</v>
      </c>
    </row>
    <row r="6" spans="1:9" x14ac:dyDescent="0.25">
      <c r="A6" s="16" t="s">
        <v>64</v>
      </c>
      <c r="B6">
        <v>2</v>
      </c>
      <c r="C6" t="s">
        <v>49</v>
      </c>
      <c r="D6" s="13">
        <v>2.4209983586692707</v>
      </c>
      <c r="E6" s="13">
        <v>1.6718653849036007</v>
      </c>
      <c r="F6" t="s">
        <v>152</v>
      </c>
      <c r="H6" s="13">
        <v>0.88417999999999997</v>
      </c>
      <c r="I6" s="13">
        <v>0.51393999999999995</v>
      </c>
    </row>
    <row r="7" spans="1:9" x14ac:dyDescent="0.25">
      <c r="A7" s="16" t="s">
        <v>64</v>
      </c>
      <c r="B7">
        <v>2</v>
      </c>
      <c r="C7" t="s">
        <v>50</v>
      </c>
      <c r="D7" s="9"/>
      <c r="E7" s="9"/>
      <c r="F7" t="s">
        <v>152</v>
      </c>
      <c r="H7" s="9"/>
      <c r="I7" s="9"/>
    </row>
    <row r="8" spans="1:9" x14ac:dyDescent="0.25">
      <c r="A8" s="16" t="s">
        <v>64</v>
      </c>
      <c r="B8">
        <v>3</v>
      </c>
      <c r="C8" t="s">
        <v>48</v>
      </c>
      <c r="D8" s="12">
        <v>2.299476606544725</v>
      </c>
      <c r="E8" s="12">
        <v>9.8205935562528204</v>
      </c>
      <c r="F8" t="s">
        <v>152</v>
      </c>
      <c r="H8" s="12">
        <v>0.83268153466700001</v>
      </c>
      <c r="I8" s="12">
        <v>2.28448156415</v>
      </c>
    </row>
    <row r="9" spans="1:9" x14ac:dyDescent="0.25">
      <c r="A9" s="16" t="s">
        <v>64</v>
      </c>
      <c r="B9">
        <v>3</v>
      </c>
      <c r="C9" t="s">
        <v>49</v>
      </c>
      <c r="D9" s="13">
        <v>2.4209983586692707</v>
      </c>
      <c r="E9" s="13">
        <v>1.6718653849036007</v>
      </c>
      <c r="F9" t="s">
        <v>152</v>
      </c>
      <c r="H9" s="13">
        <v>0.88417999999999997</v>
      </c>
      <c r="I9" s="13">
        <v>0.51393999999999995</v>
      </c>
    </row>
    <row r="10" spans="1:9" x14ac:dyDescent="0.25">
      <c r="A10" s="16" t="s">
        <v>64</v>
      </c>
      <c r="B10">
        <v>3</v>
      </c>
      <c r="C10" t="s">
        <v>50</v>
      </c>
      <c r="D10" s="9"/>
      <c r="E10" s="9"/>
      <c r="F10" t="s">
        <v>152</v>
      </c>
      <c r="H10" s="9"/>
      <c r="I10" s="9"/>
    </row>
    <row r="11" spans="1:9" x14ac:dyDescent="0.25">
      <c r="A11" s="16" t="s">
        <v>64</v>
      </c>
      <c r="B11">
        <v>4</v>
      </c>
      <c r="C11" t="s">
        <v>48</v>
      </c>
      <c r="D11" s="12">
        <v>2.299476606544725</v>
      </c>
      <c r="E11" s="12">
        <v>9.8205935562528204</v>
      </c>
      <c r="F11" t="s">
        <v>152</v>
      </c>
      <c r="H11" s="12">
        <v>0.83268153466700001</v>
      </c>
      <c r="I11" s="12">
        <v>2.28448156415</v>
      </c>
    </row>
    <row r="12" spans="1:9" x14ac:dyDescent="0.25">
      <c r="A12" s="16" t="s">
        <v>64</v>
      </c>
      <c r="B12">
        <v>4</v>
      </c>
      <c r="C12" t="s">
        <v>49</v>
      </c>
      <c r="D12" s="13">
        <v>2.4209983586692707</v>
      </c>
      <c r="E12" s="13">
        <v>1.6718653849036007</v>
      </c>
      <c r="F12" t="s">
        <v>152</v>
      </c>
      <c r="H12" s="13">
        <v>0.88417999999999997</v>
      </c>
      <c r="I12" s="13">
        <v>0.51393999999999995</v>
      </c>
    </row>
    <row r="13" spans="1:9" x14ac:dyDescent="0.25">
      <c r="A13" s="16" t="s">
        <v>64</v>
      </c>
      <c r="B13">
        <v>4</v>
      </c>
      <c r="C13" t="s">
        <v>50</v>
      </c>
      <c r="D13" s="9"/>
      <c r="E13" s="9"/>
      <c r="F13" t="s">
        <v>152</v>
      </c>
      <c r="H13" s="9"/>
      <c r="I13" s="9"/>
    </row>
    <row r="14" spans="1:9" x14ac:dyDescent="0.25">
      <c r="A14" s="16" t="s">
        <v>64</v>
      </c>
      <c r="B14">
        <v>5</v>
      </c>
      <c r="C14" t="s">
        <v>48</v>
      </c>
      <c r="D14" s="12">
        <v>2.299476606544725</v>
      </c>
      <c r="E14" s="12">
        <v>9.8205935562528204</v>
      </c>
      <c r="F14" t="s">
        <v>152</v>
      </c>
      <c r="H14" s="12">
        <v>0.83268153466700001</v>
      </c>
      <c r="I14" s="12">
        <v>2.28448156415</v>
      </c>
    </row>
    <row r="15" spans="1:9" x14ac:dyDescent="0.25">
      <c r="A15" s="16" t="s">
        <v>64</v>
      </c>
      <c r="B15">
        <v>5</v>
      </c>
      <c r="C15" t="s">
        <v>49</v>
      </c>
      <c r="D15" s="13">
        <v>2.4209983586692707</v>
      </c>
      <c r="E15" s="13">
        <v>1.6718653849036007</v>
      </c>
      <c r="F15" t="s">
        <v>152</v>
      </c>
      <c r="H15" s="13">
        <v>0.88417999999999997</v>
      </c>
      <c r="I15" s="13">
        <v>0.51393999999999995</v>
      </c>
    </row>
    <row r="16" spans="1:9" x14ac:dyDescent="0.25">
      <c r="A16" s="16" t="s">
        <v>64</v>
      </c>
      <c r="B16">
        <v>5</v>
      </c>
      <c r="C16" t="s">
        <v>50</v>
      </c>
      <c r="D16" s="9"/>
      <c r="E16" s="9"/>
      <c r="F16" t="s">
        <v>152</v>
      </c>
      <c r="H16" s="9"/>
      <c r="I16" s="9"/>
    </row>
    <row r="17" spans="1:9" x14ac:dyDescent="0.25">
      <c r="A17" s="16" t="s">
        <v>64</v>
      </c>
      <c r="B17">
        <v>6</v>
      </c>
      <c r="C17" t="s">
        <v>48</v>
      </c>
      <c r="D17" s="12">
        <v>2.299476606544725</v>
      </c>
      <c r="E17" s="12">
        <v>9.8205935562528204</v>
      </c>
      <c r="F17" t="s">
        <v>152</v>
      </c>
      <c r="H17" s="12">
        <v>0.83268153466700001</v>
      </c>
      <c r="I17" s="12">
        <v>2.28448156415</v>
      </c>
    </row>
    <row r="18" spans="1:9" x14ac:dyDescent="0.25">
      <c r="A18" s="16" t="s">
        <v>64</v>
      </c>
      <c r="B18">
        <v>6</v>
      </c>
      <c r="C18" t="s">
        <v>49</v>
      </c>
      <c r="D18" s="13">
        <v>2.4209983586692707</v>
      </c>
      <c r="E18" s="13">
        <v>1.6718653849036007</v>
      </c>
      <c r="F18" t="s">
        <v>152</v>
      </c>
      <c r="H18" s="13">
        <v>0.88417999999999997</v>
      </c>
      <c r="I18" s="13">
        <v>0.51393999999999995</v>
      </c>
    </row>
    <row r="19" spans="1:9" x14ac:dyDescent="0.25">
      <c r="A19" s="16" t="s">
        <v>64</v>
      </c>
      <c r="B19">
        <v>6</v>
      </c>
      <c r="C19" t="s">
        <v>50</v>
      </c>
      <c r="D19" s="9"/>
      <c r="E19" s="9"/>
      <c r="F19" t="s">
        <v>152</v>
      </c>
      <c r="H19" s="9"/>
      <c r="I19" s="9"/>
    </row>
    <row r="20" spans="1:9" x14ac:dyDescent="0.25">
      <c r="A20" s="11" t="s">
        <v>65</v>
      </c>
      <c r="B20">
        <v>1</v>
      </c>
      <c r="C20" t="s">
        <v>48</v>
      </c>
      <c r="D20" s="20">
        <v>2.3470833330266236</v>
      </c>
      <c r="E20" s="20">
        <v>2.2986856730216711</v>
      </c>
      <c r="F20" t="s">
        <v>152</v>
      </c>
      <c r="H20" s="20">
        <v>0.85317342242799998</v>
      </c>
      <c r="I20" s="20">
        <v>0.83233751308500004</v>
      </c>
    </row>
    <row r="21" spans="1:9" x14ac:dyDescent="0.25">
      <c r="A21" s="11" t="s">
        <v>65</v>
      </c>
      <c r="B21">
        <v>1</v>
      </c>
      <c r="C21" t="s">
        <v>49</v>
      </c>
      <c r="D21" s="20">
        <v>2.4209983586692707</v>
      </c>
      <c r="E21" s="20">
        <v>3.1478153783457579</v>
      </c>
      <c r="F21" t="s">
        <v>152</v>
      </c>
      <c r="H21" s="20">
        <v>0.88417999999999997</v>
      </c>
      <c r="I21" s="20">
        <v>1.1467086815500001</v>
      </c>
    </row>
    <row r="22" spans="1:9" x14ac:dyDescent="0.25">
      <c r="A22" s="11" t="s">
        <v>65</v>
      </c>
      <c r="B22">
        <v>1</v>
      </c>
      <c r="C22" t="s">
        <v>50</v>
      </c>
      <c r="D22" s="21"/>
      <c r="E22" s="21"/>
      <c r="F22" t="s">
        <v>152</v>
      </c>
      <c r="H22" s="21"/>
      <c r="I22" s="21"/>
    </row>
    <row r="23" spans="1:9" x14ac:dyDescent="0.25">
      <c r="A23" s="11" t="s">
        <v>65</v>
      </c>
      <c r="B23">
        <v>2</v>
      </c>
      <c r="C23" t="s">
        <v>48</v>
      </c>
      <c r="D23" s="22">
        <v>2.3470833330266236</v>
      </c>
      <c r="E23" s="22">
        <v>2.2986856730216711</v>
      </c>
      <c r="F23" t="s">
        <v>152</v>
      </c>
      <c r="H23" s="22">
        <v>0.85317342242799998</v>
      </c>
      <c r="I23" s="22">
        <v>0.83233751308500004</v>
      </c>
    </row>
    <row r="24" spans="1:9" x14ac:dyDescent="0.25">
      <c r="A24" s="11" t="s">
        <v>65</v>
      </c>
      <c r="B24">
        <v>2</v>
      </c>
      <c r="C24" t="s">
        <v>49</v>
      </c>
      <c r="D24" s="23">
        <v>2.4209983586692707</v>
      </c>
      <c r="E24" s="23">
        <v>3.1478153783457579</v>
      </c>
      <c r="F24" t="s">
        <v>152</v>
      </c>
      <c r="H24" s="23">
        <v>0.88417999999999997</v>
      </c>
      <c r="I24" s="23">
        <v>1.1467086815500001</v>
      </c>
    </row>
    <row r="25" spans="1:9" x14ac:dyDescent="0.25">
      <c r="A25" s="11" t="s">
        <v>65</v>
      </c>
      <c r="B25">
        <v>2</v>
      </c>
      <c r="C25" t="s">
        <v>50</v>
      </c>
      <c r="D25" s="24"/>
      <c r="E25" s="24"/>
      <c r="F25" t="s">
        <v>152</v>
      </c>
      <c r="H25" s="24"/>
      <c r="I25" s="24"/>
    </row>
    <row r="26" spans="1:9" x14ac:dyDescent="0.25">
      <c r="A26" s="11" t="s">
        <v>65</v>
      </c>
      <c r="B26">
        <v>3</v>
      </c>
      <c r="C26" t="s">
        <v>48</v>
      </c>
      <c r="D26" s="22">
        <v>2.3470833330266236</v>
      </c>
      <c r="E26" s="22">
        <v>2.2986856730216711</v>
      </c>
      <c r="F26" t="s">
        <v>152</v>
      </c>
      <c r="H26" s="25">
        <v>0.85317342242799998</v>
      </c>
      <c r="I26" s="25">
        <v>0.83233751308500004</v>
      </c>
    </row>
    <row r="27" spans="1:9" x14ac:dyDescent="0.25">
      <c r="A27" s="11" t="s">
        <v>65</v>
      </c>
      <c r="B27">
        <v>3</v>
      </c>
      <c r="C27" t="s">
        <v>49</v>
      </c>
      <c r="D27" s="23">
        <v>2.4209983586692707</v>
      </c>
      <c r="E27" s="23">
        <v>3.1478153783457579</v>
      </c>
      <c r="F27" t="s">
        <v>152</v>
      </c>
      <c r="H27" s="26">
        <v>0.88417999999999997</v>
      </c>
      <c r="I27" s="25">
        <v>1.1467086815500001</v>
      </c>
    </row>
    <row r="28" spans="1:9" x14ac:dyDescent="0.25">
      <c r="A28" s="11" t="s">
        <v>65</v>
      </c>
      <c r="B28">
        <v>3</v>
      </c>
      <c r="C28" t="s">
        <v>50</v>
      </c>
      <c r="D28" s="27"/>
      <c r="E28" s="27"/>
      <c r="F28" t="s">
        <v>152</v>
      </c>
      <c r="H28" s="27"/>
      <c r="I28" s="27"/>
    </row>
    <row r="29" spans="1:9" x14ac:dyDescent="0.25">
      <c r="A29" s="11" t="s">
        <v>65</v>
      </c>
      <c r="B29">
        <v>4</v>
      </c>
      <c r="C29" t="s">
        <v>48</v>
      </c>
      <c r="D29" s="22">
        <v>2.3470833330266236</v>
      </c>
      <c r="E29" s="22">
        <v>2.2986856730216711</v>
      </c>
      <c r="F29" t="s">
        <v>152</v>
      </c>
      <c r="H29" s="27">
        <v>1.1324375825599999</v>
      </c>
      <c r="I29" s="27">
        <v>1.1762722908800001</v>
      </c>
    </row>
    <row r="30" spans="1:9" x14ac:dyDescent="0.25">
      <c r="A30" s="11" t="s">
        <v>65</v>
      </c>
      <c r="B30">
        <v>4</v>
      </c>
      <c r="C30" t="s">
        <v>49</v>
      </c>
      <c r="D30" s="23">
        <v>2.4209983586692707</v>
      </c>
      <c r="E30" s="23">
        <v>3.1478153783457579</v>
      </c>
      <c r="F30" t="s">
        <v>152</v>
      </c>
      <c r="H30" s="26">
        <v>0.88417999999999997</v>
      </c>
      <c r="I30" s="25">
        <v>1.1467086815500001</v>
      </c>
    </row>
    <row r="31" spans="1:9" x14ac:dyDescent="0.25">
      <c r="A31" s="11" t="s">
        <v>65</v>
      </c>
      <c r="B31">
        <v>4</v>
      </c>
      <c r="C31" t="s">
        <v>50</v>
      </c>
      <c r="D31" s="27"/>
      <c r="E31" s="27"/>
      <c r="F31" t="s">
        <v>152</v>
      </c>
      <c r="H31" s="27"/>
      <c r="I31" s="27"/>
    </row>
    <row r="32" spans="1:9" x14ac:dyDescent="0.25">
      <c r="A32" s="11" t="s">
        <v>65</v>
      </c>
      <c r="B32">
        <v>5</v>
      </c>
      <c r="C32" t="s">
        <v>48</v>
      </c>
      <c r="D32" s="22">
        <v>2.3470833330266236</v>
      </c>
      <c r="E32" s="22">
        <v>2.2986856730216711</v>
      </c>
      <c r="F32" t="s">
        <v>152</v>
      </c>
      <c r="H32" s="25">
        <v>1.4339075566299999</v>
      </c>
      <c r="I32" s="27">
        <v>1.29701630606</v>
      </c>
    </row>
    <row r="33" spans="1:9" x14ac:dyDescent="0.25">
      <c r="A33" s="11" t="s">
        <v>65</v>
      </c>
      <c r="B33">
        <v>5</v>
      </c>
      <c r="C33" t="s">
        <v>49</v>
      </c>
      <c r="D33" s="23">
        <v>2.4209983586692707</v>
      </c>
      <c r="E33" s="23">
        <v>3.1478153783457579</v>
      </c>
      <c r="F33" t="s">
        <v>152</v>
      </c>
      <c r="H33" s="26">
        <v>0.88417999999999997</v>
      </c>
      <c r="I33" s="25">
        <v>1.1467086815500001</v>
      </c>
    </row>
    <row r="34" spans="1:9" x14ac:dyDescent="0.25">
      <c r="A34" s="11" t="s">
        <v>65</v>
      </c>
      <c r="B34">
        <v>5</v>
      </c>
      <c r="C34" t="s">
        <v>50</v>
      </c>
      <c r="D34" s="27"/>
      <c r="E34" s="27"/>
      <c r="F34" t="s">
        <v>152</v>
      </c>
      <c r="H34" s="27"/>
      <c r="I34" s="27"/>
    </row>
    <row r="35" spans="1:9" x14ac:dyDescent="0.25">
      <c r="A35" s="11" t="s">
        <v>65</v>
      </c>
      <c r="B35">
        <v>6</v>
      </c>
      <c r="C35" t="s">
        <v>48</v>
      </c>
      <c r="D35" s="22">
        <v>2.3470833330266236</v>
      </c>
      <c r="E35" s="22">
        <v>2.2986856730216711</v>
      </c>
      <c r="F35" t="s">
        <v>152</v>
      </c>
      <c r="H35" s="25">
        <v>1.4339075566299999</v>
      </c>
      <c r="I35" s="27">
        <v>1.29701630606</v>
      </c>
    </row>
    <row r="36" spans="1:9" x14ac:dyDescent="0.25">
      <c r="A36" s="11" t="s">
        <v>65</v>
      </c>
      <c r="B36">
        <v>6</v>
      </c>
      <c r="C36" t="s">
        <v>49</v>
      </c>
      <c r="D36" s="23">
        <v>2.4209983586692707</v>
      </c>
      <c r="E36" s="23">
        <v>3.1478153783457579</v>
      </c>
      <c r="F36" t="s">
        <v>152</v>
      </c>
      <c r="H36" s="26">
        <v>0.88417999999999997</v>
      </c>
      <c r="I36" s="25">
        <v>1.1467086815500001</v>
      </c>
    </row>
    <row r="37" spans="1:9" x14ac:dyDescent="0.25">
      <c r="A37" s="11" t="s">
        <v>65</v>
      </c>
      <c r="B37">
        <v>6</v>
      </c>
      <c r="C37" t="s">
        <v>50</v>
      </c>
      <c r="D37" s="27"/>
      <c r="E37" s="27"/>
      <c r="F37" t="s">
        <v>152</v>
      </c>
      <c r="H37" s="27"/>
      <c r="I37" s="27"/>
    </row>
    <row r="38" spans="1:9" x14ac:dyDescent="0.25">
      <c r="A38" s="11" t="s">
        <v>55</v>
      </c>
      <c r="B38">
        <v>1</v>
      </c>
      <c r="C38" t="s">
        <v>48</v>
      </c>
      <c r="D38" s="9"/>
      <c r="E38" s="9"/>
      <c r="F38" t="s">
        <v>56</v>
      </c>
      <c r="H38" s="9"/>
      <c r="I38" s="9"/>
    </row>
    <row r="39" spans="1:9" x14ac:dyDescent="0.25">
      <c r="A39" s="11" t="s">
        <v>55</v>
      </c>
      <c r="B39">
        <v>1</v>
      </c>
      <c r="C39" t="s">
        <v>49</v>
      </c>
      <c r="D39" s="12">
        <v>4.0836779135333341</v>
      </c>
      <c r="E39" s="12">
        <v>3.8168785874624138</v>
      </c>
      <c r="F39" t="s">
        <v>152</v>
      </c>
      <c r="H39" s="12">
        <v>1.4069980317499999</v>
      </c>
      <c r="I39" s="12">
        <v>1.3394329648900001</v>
      </c>
    </row>
    <row r="40" spans="1:9" x14ac:dyDescent="0.25">
      <c r="A40" s="11" t="s">
        <v>55</v>
      </c>
      <c r="B40">
        <v>1</v>
      </c>
      <c r="C40" t="s">
        <v>50</v>
      </c>
      <c r="D40" s="12">
        <v>5.7072584870432808</v>
      </c>
      <c r="E40" s="12">
        <v>5.7072584870432808</v>
      </c>
      <c r="F40" t="s">
        <v>152</v>
      </c>
      <c r="H40" s="12">
        <v>1.74173878351</v>
      </c>
      <c r="I40" s="12">
        <v>1.74173878351</v>
      </c>
    </row>
    <row r="41" spans="1:9" x14ac:dyDescent="0.25">
      <c r="A41" s="11" t="s">
        <v>55</v>
      </c>
      <c r="B41">
        <v>2</v>
      </c>
      <c r="C41" t="s">
        <v>48</v>
      </c>
      <c r="D41" s="9"/>
      <c r="E41" s="9"/>
      <c r="F41" t="s">
        <v>152</v>
      </c>
      <c r="H41" s="9"/>
      <c r="I41" s="9"/>
    </row>
    <row r="42" spans="1:9" x14ac:dyDescent="0.25">
      <c r="A42" s="11" t="s">
        <v>55</v>
      </c>
      <c r="B42">
        <v>2</v>
      </c>
      <c r="C42" t="s">
        <v>49</v>
      </c>
      <c r="D42" s="12">
        <v>4.0836779135333341</v>
      </c>
      <c r="E42" s="12">
        <v>3.8168785874624138</v>
      </c>
      <c r="F42" t="s">
        <v>152</v>
      </c>
      <c r="H42" s="12">
        <v>1.4069980317499999</v>
      </c>
      <c r="I42" s="12">
        <v>1.3394329648900001</v>
      </c>
    </row>
    <row r="43" spans="1:9" x14ac:dyDescent="0.25">
      <c r="A43" s="11" t="s">
        <v>55</v>
      </c>
      <c r="B43">
        <v>2</v>
      </c>
      <c r="C43" t="s">
        <v>50</v>
      </c>
      <c r="D43" s="12">
        <v>5.7072584870432808</v>
      </c>
      <c r="E43" s="12">
        <v>5.7072584870432808</v>
      </c>
      <c r="F43" t="s">
        <v>152</v>
      </c>
      <c r="H43" s="12">
        <v>1.74173878351</v>
      </c>
      <c r="I43" s="12">
        <v>1.74173878351</v>
      </c>
    </row>
    <row r="44" spans="1:9" x14ac:dyDescent="0.25">
      <c r="A44" s="11" t="s">
        <v>55</v>
      </c>
      <c r="B44">
        <v>3</v>
      </c>
      <c r="C44" t="s">
        <v>48</v>
      </c>
      <c r="D44" s="9"/>
      <c r="E44" s="9"/>
      <c r="F44" t="s">
        <v>152</v>
      </c>
      <c r="H44" s="9"/>
      <c r="I44" s="9"/>
    </row>
    <row r="45" spans="1:9" x14ac:dyDescent="0.25">
      <c r="A45" s="11" t="s">
        <v>55</v>
      </c>
      <c r="B45">
        <v>3</v>
      </c>
      <c r="C45" t="s">
        <v>49</v>
      </c>
      <c r="D45" s="12">
        <v>4.0836779135333341</v>
      </c>
      <c r="E45" s="12">
        <v>3.8168785874624138</v>
      </c>
      <c r="F45" t="s">
        <v>152</v>
      </c>
      <c r="H45" s="12">
        <v>1.4069980317499999</v>
      </c>
      <c r="I45" s="12">
        <v>1.3394329648900001</v>
      </c>
    </row>
    <row r="46" spans="1:9" x14ac:dyDescent="0.25">
      <c r="A46" s="11" t="s">
        <v>55</v>
      </c>
      <c r="B46">
        <v>3</v>
      </c>
      <c r="C46" t="s">
        <v>50</v>
      </c>
      <c r="D46" s="12">
        <v>5.7072584870432808</v>
      </c>
      <c r="E46" s="12">
        <v>5.7072584870432808</v>
      </c>
      <c r="F46" t="s">
        <v>152</v>
      </c>
      <c r="H46" s="12">
        <v>1.74173878351</v>
      </c>
      <c r="I46" s="12">
        <v>1.74173878351</v>
      </c>
    </row>
    <row r="47" spans="1:9" x14ac:dyDescent="0.25">
      <c r="A47" s="11" t="s">
        <v>55</v>
      </c>
      <c r="B47">
        <v>4</v>
      </c>
      <c r="C47" t="s">
        <v>48</v>
      </c>
      <c r="D47" s="9"/>
      <c r="E47" s="9"/>
      <c r="F47" t="s">
        <v>152</v>
      </c>
      <c r="H47" s="9"/>
      <c r="I47" s="9"/>
    </row>
    <row r="48" spans="1:9" x14ac:dyDescent="0.25">
      <c r="A48" s="11" t="s">
        <v>55</v>
      </c>
      <c r="B48">
        <v>4</v>
      </c>
      <c r="C48" t="s">
        <v>49</v>
      </c>
      <c r="D48" s="12">
        <v>4.0836779135333341</v>
      </c>
      <c r="E48" s="12">
        <v>3.8168785874624138</v>
      </c>
      <c r="F48" t="s">
        <v>152</v>
      </c>
      <c r="H48" s="12">
        <v>1.4069980317499999</v>
      </c>
      <c r="I48" s="12">
        <v>1.3394329648900001</v>
      </c>
    </row>
    <row r="49" spans="1:9" x14ac:dyDescent="0.25">
      <c r="A49" s="11" t="s">
        <v>55</v>
      </c>
      <c r="B49">
        <v>4</v>
      </c>
      <c r="C49" t="s">
        <v>50</v>
      </c>
      <c r="D49" s="12">
        <v>5.7072584870432808</v>
      </c>
      <c r="E49" s="12">
        <v>5.7072584870432808</v>
      </c>
      <c r="F49" t="s">
        <v>152</v>
      </c>
      <c r="H49" s="12">
        <v>1.74173878351</v>
      </c>
      <c r="I49" s="12">
        <v>1.74173878351</v>
      </c>
    </row>
    <row r="50" spans="1:9" x14ac:dyDescent="0.25">
      <c r="A50" s="11" t="s">
        <v>55</v>
      </c>
      <c r="B50">
        <v>5</v>
      </c>
      <c r="C50" t="s">
        <v>48</v>
      </c>
      <c r="D50" s="9"/>
      <c r="E50" s="9"/>
      <c r="F50" t="s">
        <v>152</v>
      </c>
      <c r="H50" s="9"/>
      <c r="I50" s="9"/>
    </row>
    <row r="51" spans="1:9" x14ac:dyDescent="0.25">
      <c r="A51" s="11" t="s">
        <v>55</v>
      </c>
      <c r="B51">
        <v>5</v>
      </c>
      <c r="C51" t="s">
        <v>49</v>
      </c>
      <c r="D51" s="12">
        <v>4.0836779135333341</v>
      </c>
      <c r="E51" s="12">
        <v>3.8168785874624138</v>
      </c>
      <c r="F51" t="s">
        <v>152</v>
      </c>
      <c r="H51" s="12">
        <v>1.4069980317499999</v>
      </c>
      <c r="I51" s="12">
        <v>1.3394329648900001</v>
      </c>
    </row>
    <row r="52" spans="1:9" x14ac:dyDescent="0.25">
      <c r="A52" s="11" t="s">
        <v>55</v>
      </c>
      <c r="B52">
        <v>5</v>
      </c>
      <c r="C52" t="s">
        <v>50</v>
      </c>
      <c r="D52" s="12">
        <v>5.7072584870432808</v>
      </c>
      <c r="E52" s="12">
        <v>5.7072584870432808</v>
      </c>
      <c r="F52" t="s">
        <v>152</v>
      </c>
      <c r="H52" s="12">
        <v>1.74173878351</v>
      </c>
      <c r="I52" s="12">
        <v>1.74173878351</v>
      </c>
    </row>
    <row r="53" spans="1:9" x14ac:dyDescent="0.25">
      <c r="A53" s="11" t="s">
        <v>55</v>
      </c>
      <c r="B53">
        <v>6</v>
      </c>
      <c r="C53" t="s">
        <v>48</v>
      </c>
      <c r="D53" s="9"/>
      <c r="E53" s="9"/>
      <c r="F53" t="s">
        <v>152</v>
      </c>
      <c r="H53" s="9"/>
      <c r="I53" s="9"/>
    </row>
    <row r="54" spans="1:9" x14ac:dyDescent="0.25">
      <c r="A54" s="11" t="s">
        <v>55</v>
      </c>
      <c r="B54">
        <v>6</v>
      </c>
      <c r="C54" t="s">
        <v>49</v>
      </c>
      <c r="D54" s="12">
        <v>4.0836779135333341</v>
      </c>
      <c r="E54" s="12">
        <v>3.8168785874624138</v>
      </c>
      <c r="F54" t="s">
        <v>152</v>
      </c>
      <c r="H54" s="12">
        <v>1.4069980317499999</v>
      </c>
      <c r="I54" s="12">
        <v>1.3394329648900001</v>
      </c>
    </row>
    <row r="55" spans="1:9" x14ac:dyDescent="0.25">
      <c r="A55" s="11" t="s">
        <v>55</v>
      </c>
      <c r="B55">
        <v>6</v>
      </c>
      <c r="C55" t="s">
        <v>50</v>
      </c>
      <c r="D55" s="12">
        <v>5.7072584870432808</v>
      </c>
      <c r="E55" s="12">
        <v>5.7072584870432808</v>
      </c>
      <c r="F55" t="s">
        <v>152</v>
      </c>
      <c r="H55" s="12">
        <v>1.74173878351</v>
      </c>
      <c r="I55" s="12">
        <v>1.74173878351</v>
      </c>
    </row>
    <row r="56" spans="1:9" x14ac:dyDescent="0.25">
      <c r="A56" s="11" t="s">
        <v>57</v>
      </c>
      <c r="B56">
        <v>1</v>
      </c>
      <c r="C56" t="s">
        <v>48</v>
      </c>
      <c r="D56" s="14">
        <v>8.1661699125676517</v>
      </c>
      <c r="E56" s="14">
        <v>8.1661699125676517</v>
      </c>
      <c r="F56" t="s">
        <v>152</v>
      </c>
      <c r="H56" s="14">
        <v>2.1</v>
      </c>
      <c r="I56" s="14">
        <v>2.1</v>
      </c>
    </row>
    <row r="57" spans="1:9" x14ac:dyDescent="0.25">
      <c r="A57" s="11" t="s">
        <v>57</v>
      </c>
      <c r="B57">
        <v>1</v>
      </c>
      <c r="C57" t="s">
        <v>49</v>
      </c>
      <c r="D57" s="14">
        <v>2.1956980188358153</v>
      </c>
      <c r="E57" s="14">
        <v>2.1956980188358153</v>
      </c>
      <c r="F57" t="s">
        <v>152</v>
      </c>
      <c r="H57" s="14">
        <v>0.78649999999999998</v>
      </c>
      <c r="I57" s="14">
        <v>0.78649999999999998</v>
      </c>
    </row>
    <row r="58" spans="1:9" x14ac:dyDescent="0.25">
      <c r="A58" s="11" t="s">
        <v>57</v>
      </c>
      <c r="B58">
        <v>1</v>
      </c>
      <c r="C58" t="s">
        <v>50</v>
      </c>
      <c r="D58" s="15"/>
      <c r="E58" s="15"/>
      <c r="F58" t="s">
        <v>152</v>
      </c>
      <c r="H58" s="15"/>
      <c r="I58" s="15"/>
    </row>
    <row r="59" spans="1:9" x14ac:dyDescent="0.25">
      <c r="A59" s="11" t="s">
        <v>57</v>
      </c>
      <c r="B59">
        <v>2</v>
      </c>
      <c r="C59" t="s">
        <v>48</v>
      </c>
      <c r="D59" s="14">
        <v>8.1661699125676517</v>
      </c>
      <c r="E59" s="14">
        <v>8.1661699125676517</v>
      </c>
      <c r="F59" t="s">
        <v>152</v>
      </c>
      <c r="H59" s="14">
        <v>2.1</v>
      </c>
      <c r="I59" s="14">
        <v>2.1</v>
      </c>
    </row>
    <row r="60" spans="1:9" x14ac:dyDescent="0.25">
      <c r="A60" s="11" t="s">
        <v>57</v>
      </c>
      <c r="B60">
        <v>2</v>
      </c>
      <c r="C60" t="s">
        <v>49</v>
      </c>
      <c r="D60" s="14">
        <v>2.1956980188358153</v>
      </c>
      <c r="E60" s="14">
        <v>2.1956980188358153</v>
      </c>
      <c r="F60" t="s">
        <v>152</v>
      </c>
      <c r="H60" s="14">
        <v>0.78649999999999998</v>
      </c>
      <c r="I60" s="14">
        <v>0.78649999999999998</v>
      </c>
    </row>
    <row r="61" spans="1:9" x14ac:dyDescent="0.25">
      <c r="A61" s="11" t="s">
        <v>57</v>
      </c>
      <c r="B61">
        <v>2</v>
      </c>
      <c r="C61" t="s">
        <v>50</v>
      </c>
      <c r="D61" s="15"/>
      <c r="E61" s="15"/>
      <c r="F61" t="s">
        <v>152</v>
      </c>
      <c r="H61" s="15"/>
      <c r="I61" s="15"/>
    </row>
    <row r="62" spans="1:9" x14ac:dyDescent="0.25">
      <c r="A62" s="11" t="s">
        <v>57</v>
      </c>
      <c r="B62">
        <v>3</v>
      </c>
      <c r="C62" t="s">
        <v>48</v>
      </c>
      <c r="D62" s="14">
        <v>8.1661699125676517</v>
      </c>
      <c r="E62" s="14">
        <v>8.1661699125676517</v>
      </c>
      <c r="F62" t="s">
        <v>152</v>
      </c>
      <c r="H62" s="14">
        <v>2.1</v>
      </c>
      <c r="I62" s="14">
        <v>2.1</v>
      </c>
    </row>
    <row r="63" spans="1:9" x14ac:dyDescent="0.25">
      <c r="A63" s="11" t="s">
        <v>57</v>
      </c>
      <c r="B63">
        <v>3</v>
      </c>
      <c r="C63" t="s">
        <v>49</v>
      </c>
      <c r="D63" s="14">
        <v>2.1956980188358153</v>
      </c>
      <c r="E63" s="14">
        <v>2.1956980188358153</v>
      </c>
      <c r="F63" t="s">
        <v>152</v>
      </c>
      <c r="H63" s="14">
        <v>0.78649999999999998</v>
      </c>
      <c r="I63" s="14">
        <v>0.78649999999999998</v>
      </c>
    </row>
    <row r="64" spans="1:9" x14ac:dyDescent="0.25">
      <c r="A64" s="11" t="s">
        <v>57</v>
      </c>
      <c r="B64">
        <v>3</v>
      </c>
      <c r="C64" t="s">
        <v>50</v>
      </c>
      <c r="D64" s="15"/>
      <c r="E64" s="15"/>
      <c r="F64" t="s">
        <v>152</v>
      </c>
      <c r="H64" s="15"/>
      <c r="I64" s="15"/>
    </row>
    <row r="65" spans="1:9" x14ac:dyDescent="0.25">
      <c r="A65" s="11" t="s">
        <v>57</v>
      </c>
      <c r="B65">
        <v>4</v>
      </c>
      <c r="C65" t="s">
        <v>48</v>
      </c>
      <c r="D65" s="14">
        <v>8.1661699125676517</v>
      </c>
      <c r="E65" s="14">
        <v>8.1661699125676517</v>
      </c>
      <c r="F65" t="s">
        <v>152</v>
      </c>
      <c r="H65" s="14">
        <v>2.1</v>
      </c>
      <c r="I65" s="14">
        <v>2.1</v>
      </c>
    </row>
    <row r="66" spans="1:9" x14ac:dyDescent="0.25">
      <c r="A66" s="11" t="s">
        <v>57</v>
      </c>
      <c r="B66">
        <v>4</v>
      </c>
      <c r="C66" t="s">
        <v>49</v>
      </c>
      <c r="D66" s="14">
        <v>2.1956980188358153</v>
      </c>
      <c r="E66" s="14">
        <v>2.1956980188358153</v>
      </c>
      <c r="F66" t="s">
        <v>152</v>
      </c>
      <c r="H66" s="14">
        <v>0.78649999999999998</v>
      </c>
      <c r="I66" s="14">
        <v>0.78649999999999998</v>
      </c>
    </row>
    <row r="67" spans="1:9" x14ac:dyDescent="0.25">
      <c r="A67" s="11" t="s">
        <v>57</v>
      </c>
      <c r="B67">
        <v>4</v>
      </c>
      <c r="C67" t="s">
        <v>50</v>
      </c>
      <c r="D67" s="15"/>
      <c r="E67" s="15"/>
      <c r="F67" t="s">
        <v>152</v>
      </c>
      <c r="H67" s="15"/>
      <c r="I67" s="15"/>
    </row>
    <row r="68" spans="1:9" x14ac:dyDescent="0.25">
      <c r="A68" s="11" t="s">
        <v>57</v>
      </c>
      <c r="B68">
        <v>5</v>
      </c>
      <c r="C68" t="s">
        <v>48</v>
      </c>
      <c r="D68" s="14">
        <v>8.1661699125676517</v>
      </c>
      <c r="E68" s="14">
        <v>8.1661699125676517</v>
      </c>
      <c r="F68" t="s">
        <v>152</v>
      </c>
      <c r="H68" s="14">
        <v>2.1</v>
      </c>
      <c r="I68" s="14">
        <v>2.1</v>
      </c>
    </row>
    <row r="69" spans="1:9" x14ac:dyDescent="0.25">
      <c r="A69" s="11" t="s">
        <v>57</v>
      </c>
      <c r="B69">
        <v>5</v>
      </c>
      <c r="C69" t="s">
        <v>49</v>
      </c>
      <c r="D69" s="14">
        <v>2.1956980188358153</v>
      </c>
      <c r="E69" s="14">
        <v>2.1956980188358153</v>
      </c>
      <c r="F69" t="s">
        <v>152</v>
      </c>
      <c r="H69" s="14">
        <v>0.78649999999999998</v>
      </c>
      <c r="I69" s="14">
        <v>0.78649999999999998</v>
      </c>
    </row>
    <row r="70" spans="1:9" x14ac:dyDescent="0.25">
      <c r="A70" s="11" t="s">
        <v>57</v>
      </c>
      <c r="B70">
        <v>5</v>
      </c>
      <c r="C70" t="s">
        <v>50</v>
      </c>
      <c r="D70" s="15"/>
      <c r="E70" s="15"/>
      <c r="F70" t="s">
        <v>152</v>
      </c>
      <c r="H70" s="15"/>
      <c r="I70" s="15"/>
    </row>
    <row r="71" spans="1:9" x14ac:dyDescent="0.25">
      <c r="A71" s="11" t="s">
        <v>57</v>
      </c>
      <c r="B71">
        <v>6</v>
      </c>
      <c r="C71" t="s">
        <v>48</v>
      </c>
      <c r="D71" s="14">
        <v>8.1661699125676517</v>
      </c>
      <c r="E71" s="14">
        <v>8.1661699125676517</v>
      </c>
      <c r="F71" t="s">
        <v>152</v>
      </c>
      <c r="H71" s="14">
        <v>2.1</v>
      </c>
      <c r="I71" s="14">
        <v>2.1</v>
      </c>
    </row>
    <row r="72" spans="1:9" x14ac:dyDescent="0.25">
      <c r="A72" s="11" t="s">
        <v>57</v>
      </c>
      <c r="B72">
        <v>6</v>
      </c>
      <c r="C72" t="s">
        <v>49</v>
      </c>
      <c r="D72" s="14">
        <v>2.1956980188358153</v>
      </c>
      <c r="E72" s="14">
        <v>2.1956980188358153</v>
      </c>
      <c r="F72" t="s">
        <v>152</v>
      </c>
      <c r="H72" s="14">
        <v>0.78649999999999998</v>
      </c>
      <c r="I72" s="14">
        <v>0.78649999999999998</v>
      </c>
    </row>
    <row r="73" spans="1:9" x14ac:dyDescent="0.25">
      <c r="A73" s="11" t="s">
        <v>57</v>
      </c>
      <c r="B73">
        <v>6</v>
      </c>
      <c r="C73" t="s">
        <v>50</v>
      </c>
      <c r="D73" s="15"/>
      <c r="E73" s="15"/>
      <c r="F73" t="s">
        <v>152</v>
      </c>
      <c r="H73" s="15"/>
      <c r="I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8" t="s">
        <v>64</v>
      </c>
      <c r="B2" s="17" t="s">
        <v>61</v>
      </c>
    </row>
    <row r="3" spans="1:2" x14ac:dyDescent="0.25">
      <c r="A3" s="28" t="s">
        <v>65</v>
      </c>
      <c r="B3" s="17" t="s">
        <v>61</v>
      </c>
    </row>
    <row r="4" spans="1:2" x14ac:dyDescent="0.25">
      <c r="A4" s="28" t="s">
        <v>55</v>
      </c>
      <c r="B4" s="17" t="s">
        <v>62</v>
      </c>
    </row>
    <row r="5" spans="1:2" x14ac:dyDescent="0.25">
      <c r="A5" s="28" t="s">
        <v>57</v>
      </c>
      <c r="B5" s="17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workbookViewId="0">
      <selection activeCell="C2" sqref="C2:C25"/>
    </sheetView>
  </sheetViews>
  <sheetFormatPr defaultColWidth="11" defaultRowHeight="15.75" x14ac:dyDescent="0.25"/>
  <cols>
    <col min="1" max="1" width="21.375" customWidth="1"/>
  </cols>
  <sheetData>
    <row r="1" spans="1:6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155</v>
      </c>
    </row>
    <row r="2" spans="1:6" x14ac:dyDescent="0.25">
      <c r="A2" s="16" t="s">
        <v>64</v>
      </c>
      <c r="B2">
        <v>1</v>
      </c>
      <c r="C2" s="1">
        <v>5.5123462978056237</v>
      </c>
      <c r="D2" s="6" t="s">
        <v>154</v>
      </c>
      <c r="E2" s="1">
        <v>1.7069903579000001</v>
      </c>
      <c r="F2">
        <f>EXP(E2)</f>
        <v>5.5123462978056237</v>
      </c>
    </row>
    <row r="3" spans="1:6" x14ac:dyDescent="0.25">
      <c r="A3" s="16" t="s">
        <v>64</v>
      </c>
      <c r="B3">
        <v>2</v>
      </c>
      <c r="C3" s="1">
        <v>5.5123462978056237</v>
      </c>
      <c r="D3" s="6"/>
      <c r="E3" s="1">
        <v>1.7069903579000001</v>
      </c>
      <c r="F3">
        <f t="shared" ref="F3:F25" si="0">EXP(E3)</f>
        <v>5.5123462978056237</v>
      </c>
    </row>
    <row r="4" spans="1:6" x14ac:dyDescent="0.25">
      <c r="A4" s="16" t="s">
        <v>64</v>
      </c>
      <c r="B4">
        <v>3</v>
      </c>
      <c r="C4" s="1">
        <v>5.5123462978056237</v>
      </c>
      <c r="D4" s="6"/>
      <c r="E4" s="1">
        <v>1.7069903579000001</v>
      </c>
      <c r="F4">
        <f t="shared" si="0"/>
        <v>5.5123462978056237</v>
      </c>
    </row>
    <row r="5" spans="1:6" x14ac:dyDescent="0.25">
      <c r="A5" s="16" t="s">
        <v>64</v>
      </c>
      <c r="B5">
        <v>4</v>
      </c>
      <c r="C5">
        <v>3.2714359581103722</v>
      </c>
      <c r="E5">
        <v>1.1852290194399999</v>
      </c>
      <c r="F5">
        <f t="shared" si="0"/>
        <v>3.2714359581103722</v>
      </c>
    </row>
    <row r="6" spans="1:6" x14ac:dyDescent="0.25">
      <c r="A6" s="16" t="s">
        <v>64</v>
      </c>
      <c r="B6">
        <v>5</v>
      </c>
      <c r="C6">
        <v>3.641284447474828</v>
      </c>
      <c r="E6">
        <v>1.29233648959</v>
      </c>
      <c r="F6">
        <f t="shared" si="0"/>
        <v>3.641284447474828</v>
      </c>
    </row>
    <row r="7" spans="1:6" x14ac:dyDescent="0.25">
      <c r="A7" s="16" t="s">
        <v>64</v>
      </c>
      <c r="B7">
        <v>6</v>
      </c>
      <c r="C7">
        <v>3.641284447474828</v>
      </c>
      <c r="E7">
        <v>1.29233648959</v>
      </c>
      <c r="F7">
        <f t="shared" si="0"/>
        <v>3.641284447474828</v>
      </c>
    </row>
    <row r="8" spans="1:6" x14ac:dyDescent="0.25">
      <c r="A8" s="12" t="s">
        <v>65</v>
      </c>
      <c r="B8" s="9">
        <v>1</v>
      </c>
      <c r="C8" s="7">
        <v>5.4884647744522335</v>
      </c>
      <c r="D8" s="9"/>
      <c r="E8" s="7">
        <v>1.7026485760600001</v>
      </c>
      <c r="F8">
        <f t="shared" si="0"/>
        <v>5.4884647744522335</v>
      </c>
    </row>
    <row r="9" spans="1:6" x14ac:dyDescent="0.25">
      <c r="A9" s="12" t="s">
        <v>65</v>
      </c>
      <c r="B9" s="9">
        <v>2</v>
      </c>
      <c r="C9" s="7">
        <v>5.4884647744522335</v>
      </c>
      <c r="D9" s="9"/>
      <c r="E9" s="7">
        <v>1.7026485760600001</v>
      </c>
      <c r="F9">
        <f t="shared" si="0"/>
        <v>5.4884647744522335</v>
      </c>
    </row>
    <row r="10" spans="1:6" x14ac:dyDescent="0.25">
      <c r="A10" s="12" t="s">
        <v>65</v>
      </c>
      <c r="B10" s="9">
        <v>3</v>
      </c>
      <c r="C10" s="7">
        <v>5.4884647744522335</v>
      </c>
      <c r="D10" s="9"/>
      <c r="E10" s="7">
        <v>1.7026485760600001</v>
      </c>
      <c r="F10">
        <f t="shared" si="0"/>
        <v>5.4884647744522335</v>
      </c>
    </row>
    <row r="11" spans="1:6" x14ac:dyDescent="0.25">
      <c r="A11" s="12" t="s">
        <v>65</v>
      </c>
      <c r="B11" s="9">
        <v>4</v>
      </c>
      <c r="C11" s="7">
        <v>5.0622657988146411</v>
      </c>
      <c r="D11" s="9"/>
      <c r="E11" s="7">
        <v>1.6218141693999999</v>
      </c>
      <c r="F11">
        <f t="shared" si="0"/>
        <v>5.0622657988146411</v>
      </c>
    </row>
    <row r="12" spans="1:6" x14ac:dyDescent="0.25">
      <c r="A12" s="12" t="s">
        <v>65</v>
      </c>
      <c r="B12" s="9">
        <v>5</v>
      </c>
      <c r="C12" s="7">
        <v>7.7262469746224802</v>
      </c>
      <c r="D12" s="9"/>
      <c r="E12" s="7">
        <v>2.04462323042</v>
      </c>
      <c r="F12">
        <f t="shared" si="0"/>
        <v>7.7262469746224802</v>
      </c>
    </row>
    <row r="13" spans="1:6" x14ac:dyDescent="0.25">
      <c r="A13" s="12" t="s">
        <v>65</v>
      </c>
      <c r="B13" s="9">
        <v>6</v>
      </c>
      <c r="C13" s="7">
        <v>7.7262469746224802</v>
      </c>
      <c r="D13" s="9"/>
      <c r="E13" s="7">
        <v>2.04462323042</v>
      </c>
      <c r="F13">
        <f t="shared" si="0"/>
        <v>7.7262469746224802</v>
      </c>
    </row>
    <row r="14" spans="1:6" x14ac:dyDescent="0.25">
      <c r="A14" t="s">
        <v>55</v>
      </c>
      <c r="B14">
        <v>1</v>
      </c>
      <c r="C14" s="1"/>
    </row>
    <row r="15" spans="1:6" x14ac:dyDescent="0.25">
      <c r="A15" t="s">
        <v>55</v>
      </c>
      <c r="B15">
        <v>2</v>
      </c>
      <c r="C15" s="1"/>
    </row>
    <row r="16" spans="1:6" x14ac:dyDescent="0.25">
      <c r="A16" t="s">
        <v>55</v>
      </c>
      <c r="B16">
        <v>3</v>
      </c>
      <c r="C16" s="1"/>
    </row>
    <row r="17" spans="1:6" x14ac:dyDescent="0.25">
      <c r="A17" t="s">
        <v>55</v>
      </c>
      <c r="B17">
        <v>4</v>
      </c>
      <c r="C17" s="1"/>
    </row>
    <row r="18" spans="1:6" x14ac:dyDescent="0.25">
      <c r="A18" t="s">
        <v>55</v>
      </c>
      <c r="B18">
        <v>5</v>
      </c>
      <c r="C18" s="1"/>
    </row>
    <row r="19" spans="1:6" x14ac:dyDescent="0.25">
      <c r="A19" t="s">
        <v>55</v>
      </c>
      <c r="B19">
        <v>6</v>
      </c>
      <c r="C19" s="1"/>
    </row>
    <row r="20" spans="1:6" x14ac:dyDescent="0.25">
      <c r="A20" s="9" t="s">
        <v>57</v>
      </c>
      <c r="B20" s="9">
        <v>1</v>
      </c>
      <c r="C20" s="7">
        <v>13.588276021033481</v>
      </c>
      <c r="D20" s="9"/>
      <c r="E20" s="7">
        <v>2.6092073636799999</v>
      </c>
      <c r="F20">
        <f t="shared" si="0"/>
        <v>13.588276021033481</v>
      </c>
    </row>
    <row r="21" spans="1:6" x14ac:dyDescent="0.25">
      <c r="A21" s="9" t="s">
        <v>57</v>
      </c>
      <c r="B21" s="9">
        <v>2</v>
      </c>
      <c r="C21" s="7">
        <v>13.588276021033481</v>
      </c>
      <c r="D21" s="9"/>
      <c r="E21" s="7">
        <v>2.6092073636799999</v>
      </c>
      <c r="F21">
        <f t="shared" si="0"/>
        <v>13.588276021033481</v>
      </c>
    </row>
    <row r="22" spans="1:6" x14ac:dyDescent="0.25">
      <c r="A22" s="9" t="s">
        <v>57</v>
      </c>
      <c r="B22" s="9">
        <v>3</v>
      </c>
      <c r="C22" s="7">
        <v>13.588276021033481</v>
      </c>
      <c r="D22" s="9"/>
      <c r="E22" s="7">
        <v>2.6092073636799999</v>
      </c>
      <c r="F22">
        <f t="shared" si="0"/>
        <v>13.588276021033481</v>
      </c>
    </row>
    <row r="23" spans="1:6" x14ac:dyDescent="0.25">
      <c r="A23" s="9" t="s">
        <v>57</v>
      </c>
      <c r="B23" s="9">
        <v>4</v>
      </c>
      <c r="C23" s="7">
        <v>13.588276021033481</v>
      </c>
      <c r="D23" s="9"/>
      <c r="E23" s="7">
        <v>2.6092073636799999</v>
      </c>
      <c r="F23">
        <f t="shared" si="0"/>
        <v>13.588276021033481</v>
      </c>
    </row>
    <row r="24" spans="1:6" x14ac:dyDescent="0.25">
      <c r="A24" s="9" t="s">
        <v>57</v>
      </c>
      <c r="B24" s="9">
        <v>5</v>
      </c>
      <c r="C24" s="7">
        <v>13.588276021033481</v>
      </c>
      <c r="D24" s="9"/>
      <c r="E24" s="7">
        <v>2.6092073636799999</v>
      </c>
      <c r="F24">
        <f t="shared" si="0"/>
        <v>13.588276021033481</v>
      </c>
    </row>
    <row r="25" spans="1:6" x14ac:dyDescent="0.25">
      <c r="A25" s="9" t="s">
        <v>57</v>
      </c>
      <c r="B25" s="9">
        <v>6</v>
      </c>
      <c r="C25" s="7">
        <v>13.588276021033481</v>
      </c>
      <c r="D25" s="9"/>
      <c r="E25" s="7">
        <v>2.6092073636799999</v>
      </c>
      <c r="F25">
        <f t="shared" si="0"/>
        <v>13.588276021033481</v>
      </c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4" workbookViewId="0">
      <selection activeCell="B2" sqref="B2:B43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N43" sqref="N43"/>
    </sheetView>
  </sheetViews>
  <sheetFormatPr defaultRowHeight="15.75" x14ac:dyDescent="0.25"/>
  <sheetData>
    <row r="1" spans="1:11" x14ac:dyDescent="0.25">
      <c r="A1" t="s">
        <v>165</v>
      </c>
    </row>
    <row r="2" spans="1:11" x14ac:dyDescent="0.25">
      <c r="C2" t="s">
        <v>157</v>
      </c>
      <c r="D2" t="s">
        <v>158</v>
      </c>
      <c r="E2" t="s">
        <v>159</v>
      </c>
      <c r="G2" t="s">
        <v>160</v>
      </c>
      <c r="J2" t="s">
        <v>166</v>
      </c>
    </row>
    <row r="3" spans="1:11" x14ac:dyDescent="0.25">
      <c r="A3" t="s">
        <v>89</v>
      </c>
      <c r="B3">
        <v>1501</v>
      </c>
      <c r="C3" s="29" t="s">
        <v>161</v>
      </c>
      <c r="D3">
        <f>B3*0.75</f>
        <v>1125.75</v>
      </c>
      <c r="E3">
        <f>B3-D3</f>
        <v>375.25</v>
      </c>
      <c r="G3">
        <f>SUM(D3:E3)</f>
        <v>1501</v>
      </c>
      <c r="J3">
        <f>D3/1000</f>
        <v>1.12575</v>
      </c>
      <c r="K3">
        <f>E3/1000</f>
        <v>0.37524999999999997</v>
      </c>
    </row>
    <row r="4" spans="1:11" x14ac:dyDescent="0.25">
      <c r="A4" t="s">
        <v>91</v>
      </c>
      <c r="B4">
        <v>2030</v>
      </c>
      <c r="C4" s="30" t="s">
        <v>161</v>
      </c>
      <c r="D4">
        <f>B4*0.75</f>
        <v>1522.5</v>
      </c>
      <c r="E4">
        <f t="shared" ref="E4:E8" si="0">B4-D4</f>
        <v>507.5</v>
      </c>
      <c r="G4">
        <f t="shared" ref="G4:G8" si="1">SUM(D4:E4)</f>
        <v>2030</v>
      </c>
      <c r="J4">
        <f t="shared" ref="J4:K8" si="2">D4/1000</f>
        <v>1.5225</v>
      </c>
      <c r="K4">
        <f t="shared" si="2"/>
        <v>0.50749999999999995</v>
      </c>
    </row>
    <row r="5" spans="1:11" x14ac:dyDescent="0.25">
      <c r="A5" t="s">
        <v>87</v>
      </c>
      <c r="B5">
        <v>1659</v>
      </c>
      <c r="C5" s="30" t="s">
        <v>162</v>
      </c>
      <c r="D5">
        <f>B5*0.9</f>
        <v>1493.1000000000001</v>
      </c>
      <c r="E5">
        <f t="shared" si="0"/>
        <v>165.89999999999986</v>
      </c>
      <c r="G5">
        <f t="shared" si="1"/>
        <v>1659</v>
      </c>
      <c r="J5">
        <f t="shared" si="2"/>
        <v>1.4931000000000001</v>
      </c>
      <c r="K5">
        <f t="shared" si="2"/>
        <v>0.16589999999999985</v>
      </c>
    </row>
    <row r="6" spans="1:11" x14ac:dyDescent="0.25">
      <c r="A6" t="s">
        <v>85</v>
      </c>
      <c r="B6">
        <v>5246</v>
      </c>
      <c r="C6" s="30" t="s">
        <v>162</v>
      </c>
      <c r="D6">
        <f>B6*0.9</f>
        <v>4721.4000000000005</v>
      </c>
      <c r="E6">
        <f t="shared" si="0"/>
        <v>524.59999999999945</v>
      </c>
      <c r="G6">
        <f t="shared" si="1"/>
        <v>5246</v>
      </c>
      <c r="J6">
        <f t="shared" si="2"/>
        <v>4.7214000000000009</v>
      </c>
      <c r="K6">
        <f t="shared" si="2"/>
        <v>0.5245999999999994</v>
      </c>
    </row>
    <row r="7" spans="1:11" x14ac:dyDescent="0.25">
      <c r="A7" t="s">
        <v>83</v>
      </c>
      <c r="B7">
        <v>1765</v>
      </c>
      <c r="C7" s="30" t="s">
        <v>162</v>
      </c>
      <c r="D7">
        <f>B7*0.9</f>
        <v>1588.5</v>
      </c>
      <c r="E7">
        <f t="shared" si="0"/>
        <v>176.5</v>
      </c>
      <c r="G7">
        <f t="shared" si="1"/>
        <v>1765</v>
      </c>
      <c r="J7">
        <f t="shared" si="2"/>
        <v>1.5885</v>
      </c>
      <c r="K7">
        <f t="shared" si="2"/>
        <v>0.17649999999999999</v>
      </c>
    </row>
    <row r="8" spans="1:11" x14ac:dyDescent="0.25">
      <c r="A8" t="s">
        <v>163</v>
      </c>
      <c r="B8">
        <v>3179</v>
      </c>
      <c r="C8" s="30" t="s">
        <v>162</v>
      </c>
      <c r="D8">
        <f>B8*0.9</f>
        <v>2861.1</v>
      </c>
      <c r="E8">
        <f t="shared" si="0"/>
        <v>317.90000000000009</v>
      </c>
      <c r="G8">
        <f t="shared" si="1"/>
        <v>3179</v>
      </c>
      <c r="J8">
        <f t="shared" si="2"/>
        <v>2.8611</v>
      </c>
      <c r="K8">
        <f t="shared" si="2"/>
        <v>0.31790000000000007</v>
      </c>
    </row>
    <row r="11" spans="1:11" x14ac:dyDescent="0.25">
      <c r="A11" t="s">
        <v>167</v>
      </c>
      <c r="D11" t="s">
        <v>158</v>
      </c>
      <c r="E11" t="s">
        <v>159</v>
      </c>
    </row>
    <row r="12" spans="1:11" x14ac:dyDescent="0.25">
      <c r="A12" t="s">
        <v>89</v>
      </c>
      <c r="D12" s="31">
        <v>0.52981632243900001</v>
      </c>
      <c r="E12" s="32">
        <v>1.0684274691339002</v>
      </c>
    </row>
    <row r="13" spans="1:11" x14ac:dyDescent="0.25">
      <c r="A13" t="s">
        <v>91</v>
      </c>
      <c r="D13" s="31">
        <v>0.48119124231240001</v>
      </c>
      <c r="E13" s="31">
        <v>0.17887271999999999</v>
      </c>
    </row>
    <row r="14" spans="1:11" x14ac:dyDescent="0.25">
      <c r="A14" t="s">
        <v>87</v>
      </c>
      <c r="D14" s="31">
        <v>1.1777329293090988</v>
      </c>
      <c r="E14" s="31">
        <v>0.22376370702149997</v>
      </c>
    </row>
    <row r="15" spans="1:11" x14ac:dyDescent="0.25">
      <c r="A15" t="s">
        <v>85</v>
      </c>
      <c r="D15" s="31">
        <v>3.6386658550291102</v>
      </c>
      <c r="E15" s="31">
        <v>2.1308782359282001</v>
      </c>
    </row>
    <row r="16" spans="1:11" x14ac:dyDescent="0.25">
      <c r="A16" t="s">
        <v>83</v>
      </c>
      <c r="D16" s="31">
        <v>1.6230855103830002</v>
      </c>
      <c r="E16" s="33">
        <v>0</v>
      </c>
      <c r="G16" t="s">
        <v>164</v>
      </c>
    </row>
    <row r="17" spans="1:5" x14ac:dyDescent="0.25">
      <c r="A17" t="s">
        <v>163</v>
      </c>
      <c r="D17" s="31">
        <v>3.0081467753727003</v>
      </c>
      <c r="E17" s="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5" sqref="B5"/>
    </sheetView>
  </sheetViews>
  <sheetFormatPr defaultColWidth="11" defaultRowHeight="15.75" x14ac:dyDescent="0.25"/>
  <cols>
    <col min="1" max="1" width="12.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67</v>
      </c>
      <c r="B2">
        <v>46</v>
      </c>
      <c r="C2" t="s">
        <v>15</v>
      </c>
    </row>
    <row r="3" spans="1:3" x14ac:dyDescent="0.25">
      <c r="A3" s="2" t="s">
        <v>16</v>
      </c>
      <c r="B3" s="34">
        <v>295.01400000000001</v>
      </c>
      <c r="C3" t="s">
        <v>169</v>
      </c>
    </row>
    <row r="4" spans="1:3" x14ac:dyDescent="0.25">
      <c r="A4" s="2" t="s">
        <v>127</v>
      </c>
      <c r="B4" s="2">
        <v>93.41</v>
      </c>
      <c r="C4" t="s">
        <v>168</v>
      </c>
    </row>
    <row r="5" spans="1:3" x14ac:dyDescent="0.25">
      <c r="A5" t="s">
        <v>17</v>
      </c>
      <c r="B5">
        <v>2</v>
      </c>
      <c r="C5" t="s">
        <v>18</v>
      </c>
    </row>
    <row r="6" spans="1:3" x14ac:dyDescent="0.25">
      <c r="A6" t="s">
        <v>129</v>
      </c>
      <c r="B6">
        <v>1</v>
      </c>
      <c r="C6" t="s">
        <v>130</v>
      </c>
    </row>
    <row r="7" spans="1:3" x14ac:dyDescent="0.25">
      <c r="A7" t="s">
        <v>131</v>
      </c>
      <c r="B7">
        <v>0.1</v>
      </c>
      <c r="C7" t="s">
        <v>137</v>
      </c>
    </row>
    <row r="8" spans="1:3" x14ac:dyDescent="0.25">
      <c r="A8" t="s">
        <v>132</v>
      </c>
      <c r="B8">
        <v>0.13</v>
      </c>
      <c r="C8" t="s">
        <v>137</v>
      </c>
    </row>
    <row r="9" spans="1:3" x14ac:dyDescent="0.25">
      <c r="A9" t="s">
        <v>133</v>
      </c>
      <c r="B9">
        <v>0.11</v>
      </c>
      <c r="C9" t="s">
        <v>137</v>
      </c>
    </row>
    <row r="10" spans="1:3" x14ac:dyDescent="0.25">
      <c r="A10" t="s">
        <v>134</v>
      </c>
      <c r="B10">
        <v>0.34</v>
      </c>
      <c r="C10" t="s">
        <v>137</v>
      </c>
    </row>
    <row r="11" spans="1:3" x14ac:dyDescent="0.25">
      <c r="A11" t="s">
        <v>135</v>
      </c>
      <c r="B11">
        <v>0.11</v>
      </c>
      <c r="C11" t="s">
        <v>137</v>
      </c>
    </row>
    <row r="12" spans="1:3" x14ac:dyDescent="0.25">
      <c r="A12" t="s">
        <v>136</v>
      </c>
      <c r="B12">
        <v>0.21</v>
      </c>
      <c r="C12" t="s">
        <v>137</v>
      </c>
    </row>
    <row r="13" spans="1:3" x14ac:dyDescent="0.25">
      <c r="A13" t="s">
        <v>138</v>
      </c>
      <c r="B13">
        <v>9.2315344999999993E-2</v>
      </c>
      <c r="C13" t="s">
        <v>144</v>
      </c>
    </row>
    <row r="14" spans="1:3" x14ac:dyDescent="0.25">
      <c r="A14" t="s">
        <v>139</v>
      </c>
      <c r="B14">
        <v>0.13670328400000001</v>
      </c>
      <c r="C14" t="s">
        <v>144</v>
      </c>
    </row>
    <row r="15" spans="1:3" x14ac:dyDescent="0.25">
      <c r="A15" t="s">
        <v>140</v>
      </c>
      <c r="B15">
        <v>0.13052393000000001</v>
      </c>
      <c r="C15" t="s">
        <v>144</v>
      </c>
    </row>
    <row r="16" spans="1:3" x14ac:dyDescent="0.25">
      <c r="A16" t="s">
        <v>141</v>
      </c>
      <c r="B16">
        <v>0.26827582300000002</v>
      </c>
      <c r="C16" t="s">
        <v>144</v>
      </c>
    </row>
    <row r="17" spans="1:3" x14ac:dyDescent="0.25">
      <c r="A17" t="s">
        <v>142</v>
      </c>
      <c r="B17">
        <v>0.137707199</v>
      </c>
      <c r="C17" t="s">
        <v>144</v>
      </c>
    </row>
    <row r="18" spans="1:3" x14ac:dyDescent="0.25">
      <c r="A18" t="s">
        <v>143</v>
      </c>
      <c r="B18">
        <v>0.23447441899999999</v>
      </c>
      <c r="C18" t="s">
        <v>144</v>
      </c>
    </row>
    <row r="19" spans="1:3" x14ac:dyDescent="0.25">
      <c r="A19" t="s">
        <v>145</v>
      </c>
      <c r="B19">
        <v>0.1</v>
      </c>
      <c r="C19" t="s">
        <v>147</v>
      </c>
    </row>
    <row r="20" spans="1:3" x14ac:dyDescent="0.25">
      <c r="A20" t="s">
        <v>146</v>
      </c>
      <c r="B20">
        <v>0.1</v>
      </c>
      <c r="C20" t="s">
        <v>148</v>
      </c>
    </row>
    <row r="21" spans="1:3" x14ac:dyDescent="0.25">
      <c r="A21" t="s">
        <v>149</v>
      </c>
      <c r="B21">
        <v>5</v>
      </c>
      <c r="C21" t="s">
        <v>150</v>
      </c>
    </row>
    <row r="22" spans="1:3" x14ac:dyDescent="0.25">
      <c r="A22" t="s">
        <v>151</v>
      </c>
      <c r="B22">
        <v>1</v>
      </c>
      <c r="C22" t="s">
        <v>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128</v>
      </c>
    </row>
    <row r="3" spans="1:3" x14ac:dyDescent="0.25">
      <c r="A3" t="s">
        <v>31</v>
      </c>
      <c r="B3">
        <v>1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110" zoomScaleNormal="110" zoomScalePageLayoutView="200" workbookViewId="0">
      <selection activeCell="I13" sqref="I13"/>
    </sheetView>
  </sheetViews>
  <sheetFormatPr defaultColWidth="11" defaultRowHeight="15.75" x14ac:dyDescent="0.25"/>
  <cols>
    <col min="1" max="1" width="13.125" customWidth="1"/>
  </cols>
  <sheetData>
    <row r="1" spans="1:10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  <c r="I1" t="s">
        <v>153</v>
      </c>
    </row>
    <row r="2" spans="1:10" x14ac:dyDescent="0.25">
      <c r="A2" s="1" t="s">
        <v>51</v>
      </c>
      <c r="B2" t="s">
        <v>48</v>
      </c>
      <c r="C2" s="1">
        <v>3.250810329768528</v>
      </c>
      <c r="D2" s="1">
        <v>3.2118239768019823</v>
      </c>
      <c r="E2" t="s">
        <v>152</v>
      </c>
      <c r="I2" s="1">
        <v>1.1789042974999999</v>
      </c>
      <c r="J2" s="1">
        <v>1.16683899284</v>
      </c>
    </row>
    <row r="3" spans="1:10" x14ac:dyDescent="0.25">
      <c r="A3" s="1" t="s">
        <v>51</v>
      </c>
      <c r="B3" t="s">
        <v>49</v>
      </c>
      <c r="C3" s="1">
        <v>5.7546026760057307</v>
      </c>
      <c r="D3" s="1">
        <v>4.7114701825907419</v>
      </c>
      <c r="E3" t="s">
        <v>152</v>
      </c>
      <c r="I3" s="1">
        <v>1.75</v>
      </c>
      <c r="J3" s="1">
        <v>1.55</v>
      </c>
    </row>
    <row r="4" spans="1:10" x14ac:dyDescent="0.25">
      <c r="A4" s="1" t="s">
        <v>51</v>
      </c>
      <c r="B4" t="s">
        <v>50</v>
      </c>
      <c r="C4" s="9"/>
      <c r="D4" s="9"/>
      <c r="E4" t="s">
        <v>152</v>
      </c>
      <c r="I4" s="9"/>
      <c r="J4" s="9"/>
    </row>
    <row r="5" spans="1:10" x14ac:dyDescent="0.25">
      <c r="A5" s="1" t="s">
        <v>52</v>
      </c>
      <c r="B5" t="s">
        <v>48</v>
      </c>
      <c r="C5" s="1">
        <v>2.6031181111692159</v>
      </c>
      <c r="D5" s="1">
        <v>7.3890560989306504</v>
      </c>
      <c r="E5" t="s">
        <v>152</v>
      </c>
      <c r="I5" s="1">
        <v>0.95670999999999995</v>
      </c>
      <c r="J5" s="1">
        <v>2</v>
      </c>
    </row>
    <row r="6" spans="1:10" x14ac:dyDescent="0.25">
      <c r="A6" s="1" t="s">
        <v>52</v>
      </c>
      <c r="B6" t="s">
        <v>49</v>
      </c>
      <c r="C6" s="1">
        <v>2.7182818284590451</v>
      </c>
      <c r="D6" s="1">
        <v>2.2802840077239361</v>
      </c>
      <c r="E6" t="s">
        <v>152</v>
      </c>
      <c r="I6" s="1">
        <v>1</v>
      </c>
      <c r="J6" s="1">
        <v>0.82430000000000003</v>
      </c>
    </row>
    <row r="7" spans="1:10" x14ac:dyDescent="0.25">
      <c r="A7" s="1" t="s">
        <v>52</v>
      </c>
      <c r="B7" t="s">
        <v>50</v>
      </c>
      <c r="C7" s="9"/>
      <c r="D7" s="9"/>
      <c r="E7" t="s">
        <v>152</v>
      </c>
      <c r="I7" s="9"/>
      <c r="J7" s="9"/>
    </row>
    <row r="8" spans="1:10" x14ac:dyDescent="0.25">
      <c r="A8" s="1" t="s">
        <v>51</v>
      </c>
      <c r="B8" t="s">
        <v>53</v>
      </c>
      <c r="C8" s="10">
        <v>30</v>
      </c>
      <c r="D8" s="10">
        <v>30</v>
      </c>
      <c r="I8" s="10">
        <v>30</v>
      </c>
      <c r="J8" s="10">
        <v>30</v>
      </c>
    </row>
    <row r="9" spans="1:10" x14ac:dyDescent="0.25">
      <c r="A9" s="1" t="s">
        <v>52</v>
      </c>
      <c r="B9" t="s">
        <v>53</v>
      </c>
      <c r="C9" s="10">
        <v>30</v>
      </c>
      <c r="D9" s="10">
        <v>30</v>
      </c>
      <c r="I9" s="10">
        <v>30</v>
      </c>
      <c r="J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  <vt:lpstr>2018apportionment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2019-08-23T20:48:31Z</dcterms:modified>
</cp:coreProperties>
</file>