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  <sheet name="2018apportionment" sheetId="2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1" l="1"/>
  <c r="E3" i="21"/>
  <c r="K3" i="21"/>
  <c r="K4" i="21"/>
  <c r="K5" i="21"/>
  <c r="K6" i="21"/>
  <c r="K7" i="21"/>
  <c r="K8" i="21"/>
  <c r="J4" i="21"/>
  <c r="J5" i="21"/>
  <c r="J6" i="21"/>
  <c r="J7" i="21"/>
  <c r="J8" i="21"/>
  <c r="J3" i="21"/>
  <c r="E8" i="21"/>
  <c r="G8" i="21" s="1"/>
  <c r="D8" i="21"/>
  <c r="E7" i="21"/>
  <c r="G7" i="21" s="1"/>
  <c r="D7" i="21"/>
  <c r="D6" i="21"/>
  <c r="D5" i="21"/>
  <c r="E4" i="21"/>
  <c r="G4" i="21" s="1"/>
  <c r="D4" i="21"/>
  <c r="G3" i="21"/>
  <c r="E5" i="21" l="1"/>
  <c r="G5" i="21" s="1"/>
  <c r="E6" i="21"/>
  <c r="G6" i="21" s="1"/>
  <c r="F3" i="15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<sst xmlns="http://schemas.openxmlformats.org/spreadsheetml/2006/main" count="3826" uniqueCount="170">
  <si>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</si>
  <si>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</si>
  <si>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</si>
  <si>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</si>
  <si>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</si>
  <si>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</si>
  <si>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</si>
  <si>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</si>
  <si>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</si>
  <si>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</si>
  <si>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</si>
  <si>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</si>
  <si>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</si>
  <si>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</si>
  <si>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</si>
  <si>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</si>
  <si>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</si>
  <si>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</si>
  <si>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</si>
  <si>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</si>
  <si>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</si>
  <si>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</si>
  <si>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</si>
  <si>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</si>
  <si>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</si>
  <si>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</si>
  <si>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</si>
  <si>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</si>
  <si>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</si>
  <si>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</si>
  <si>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</si>
  <si>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</si>
  <si>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</si>
  <si>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</si>
  <si>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</si>
  <si>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</si>
  <si>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</si>
  <si>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</si>
  <si>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</si>
  <si>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</si>
  <si>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</si>
  <si>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</si>
  <si>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</si>
  <si>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</si>
  <si>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</si>
  <si>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</si>
  <si>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</si>
  <si>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</si>
  <si>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</si>
  <si>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</si>
  <si>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</si>
  <si>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</si>
  <si>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</si>
  <si>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</si>
  <si>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</si>
  <si>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</si>
  <si>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</si>
  <si>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</si>
  <si>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</si>
  <si>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</si>
  <si>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</si>
  <si>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</si>
  <si>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</si>
  <si>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</si>
  <si>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</si>
  <si>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</si>
  <si>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</si>
  <si>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</si>
  <si>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</si>
  <si>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</si>
  <si>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</si>
  <si>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</si>
  <si>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</si>
  <si>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</si>
  <si>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</si>
  <si>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</si>
  <si>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</si>
  <si>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</si>
  <si>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</si>
  <si>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</si>
  <si>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</si>
  <si>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</si>
  <si>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</si>
  <si>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</si>
  <si>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</si>
  <si>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</si>
  <si>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</si>
  <si>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</si>
  <si>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</si>
  <si>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</si>
  <si>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</si>
  <si>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</si>
  <si>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</si>
  <si>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</si>
  <si>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</si>
  <si>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</si>
  <si>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</si>
  <si>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</si>
  <si>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</si>
  <si>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</si>
  <si>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</si>
  <si>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</si>
  <si>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</si>
  <si>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</si>
  <si>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</si>
  <si>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</si>
  <si>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</si>
  <si>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</si>
  <si>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</si>
  <si>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</si>
  <si>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</si>
  <si>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</si>
  <si>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</si>
  <si>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</si>
  <si>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</si>
  <si>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</si>
  <si>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</si>
  <si>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</si>
  <si>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</si>
  <si>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</si>
  <si>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</si>
  <si>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</si>
  <si>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</si>
  <si>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</si>
  <si>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</si>
  <si>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</si>
  <si>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</si>
  <si>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</si>
  <si>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</si>
  <si>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</si>
  <si>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</si>
  <si>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</si>
  <si>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</si>
  <si>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</si>
  <si>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</si>
  <si>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</si>
  <si>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</si>
  <si>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</si>
  <si>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</si>
  <si>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</si>
  <si>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</si>
  <si>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</si>
  <si>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</si>
  <si>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</si>
  <si>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</si>
  <si>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</si>
  <si>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</si>
  <si>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</si>
  <si>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</si>
  <si>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</si>
  <si>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</si>
  <si>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</si>
  <si>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</si>
  <si>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</si>
  <si>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</si>
  <si>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</si>
  <si>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</si>
  <si>
    <t>approx LL-trawl split proportion</t>
  </si>
  <si>
    <t>Fixed gear abc</t>
  </si>
  <si>
    <t>trawl abc</t>
  </si>
  <si>
    <t>sum</t>
  </si>
  <si>
    <t>75-25</t>
  </si>
  <si>
    <t>90-10</t>
  </si>
  <si>
    <t>EY/SEO</t>
  </si>
  <si>
    <t>conf value removed</t>
  </si>
  <si>
    <t>2018 SAFE report apportionment for 2019 (before whales) for sablefish in tons</t>
  </si>
  <si>
    <t>in kt</t>
  </si>
  <si>
    <t>2018 catch for use in apportionment in kt</t>
  </si>
  <si>
    <t>Starting numbers (millions) check units from 2018 MGMT model 1977 N</t>
  </si>
  <si>
    <t>Starting biomass (kt, which is 396,000,000 kg), 2018 mgmt EM tot_biom for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</si>
</sst>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2" borderId="0" xfId="0" applyNumberFormat="1" applyFont="1" applyFill="1" applyBorder="1"/>
    <xf numFmtId="164" fontId="0" fillId="2" borderId="0" xfId="0" applyNumberFormat="1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154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153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152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152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152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152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152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152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152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152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152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152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152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152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152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152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152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152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152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152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152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152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152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152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152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152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152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152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152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152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152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152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152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152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152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152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152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152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152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152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152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152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152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152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152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152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152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152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152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152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152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152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152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152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152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152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152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152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152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152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152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152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152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152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152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152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152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152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152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152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152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152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152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154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43" sqref="N43"/>
    </sheetView>
  </sheetViews>
  <sheetFormatPr defaultRowHeight="15.75" x14ac:dyDescent="0.25"/>
  <sheetData>
    <row r="1" spans="1:11" x14ac:dyDescent="0.25">
      <c r="A1" t="s">
        <v>165</v>
      </c>
    </row>
    <row r="2" spans="1:11" x14ac:dyDescent="0.25">
      <c r="C2" t="s">
        <v>157</v>
      </c>
      <c r="D2" t="s">
        <v>158</v>
      </c>
      <c r="E2" t="s">
        <v>159</v>
      </c>
      <c r="G2" t="s">
        <v>160</v>
      </c>
      <c r="J2" t="s">
        <v>166</v>
      </c>
    </row>
    <row r="3" spans="1:11" x14ac:dyDescent="0.25">
      <c r="A3" t="s">
        <v>89</v>
      </c>
      <c r="B3">
        <v>1501</v>
      </c>
      <c r="C3" s="29" t="s">
        <v>161</v>
      </c>
      <c r="D3">
        <f>B3*0.75</f>
        <v>1125.75</v>
      </c>
      <c r="E3">
        <f>B3-D3</f>
        <v>375.25</v>
      </c>
      <c r="G3">
        <f>SUM(D3:E3)</f>
        <v>1501</v>
      </c>
      <c r="J3">
        <f>D3/1000</f>
        <v>1.12575</v>
      </c>
      <c r="K3">
        <f>E3/1000</f>
        <v>0.37524999999999997</v>
      </c>
    </row>
    <row r="4" spans="1:11" x14ac:dyDescent="0.25">
      <c r="A4" t="s">
        <v>91</v>
      </c>
      <c r="B4">
        <v>2030</v>
      </c>
      <c r="C4" s="30" t="s">
        <v>161</v>
      </c>
      <c r="D4">
        <f>B4*0.75</f>
        <v>1522.5</v>
      </c>
      <c r="E4">
        <f t="shared" ref="E4:E8" si="0">B4-D4</f>
        <v>507.5</v>
      </c>
      <c r="G4">
        <f t="shared" ref="G4:G8" si="1">SUM(D4:E4)</f>
        <v>2030</v>
      </c>
      <c r="J4">
        <f t="shared" ref="J4:K8" si="2">D4/1000</f>
        <v>1.5225</v>
      </c>
      <c r="K4">
        <f t="shared" si="2"/>
        <v>0.50749999999999995</v>
      </c>
    </row>
    <row r="5" spans="1:11" x14ac:dyDescent="0.25">
      <c r="A5" t="s">
        <v>87</v>
      </c>
      <c r="B5">
        <v>1659</v>
      </c>
      <c r="C5" s="30" t="s">
        <v>162</v>
      </c>
      <c r="D5">
        <f>B5*0.9</f>
        <v>1493.1000000000001</v>
      </c>
      <c r="E5">
        <f t="shared" si="0"/>
        <v>165.89999999999986</v>
      </c>
      <c r="G5">
        <f t="shared" si="1"/>
        <v>1659</v>
      </c>
      <c r="J5">
        <f t="shared" si="2"/>
        <v>1.4931000000000001</v>
      </c>
      <c r="K5">
        <f t="shared" si="2"/>
        <v>0.16589999999999985</v>
      </c>
    </row>
    <row r="6" spans="1:11" x14ac:dyDescent="0.25">
      <c r="A6" t="s">
        <v>85</v>
      </c>
      <c r="B6">
        <v>5246</v>
      </c>
      <c r="C6" s="30" t="s">
        <v>162</v>
      </c>
      <c r="D6">
        <f>B6*0.9</f>
        <v>4721.4000000000005</v>
      </c>
      <c r="E6">
        <f t="shared" si="0"/>
        <v>524.59999999999945</v>
      </c>
      <c r="G6">
        <f t="shared" si="1"/>
        <v>5246</v>
      </c>
      <c r="J6">
        <f t="shared" si="2"/>
        <v>4.7214000000000009</v>
      </c>
      <c r="K6">
        <f t="shared" si="2"/>
        <v>0.5245999999999994</v>
      </c>
    </row>
    <row r="7" spans="1:11" x14ac:dyDescent="0.25">
      <c r="A7" t="s">
        <v>83</v>
      </c>
      <c r="B7">
        <v>1765</v>
      </c>
      <c r="C7" s="30" t="s">
        <v>162</v>
      </c>
      <c r="D7">
        <f>B7*0.9</f>
        <v>1588.5</v>
      </c>
      <c r="E7">
        <f t="shared" si="0"/>
        <v>176.5</v>
      </c>
      <c r="G7">
        <f t="shared" si="1"/>
        <v>1765</v>
      </c>
      <c r="J7">
        <f t="shared" si="2"/>
        <v>1.5885</v>
      </c>
      <c r="K7">
        <f t="shared" si="2"/>
        <v>0.17649999999999999</v>
      </c>
    </row>
    <row r="8" spans="1:11" x14ac:dyDescent="0.25">
      <c r="A8" t="s">
        <v>163</v>
      </c>
      <c r="B8">
        <v>3179</v>
      </c>
      <c r="C8" s="30" t="s">
        <v>162</v>
      </c>
      <c r="D8">
        <f>B8*0.9</f>
        <v>2861.1</v>
      </c>
      <c r="E8">
        <f t="shared" si="0"/>
        <v>317.90000000000009</v>
      </c>
      <c r="G8">
        <f t="shared" si="1"/>
        <v>3179</v>
      </c>
      <c r="J8">
        <f t="shared" si="2"/>
        <v>2.8611</v>
      </c>
      <c r="K8">
        <f t="shared" si="2"/>
        <v>0.31790000000000007</v>
      </c>
    </row>
    <row r="11" spans="1:11" x14ac:dyDescent="0.25">
      <c r="A11" t="s">
        <v>167</v>
      </c>
      <c r="D11" t="s">
        <v>158</v>
      </c>
      <c r="E11" t="s">
        <v>159</v>
      </c>
    </row>
    <row r="12" spans="1:11" x14ac:dyDescent="0.25">
      <c r="A12" t="s">
        <v>89</v>
      </c>
      <c r="D12" s="31">
        <v>0.52981632243900001</v>
      </c>
      <c r="E12" s="32">
        <v>1.0684274691339002</v>
      </c>
    </row>
    <row r="13" spans="1:11" x14ac:dyDescent="0.25">
      <c r="A13" t="s">
        <v>91</v>
      </c>
      <c r="D13" s="31">
        <v>0.48119124231240001</v>
      </c>
      <c r="E13" s="31">
        <v>0.17887271999999999</v>
      </c>
    </row>
    <row r="14" spans="1:11" x14ac:dyDescent="0.25">
      <c r="A14" t="s">
        <v>87</v>
      </c>
      <c r="D14" s="31">
        <v>1.1777329293090988</v>
      </c>
      <c r="E14" s="31">
        <v>0.22376370702149997</v>
      </c>
    </row>
    <row r="15" spans="1:11" x14ac:dyDescent="0.25">
      <c r="A15" t="s">
        <v>85</v>
      </c>
      <c r="D15" s="31">
        <v>3.6386658550291102</v>
      </c>
      <c r="E15" s="31">
        <v>2.1308782359282001</v>
      </c>
    </row>
    <row r="16" spans="1:11" x14ac:dyDescent="0.25">
      <c r="A16" t="s">
        <v>83</v>
      </c>
      <c r="D16" s="31">
        <v>1.6230855103830002</v>
      </c>
      <c r="E16" s="33">
        <v>0</v>
      </c>
      <c r="G16" t="s">
        <v>164</v>
      </c>
    </row>
    <row r="17" spans="1:5" x14ac:dyDescent="0.25">
      <c r="A17" t="s">
        <v>163</v>
      </c>
      <c r="D17" s="31">
        <v>3.0081467753727003</v>
      </c>
      <c r="E17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50</v>
      </c>
      <c r="C2" t="s">
        <v>15</v>
      </c>
    </row>
    <row r="3" spans="1:3" x14ac:dyDescent="0.25">
      <c r="A3" s="2" t="s">
        <v>16</v>
      </c>
      <c r="B3" s="34">
        <v>295.01400000000001</v>
      </c>
      <c r="C3" t="s">
        <v>169</v>
      </c>
    </row>
    <row r="4" spans="1:3" x14ac:dyDescent="0.25">
      <c r="A4" s="2" t="s">
        <v>127</v>
      </c>
      <c r="B4" s="2">
        <v>93.41</v>
      </c>
      <c r="C4" t="s">
        <v>168</v>
      </c>
    </row>
    <row r="5" spans="1:3" x14ac:dyDescent="0.25">
      <c r="A5" t="s">
        <v>17</v>
      </c>
      <c r="B5">
        <v>4</v>
      </c>
      <c r="C5" t="s">
        <v>18</v>
      </c>
    </row>
    <row r="6" spans="1:3" x14ac:dyDescent="0.25">
      <c r="A6" t="s">
        <v>129</v>
      </c>
      <c r="B6">
        <v>1</v>
      </c>
      <c r="C6" t="s">
        <v>130</v>
      </c>
    </row>
    <row r="7" spans="1:3" x14ac:dyDescent="0.25">
      <c r="A7" t="s">
        <v>131</v>
      </c>
      <c r="B7">
        <v>0.1</v>
      </c>
      <c r="C7" t="s">
        <v>137</v>
      </c>
    </row>
    <row r="8" spans="1:3" x14ac:dyDescent="0.25">
      <c r="A8" t="s">
        <v>132</v>
      </c>
      <c r="B8">
        <v>0.13</v>
      </c>
      <c r="C8" t="s">
        <v>137</v>
      </c>
    </row>
    <row r="9" spans="1:3" x14ac:dyDescent="0.25">
      <c r="A9" t="s">
        <v>133</v>
      </c>
      <c r="B9">
        <v>0.11</v>
      </c>
      <c r="C9" t="s">
        <v>137</v>
      </c>
    </row>
    <row r="10" spans="1:3" x14ac:dyDescent="0.25">
      <c r="A10" t="s">
        <v>134</v>
      </c>
      <c r="B10">
        <v>0.34</v>
      </c>
      <c r="C10" t="s">
        <v>137</v>
      </c>
    </row>
    <row r="11" spans="1:3" x14ac:dyDescent="0.25">
      <c r="A11" t="s">
        <v>135</v>
      </c>
      <c r="B11">
        <v>0.11</v>
      </c>
      <c r="C11" t="s">
        <v>137</v>
      </c>
    </row>
    <row r="12" spans="1:3" x14ac:dyDescent="0.25">
      <c r="A12" t="s">
        <v>136</v>
      </c>
      <c r="B12">
        <v>0.21</v>
      </c>
      <c r="C12" t="s">
        <v>137</v>
      </c>
    </row>
    <row r="13" spans="1:3" x14ac:dyDescent="0.25">
      <c r="A13" t="s">
        <v>138</v>
      </c>
      <c r="B13">
        <v>9.2315344999999993E-2</v>
      </c>
      <c r="C13" t="s">
        <v>144</v>
      </c>
    </row>
    <row r="14" spans="1:3" x14ac:dyDescent="0.25">
      <c r="A14" t="s">
        <v>139</v>
      </c>
      <c r="B14">
        <v>0.13670328400000001</v>
      </c>
      <c r="C14" t="s">
        <v>144</v>
      </c>
    </row>
    <row r="15" spans="1:3" x14ac:dyDescent="0.25">
      <c r="A15" t="s">
        <v>140</v>
      </c>
      <c r="B15">
        <v>0.13052393000000001</v>
      </c>
      <c r="C15" t="s">
        <v>144</v>
      </c>
    </row>
    <row r="16" spans="1:3" x14ac:dyDescent="0.25">
      <c r="A16" t="s">
        <v>141</v>
      </c>
      <c r="B16">
        <v>0.26827582300000002</v>
      </c>
      <c r="C16" t="s">
        <v>144</v>
      </c>
    </row>
    <row r="17" spans="1:3" x14ac:dyDescent="0.25">
      <c r="A17" t="s">
        <v>142</v>
      </c>
      <c r="B17">
        <v>0.137707199</v>
      </c>
      <c r="C17" t="s">
        <v>144</v>
      </c>
    </row>
    <row r="18" spans="1:3" x14ac:dyDescent="0.25">
      <c r="A18" t="s">
        <v>143</v>
      </c>
      <c r="B18">
        <v>0.23447441899999999</v>
      </c>
      <c r="C18" t="s">
        <v>144</v>
      </c>
    </row>
    <row r="19" spans="1:3" x14ac:dyDescent="0.25">
      <c r="A19" t="s">
        <v>145</v>
      </c>
      <c r="B19">
        <v>0.1</v>
      </c>
      <c r="C19" t="s">
        <v>147</v>
      </c>
    </row>
    <row r="20" spans="1:3" x14ac:dyDescent="0.25">
      <c r="A20" t="s">
        <v>146</v>
      </c>
      <c r="B20">
        <v>0.1</v>
      </c>
      <c r="C20" t="s">
        <v>148</v>
      </c>
    </row>
    <row r="21" spans="1:3" x14ac:dyDescent="0.25">
      <c r="A21" t="s">
        <v>149</v>
      </c>
      <c r="B21">
        <v>5</v>
      </c>
      <c r="C21" t="s">
        <v>150</v>
      </c>
    </row>
    <row r="22" spans="1:3" x14ac:dyDescent="0.25">
      <c r="A22" t="s">
        <v>151</v>
      </c>
      <c r="B22">
        <v>1</v>
      </c>
      <c r="C22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128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153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152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152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152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152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152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152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  <vt:lpstr>2018apportionment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2019-08-23T19:35:35Z</dcterms:modified>
</cp:coreProperties>
</file>